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xandrius\Documents\Profissional\01 - UNOESTE\00 - PG\Boletim\Meus boletins\2022\"/>
    </mc:Choice>
  </mc:AlternateContent>
  <xr:revisionPtr revIDLastSave="0" documentId="13_ncr:1_{355E441B-18E2-4D6F-84D0-B3355D379856}" xr6:coauthVersionLast="47" xr6:coauthVersionMax="47" xr10:uidLastSave="{00000000-0000-0000-0000-000000000000}"/>
  <workbookProtection workbookAlgorithmName="SHA-512" workbookHashValue="jQfC/SwgSaZ9cclt079lrMeyLENQPHJuYdfFUvBoOFVdHJRRnpFj0sPjvZa2n4rZygrJsc6Unn14DT7uP/qOEw==" workbookSaltValue="0/cxZngJIsJXkIGhRZszRg==" workbookSpinCount="100000" lockStructure="1"/>
  <bookViews>
    <workbookView xWindow="-120" yWindow="-120" windowWidth="20730" windowHeight="11040" activeTab="2" xr2:uid="{7939DAE8-F32E-465B-BE81-389EAA22D0F9}"/>
  </bookViews>
  <sheets>
    <sheet name="Radiação Automática" sheetId="3" r:id="rId1"/>
    <sheet name="Radiação Manual" sheetId="11" r:id="rId2"/>
    <sheet name="Informações" sheetId="12" r:id="rId3"/>
    <sheet name="Base Manual" sheetId="10" state="hidden" r:id="rId4"/>
    <sheet name="Base Automática" sheetId="4" state="hidden" r:id="rId5"/>
  </sheets>
  <definedNames>
    <definedName name="_xlnm._FilterDatabase" localSheetId="4" hidden="1">'Base Automática'!$A$10:$CK$376</definedName>
    <definedName name="_xlnm._FilterDatabase" localSheetId="3" hidden="1">'Base Manual'!$A$10:$CJ$376</definedName>
    <definedName name="_xlnm.Print_Area" localSheetId="2">Informações!$A$1:$O$24</definedName>
    <definedName name="_xlnm.Print_Area" localSheetId="0">'Radiação Automática'!$A$1:$O$102</definedName>
    <definedName name="_xlnm.Print_Area" localSheetId="1">'Radiação Manual'!$A$1:$O$102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10" l="1"/>
  <c r="U7" i="10" s="1"/>
  <c r="CW35" i="10"/>
  <c r="S6" i="10"/>
  <c r="S7" i="10" s="1"/>
  <c r="CT35" i="10"/>
  <c r="P6" i="10"/>
  <c r="P7" i="10" s="1"/>
  <c r="CR35" i="10"/>
  <c r="N6" i="10"/>
  <c r="N7" i="10" s="1"/>
  <c r="M6" i="10"/>
  <c r="M7" i="10" s="1"/>
  <c r="CO35" i="10"/>
  <c r="K6" i="10"/>
  <c r="K7" i="10" s="1"/>
  <c r="CU35" i="10"/>
  <c r="CM35" i="10"/>
  <c r="O6" i="10"/>
  <c r="O7" i="10" s="1"/>
  <c r="R6" i="10"/>
  <c r="R7" i="10" s="1"/>
  <c r="J6" i="10"/>
  <c r="J7" i="10" s="1"/>
  <c r="J3" i="10"/>
  <c r="J4" i="10"/>
  <c r="M21" i="11"/>
  <c r="M22" i="11" s="1"/>
  <c r="L21" i="11"/>
  <c r="L22" i="11" s="1"/>
  <c r="K21" i="11"/>
  <c r="K22" i="11" s="1"/>
  <c r="J21" i="11"/>
  <c r="J22" i="11" s="1"/>
  <c r="I21" i="11"/>
  <c r="I22" i="11" s="1"/>
  <c r="H21" i="11"/>
  <c r="H22" i="11" s="1"/>
  <c r="G21" i="11"/>
  <c r="G22" i="11" s="1"/>
  <c r="F21" i="11"/>
  <c r="F22" i="11" s="1"/>
  <c r="E21" i="11"/>
  <c r="E22" i="11" s="1"/>
  <c r="D21" i="11"/>
  <c r="D22" i="11" s="1"/>
  <c r="C21" i="11"/>
  <c r="C22" i="11" s="1"/>
  <c r="B21" i="11"/>
  <c r="B22" i="11" s="1"/>
  <c r="CS35" i="10" l="1"/>
  <c r="CV35" i="10"/>
  <c r="T6" i="10"/>
  <c r="T7" i="10" s="1"/>
  <c r="CQ35" i="10"/>
  <c r="L6" i="10"/>
  <c r="L7" i="10" s="1"/>
  <c r="CN35" i="10"/>
  <c r="Q6" i="10"/>
  <c r="Q7" i="10" s="1"/>
  <c r="CX35" i="10"/>
  <c r="CP35" i="10"/>
  <c r="N22" i="11"/>
  <c r="N21" i="11"/>
  <c r="J2" i="4" l="1"/>
  <c r="E12" i="4"/>
  <c r="DH27" i="4"/>
  <c r="CG35" i="10"/>
  <c r="CL27" i="10"/>
  <c r="BE376" i="10"/>
  <c r="AC376" i="10"/>
  <c r="AB376" i="10"/>
  <c r="AA376" i="10"/>
  <c r="Z376" i="10"/>
  <c r="Y376" i="10"/>
  <c r="X376" i="10"/>
  <c r="W376" i="10"/>
  <c r="V376" i="10"/>
  <c r="U376" i="10"/>
  <c r="T376" i="10"/>
  <c r="S376" i="10"/>
  <c r="R376" i="10"/>
  <c r="Q376" i="10"/>
  <c r="P376" i="10"/>
  <c r="O376" i="10"/>
  <c r="N376" i="10"/>
  <c r="M376" i="10"/>
  <c r="L376" i="10"/>
  <c r="K376" i="10"/>
  <c r="J376" i="10"/>
  <c r="I376" i="10"/>
  <c r="H376" i="10"/>
  <c r="G376" i="10"/>
  <c r="F376" i="10"/>
  <c r="E376" i="10"/>
  <c r="D376" i="10"/>
  <c r="BE375" i="10"/>
  <c r="AC375" i="10"/>
  <c r="AB375" i="10"/>
  <c r="AA375" i="10"/>
  <c r="Z375" i="10"/>
  <c r="Y375" i="10"/>
  <c r="X375" i="10"/>
  <c r="W375" i="10"/>
  <c r="V375" i="10"/>
  <c r="U375" i="10"/>
  <c r="T375" i="10"/>
  <c r="S375" i="10"/>
  <c r="R375" i="10"/>
  <c r="Q375" i="10"/>
  <c r="P375" i="10"/>
  <c r="O375" i="10"/>
  <c r="N375" i="10"/>
  <c r="M375" i="10"/>
  <c r="L375" i="10"/>
  <c r="K375" i="10"/>
  <c r="J375" i="10"/>
  <c r="I375" i="10"/>
  <c r="H375" i="10"/>
  <c r="G375" i="10"/>
  <c r="F375" i="10"/>
  <c r="E375" i="10"/>
  <c r="D375" i="10"/>
  <c r="BE374" i="10"/>
  <c r="AC374" i="10"/>
  <c r="AB374" i="10"/>
  <c r="AA374" i="10"/>
  <c r="Z374" i="10"/>
  <c r="Y374" i="10"/>
  <c r="X374" i="10"/>
  <c r="W374" i="10"/>
  <c r="V374" i="10"/>
  <c r="U374" i="10"/>
  <c r="T374" i="10"/>
  <c r="S374" i="10"/>
  <c r="R374" i="10"/>
  <c r="Q374" i="10"/>
  <c r="P374" i="10"/>
  <c r="O374" i="10"/>
  <c r="N374" i="10"/>
  <c r="M374" i="10"/>
  <c r="L374" i="10"/>
  <c r="K374" i="10"/>
  <c r="J374" i="10"/>
  <c r="I374" i="10"/>
  <c r="H374" i="10"/>
  <c r="G374" i="10"/>
  <c r="F374" i="10"/>
  <c r="E374" i="10"/>
  <c r="D374" i="10"/>
  <c r="BE373" i="10"/>
  <c r="AC373" i="10"/>
  <c r="AB373" i="10"/>
  <c r="AA373" i="10"/>
  <c r="Z373" i="10"/>
  <c r="Y373" i="10"/>
  <c r="X373" i="10"/>
  <c r="W373" i="10"/>
  <c r="V373" i="10"/>
  <c r="U373" i="10"/>
  <c r="T373" i="10"/>
  <c r="S373" i="10"/>
  <c r="R373" i="10"/>
  <c r="Q373" i="10"/>
  <c r="P373" i="10"/>
  <c r="O373" i="10"/>
  <c r="N373" i="10"/>
  <c r="M373" i="10"/>
  <c r="L373" i="10"/>
  <c r="K373" i="10"/>
  <c r="J373" i="10"/>
  <c r="I373" i="10"/>
  <c r="H373" i="10"/>
  <c r="G373" i="10"/>
  <c r="F373" i="10"/>
  <c r="E373" i="10"/>
  <c r="D373" i="10"/>
  <c r="BE372" i="10"/>
  <c r="AC372" i="10"/>
  <c r="AB372" i="10"/>
  <c r="AA372" i="10"/>
  <c r="Z372" i="10"/>
  <c r="Y372" i="10"/>
  <c r="X372" i="10"/>
  <c r="W372" i="10"/>
  <c r="V372" i="10"/>
  <c r="U372" i="10"/>
  <c r="T372" i="10"/>
  <c r="S372" i="10"/>
  <c r="R372" i="10"/>
  <c r="Q372" i="10"/>
  <c r="P372" i="10"/>
  <c r="O372" i="10"/>
  <c r="N372" i="10"/>
  <c r="M372" i="10"/>
  <c r="L372" i="10"/>
  <c r="K372" i="10"/>
  <c r="J372" i="10"/>
  <c r="I372" i="10"/>
  <c r="H372" i="10"/>
  <c r="G372" i="10"/>
  <c r="F372" i="10"/>
  <c r="E372" i="10"/>
  <c r="D372" i="10"/>
  <c r="BE371" i="10"/>
  <c r="AC371" i="10"/>
  <c r="AB371" i="10"/>
  <c r="AA371" i="10"/>
  <c r="Z371" i="10"/>
  <c r="Y371" i="10"/>
  <c r="X371" i="10"/>
  <c r="W371" i="10"/>
  <c r="V371" i="10"/>
  <c r="U371" i="10"/>
  <c r="T371" i="10"/>
  <c r="S371" i="10"/>
  <c r="R371" i="10"/>
  <c r="Q371" i="10"/>
  <c r="P371" i="10"/>
  <c r="O371" i="10"/>
  <c r="N371" i="10"/>
  <c r="M371" i="10"/>
  <c r="L371" i="10"/>
  <c r="K371" i="10"/>
  <c r="J371" i="10"/>
  <c r="I371" i="10"/>
  <c r="H371" i="10"/>
  <c r="G371" i="10"/>
  <c r="F371" i="10"/>
  <c r="E371" i="10"/>
  <c r="D371" i="10"/>
  <c r="BE370" i="10"/>
  <c r="AC370" i="10"/>
  <c r="AB370" i="10"/>
  <c r="AA370" i="10"/>
  <c r="Z370" i="10"/>
  <c r="Y370" i="10"/>
  <c r="X370" i="10"/>
  <c r="W370" i="10"/>
  <c r="V370" i="10"/>
  <c r="U370" i="10"/>
  <c r="T370" i="10"/>
  <c r="S370" i="10"/>
  <c r="R370" i="10"/>
  <c r="Q370" i="10"/>
  <c r="P370" i="10"/>
  <c r="O370" i="10"/>
  <c r="N370" i="10"/>
  <c r="M370" i="10"/>
  <c r="L370" i="10"/>
  <c r="K370" i="10"/>
  <c r="J370" i="10"/>
  <c r="I370" i="10"/>
  <c r="H370" i="10"/>
  <c r="G370" i="10"/>
  <c r="F370" i="10"/>
  <c r="E370" i="10"/>
  <c r="D370" i="10"/>
  <c r="BE369" i="10"/>
  <c r="AC369" i="10"/>
  <c r="AB369" i="10"/>
  <c r="AA369" i="10"/>
  <c r="Z369" i="10"/>
  <c r="Y369" i="10"/>
  <c r="X369" i="10"/>
  <c r="W369" i="10"/>
  <c r="V369" i="10"/>
  <c r="U369" i="10"/>
  <c r="T369" i="10"/>
  <c r="S369" i="10"/>
  <c r="R369" i="10"/>
  <c r="Q369" i="10"/>
  <c r="P369" i="10"/>
  <c r="O369" i="10"/>
  <c r="N369" i="10"/>
  <c r="M369" i="10"/>
  <c r="L369" i="10"/>
  <c r="K369" i="10"/>
  <c r="J369" i="10"/>
  <c r="I369" i="10"/>
  <c r="H369" i="10"/>
  <c r="G369" i="10"/>
  <c r="F369" i="10"/>
  <c r="E369" i="10"/>
  <c r="D369" i="10"/>
  <c r="BE368" i="10"/>
  <c r="AC368" i="10"/>
  <c r="AB368" i="10"/>
  <c r="AA368" i="10"/>
  <c r="Z368" i="10"/>
  <c r="Y368" i="10"/>
  <c r="X368" i="10"/>
  <c r="W368" i="10"/>
  <c r="V368" i="10"/>
  <c r="U368" i="10"/>
  <c r="T368" i="10"/>
  <c r="S368" i="10"/>
  <c r="R368" i="10"/>
  <c r="Q368" i="10"/>
  <c r="P368" i="10"/>
  <c r="O368" i="10"/>
  <c r="N368" i="10"/>
  <c r="M368" i="10"/>
  <c r="L368" i="10"/>
  <c r="K368" i="10"/>
  <c r="J368" i="10"/>
  <c r="I368" i="10"/>
  <c r="H368" i="10"/>
  <c r="G368" i="10"/>
  <c r="F368" i="10"/>
  <c r="E368" i="10"/>
  <c r="D368" i="10"/>
  <c r="BE367" i="10"/>
  <c r="AC367" i="10"/>
  <c r="AB367" i="10"/>
  <c r="AA367" i="10"/>
  <c r="Z367" i="10"/>
  <c r="Y367" i="10"/>
  <c r="X367" i="10"/>
  <c r="W367" i="10"/>
  <c r="V367" i="10"/>
  <c r="U367" i="10"/>
  <c r="T367" i="10"/>
  <c r="S367" i="10"/>
  <c r="R367" i="10"/>
  <c r="Q367" i="10"/>
  <c r="P367" i="10"/>
  <c r="O367" i="10"/>
  <c r="N367" i="10"/>
  <c r="M367" i="10"/>
  <c r="L367" i="10"/>
  <c r="K367" i="10"/>
  <c r="J367" i="10"/>
  <c r="I367" i="10"/>
  <c r="H367" i="10"/>
  <c r="G367" i="10"/>
  <c r="F367" i="10"/>
  <c r="E367" i="10"/>
  <c r="D367" i="10"/>
  <c r="BE366" i="10"/>
  <c r="AC366" i="10"/>
  <c r="AB366" i="10"/>
  <c r="AA366" i="10"/>
  <c r="Z366" i="10"/>
  <c r="Y366" i="10"/>
  <c r="X366" i="10"/>
  <c r="W366" i="10"/>
  <c r="V366" i="10"/>
  <c r="U366" i="10"/>
  <c r="T366" i="10"/>
  <c r="S366" i="10"/>
  <c r="R366" i="10"/>
  <c r="Q366" i="10"/>
  <c r="P366" i="10"/>
  <c r="O366" i="10"/>
  <c r="N366" i="10"/>
  <c r="M366" i="10"/>
  <c r="L366" i="10"/>
  <c r="K366" i="10"/>
  <c r="J366" i="10"/>
  <c r="I366" i="10"/>
  <c r="H366" i="10"/>
  <c r="G366" i="10"/>
  <c r="F366" i="10"/>
  <c r="E366" i="10"/>
  <c r="D366" i="10"/>
  <c r="BE365" i="10"/>
  <c r="AC365" i="10"/>
  <c r="AB365" i="10"/>
  <c r="AA365" i="10"/>
  <c r="Z365" i="10"/>
  <c r="Y365" i="10"/>
  <c r="X365" i="10"/>
  <c r="W365" i="10"/>
  <c r="V365" i="10"/>
  <c r="U365" i="10"/>
  <c r="T365" i="10"/>
  <c r="S365" i="10"/>
  <c r="R365" i="10"/>
  <c r="Q365" i="10"/>
  <c r="P365" i="10"/>
  <c r="O365" i="10"/>
  <c r="N365" i="10"/>
  <c r="M365" i="10"/>
  <c r="L365" i="10"/>
  <c r="K365" i="10"/>
  <c r="J365" i="10"/>
  <c r="I365" i="10"/>
  <c r="H365" i="10"/>
  <c r="G365" i="10"/>
  <c r="F365" i="10"/>
  <c r="E365" i="10"/>
  <c r="D365" i="10"/>
  <c r="BE364" i="10"/>
  <c r="AC364" i="10"/>
  <c r="AB364" i="10"/>
  <c r="AA364" i="10"/>
  <c r="Z364" i="10"/>
  <c r="Y364" i="10"/>
  <c r="X364" i="10"/>
  <c r="W364" i="10"/>
  <c r="V364" i="10"/>
  <c r="U364" i="10"/>
  <c r="T364" i="10"/>
  <c r="S364" i="10"/>
  <c r="R364" i="10"/>
  <c r="Q364" i="10"/>
  <c r="P364" i="10"/>
  <c r="O364" i="10"/>
  <c r="N364" i="10"/>
  <c r="M364" i="10"/>
  <c r="L364" i="10"/>
  <c r="K364" i="10"/>
  <c r="J364" i="10"/>
  <c r="I364" i="10"/>
  <c r="H364" i="10"/>
  <c r="G364" i="10"/>
  <c r="F364" i="10"/>
  <c r="E364" i="10"/>
  <c r="D364" i="10"/>
  <c r="BE363" i="10"/>
  <c r="AC363" i="10"/>
  <c r="AB363" i="10"/>
  <c r="AA363" i="10"/>
  <c r="Z363" i="10"/>
  <c r="Y363" i="10"/>
  <c r="X363" i="10"/>
  <c r="W363" i="10"/>
  <c r="V363" i="10"/>
  <c r="U363" i="10"/>
  <c r="T363" i="10"/>
  <c r="S363" i="10"/>
  <c r="R363" i="10"/>
  <c r="Q363" i="10"/>
  <c r="P363" i="10"/>
  <c r="O363" i="10"/>
  <c r="N363" i="10"/>
  <c r="M363" i="10"/>
  <c r="L363" i="10"/>
  <c r="K363" i="10"/>
  <c r="J363" i="10"/>
  <c r="I363" i="10"/>
  <c r="H363" i="10"/>
  <c r="G363" i="10"/>
  <c r="F363" i="10"/>
  <c r="E363" i="10"/>
  <c r="D363" i="10"/>
  <c r="BE362" i="10"/>
  <c r="AC362" i="10"/>
  <c r="AB362" i="10"/>
  <c r="AA362" i="10"/>
  <c r="Z362" i="10"/>
  <c r="Y362" i="10"/>
  <c r="X362" i="10"/>
  <c r="W362" i="10"/>
  <c r="V362" i="10"/>
  <c r="U362" i="10"/>
  <c r="T362" i="10"/>
  <c r="S362" i="10"/>
  <c r="R362" i="10"/>
  <c r="Q362" i="10"/>
  <c r="P362" i="10"/>
  <c r="O362" i="10"/>
  <c r="N362" i="10"/>
  <c r="M362" i="10"/>
  <c r="L362" i="10"/>
  <c r="K362" i="10"/>
  <c r="J362" i="10"/>
  <c r="I362" i="10"/>
  <c r="H362" i="10"/>
  <c r="G362" i="10"/>
  <c r="F362" i="10"/>
  <c r="E362" i="10"/>
  <c r="D362" i="10"/>
  <c r="BE361" i="10"/>
  <c r="AC361" i="10"/>
  <c r="AB361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BE360" i="10"/>
  <c r="AC360" i="10"/>
  <c r="AB360" i="10"/>
  <c r="AA360" i="10"/>
  <c r="Z360" i="10"/>
  <c r="Y360" i="10"/>
  <c r="X360" i="10"/>
  <c r="W360" i="10"/>
  <c r="V360" i="10"/>
  <c r="U360" i="10"/>
  <c r="T360" i="10"/>
  <c r="S360" i="10"/>
  <c r="R360" i="10"/>
  <c r="Q360" i="10"/>
  <c r="P360" i="10"/>
  <c r="O360" i="10"/>
  <c r="N360" i="10"/>
  <c r="M360" i="10"/>
  <c r="L360" i="10"/>
  <c r="K360" i="10"/>
  <c r="J360" i="10"/>
  <c r="I360" i="10"/>
  <c r="H360" i="10"/>
  <c r="G360" i="10"/>
  <c r="F360" i="10"/>
  <c r="E360" i="10"/>
  <c r="D360" i="10"/>
  <c r="BE359" i="10"/>
  <c r="AC359" i="10"/>
  <c r="AB359" i="10"/>
  <c r="AA359" i="10"/>
  <c r="Z359" i="10"/>
  <c r="Y359" i="10"/>
  <c r="X359" i="10"/>
  <c r="W359" i="10"/>
  <c r="V359" i="10"/>
  <c r="U359" i="10"/>
  <c r="T359" i="10"/>
  <c r="S359" i="10"/>
  <c r="R359" i="10"/>
  <c r="Q359" i="10"/>
  <c r="P359" i="10"/>
  <c r="O359" i="10"/>
  <c r="N359" i="10"/>
  <c r="M359" i="10"/>
  <c r="L359" i="10"/>
  <c r="K359" i="10"/>
  <c r="J359" i="10"/>
  <c r="I359" i="10"/>
  <c r="H359" i="10"/>
  <c r="G359" i="10"/>
  <c r="F359" i="10"/>
  <c r="E359" i="10"/>
  <c r="D359" i="10"/>
  <c r="BE358" i="10"/>
  <c r="AC358" i="10"/>
  <c r="AB358" i="10"/>
  <c r="AA358" i="10"/>
  <c r="Z358" i="10"/>
  <c r="Y358" i="10"/>
  <c r="X358" i="10"/>
  <c r="W358" i="10"/>
  <c r="V358" i="10"/>
  <c r="U358" i="10"/>
  <c r="T358" i="10"/>
  <c r="S358" i="10"/>
  <c r="R358" i="10"/>
  <c r="Q358" i="10"/>
  <c r="P358" i="10"/>
  <c r="O358" i="10"/>
  <c r="N358" i="10"/>
  <c r="M358" i="10"/>
  <c r="L358" i="10"/>
  <c r="K358" i="10"/>
  <c r="J358" i="10"/>
  <c r="I358" i="10"/>
  <c r="H358" i="10"/>
  <c r="G358" i="10"/>
  <c r="F358" i="10"/>
  <c r="E358" i="10"/>
  <c r="D358" i="10"/>
  <c r="BE357" i="10"/>
  <c r="AC357" i="10"/>
  <c r="AB357" i="10"/>
  <c r="AA357" i="10"/>
  <c r="Z357" i="10"/>
  <c r="Y357" i="10"/>
  <c r="X357" i="10"/>
  <c r="W357" i="10"/>
  <c r="V357" i="10"/>
  <c r="U357" i="10"/>
  <c r="T357" i="10"/>
  <c r="S357" i="10"/>
  <c r="R357" i="10"/>
  <c r="Q357" i="10"/>
  <c r="P357" i="10"/>
  <c r="O357" i="10"/>
  <c r="N357" i="10"/>
  <c r="M357" i="10"/>
  <c r="L357" i="10"/>
  <c r="K357" i="10"/>
  <c r="J357" i="10"/>
  <c r="I357" i="10"/>
  <c r="H357" i="10"/>
  <c r="G357" i="10"/>
  <c r="F357" i="10"/>
  <c r="E357" i="10"/>
  <c r="D357" i="10"/>
  <c r="BE356" i="10"/>
  <c r="AC356" i="10"/>
  <c r="AB356" i="10"/>
  <c r="AA356" i="10"/>
  <c r="Z356" i="10"/>
  <c r="Y356" i="10"/>
  <c r="X356" i="10"/>
  <c r="W356" i="10"/>
  <c r="V356" i="10"/>
  <c r="U356" i="10"/>
  <c r="T356" i="10"/>
  <c r="S356" i="10"/>
  <c r="R356" i="10"/>
  <c r="Q356" i="10"/>
  <c r="P356" i="10"/>
  <c r="O356" i="10"/>
  <c r="N356" i="10"/>
  <c r="M356" i="10"/>
  <c r="L356" i="10"/>
  <c r="K356" i="10"/>
  <c r="J356" i="10"/>
  <c r="I356" i="10"/>
  <c r="H356" i="10"/>
  <c r="G356" i="10"/>
  <c r="F356" i="10"/>
  <c r="E356" i="10"/>
  <c r="D356" i="10"/>
  <c r="BE355" i="10"/>
  <c r="AC355" i="10"/>
  <c r="AB355" i="10"/>
  <c r="AA355" i="10"/>
  <c r="Z355" i="10"/>
  <c r="Y355" i="10"/>
  <c r="X355" i="10"/>
  <c r="W355" i="10"/>
  <c r="V355" i="10"/>
  <c r="U355" i="10"/>
  <c r="T355" i="10"/>
  <c r="S355" i="10"/>
  <c r="R355" i="10"/>
  <c r="Q355" i="10"/>
  <c r="P355" i="10"/>
  <c r="O355" i="10"/>
  <c r="N355" i="10"/>
  <c r="M355" i="10"/>
  <c r="L355" i="10"/>
  <c r="K355" i="10"/>
  <c r="J355" i="10"/>
  <c r="I355" i="10"/>
  <c r="H355" i="10"/>
  <c r="G355" i="10"/>
  <c r="F355" i="10"/>
  <c r="E355" i="10"/>
  <c r="D355" i="10"/>
  <c r="BE354" i="10"/>
  <c r="AC354" i="10"/>
  <c r="AB354" i="10"/>
  <c r="AA354" i="10"/>
  <c r="Z354" i="10"/>
  <c r="Y354" i="10"/>
  <c r="X354" i="10"/>
  <c r="W354" i="10"/>
  <c r="V354" i="10"/>
  <c r="U354" i="10"/>
  <c r="T354" i="10"/>
  <c r="S354" i="10"/>
  <c r="R354" i="10"/>
  <c r="Q354" i="10"/>
  <c r="P354" i="10"/>
  <c r="O354" i="10"/>
  <c r="N354" i="10"/>
  <c r="M354" i="10"/>
  <c r="L354" i="10"/>
  <c r="K354" i="10"/>
  <c r="J354" i="10"/>
  <c r="I354" i="10"/>
  <c r="H354" i="10"/>
  <c r="G354" i="10"/>
  <c r="F354" i="10"/>
  <c r="E354" i="10"/>
  <c r="D354" i="10"/>
  <c r="BE353" i="10"/>
  <c r="AC353" i="10"/>
  <c r="AB353" i="10"/>
  <c r="AA353" i="10"/>
  <c r="Z353" i="10"/>
  <c r="Y353" i="10"/>
  <c r="X353" i="10"/>
  <c r="W353" i="10"/>
  <c r="V353" i="10"/>
  <c r="U353" i="10"/>
  <c r="T353" i="10"/>
  <c r="S353" i="10"/>
  <c r="R353" i="10"/>
  <c r="Q353" i="10"/>
  <c r="P353" i="10"/>
  <c r="O353" i="10"/>
  <c r="N353" i="10"/>
  <c r="M353" i="10"/>
  <c r="L353" i="10"/>
  <c r="K353" i="10"/>
  <c r="J353" i="10"/>
  <c r="I353" i="10"/>
  <c r="H353" i="10"/>
  <c r="G353" i="10"/>
  <c r="F353" i="10"/>
  <c r="E353" i="10"/>
  <c r="D353" i="10"/>
  <c r="BE352" i="10"/>
  <c r="AC352" i="10"/>
  <c r="AB352" i="10"/>
  <c r="AA352" i="10"/>
  <c r="Z352" i="10"/>
  <c r="Y352" i="10"/>
  <c r="X352" i="10"/>
  <c r="W352" i="10"/>
  <c r="V352" i="10"/>
  <c r="U352" i="10"/>
  <c r="T352" i="10"/>
  <c r="S352" i="10"/>
  <c r="R352" i="10"/>
  <c r="Q352" i="10"/>
  <c r="P352" i="10"/>
  <c r="O352" i="10"/>
  <c r="N352" i="10"/>
  <c r="M352" i="10"/>
  <c r="L352" i="10"/>
  <c r="K352" i="10"/>
  <c r="J352" i="10"/>
  <c r="I352" i="10"/>
  <c r="H352" i="10"/>
  <c r="G352" i="10"/>
  <c r="F352" i="10"/>
  <c r="E352" i="10"/>
  <c r="D352" i="10"/>
  <c r="BE351" i="10"/>
  <c r="AC351" i="10"/>
  <c r="AB351" i="10"/>
  <c r="AA351" i="10"/>
  <c r="Z351" i="10"/>
  <c r="Y351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J351" i="10"/>
  <c r="I351" i="10"/>
  <c r="H351" i="10"/>
  <c r="G351" i="10"/>
  <c r="F351" i="10"/>
  <c r="E351" i="10"/>
  <c r="D351" i="10"/>
  <c r="BE350" i="10"/>
  <c r="AC350" i="10"/>
  <c r="AB350" i="10"/>
  <c r="AA350" i="10"/>
  <c r="Z350" i="10"/>
  <c r="Y350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J350" i="10"/>
  <c r="I350" i="10"/>
  <c r="H350" i="10"/>
  <c r="G350" i="10"/>
  <c r="F350" i="10"/>
  <c r="E350" i="10"/>
  <c r="D350" i="10"/>
  <c r="BE349" i="10"/>
  <c r="AC349" i="10"/>
  <c r="AB349" i="10"/>
  <c r="AA349" i="10"/>
  <c r="Z349" i="10"/>
  <c r="Y349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J349" i="10"/>
  <c r="I349" i="10"/>
  <c r="H349" i="10"/>
  <c r="G349" i="10"/>
  <c r="F349" i="10"/>
  <c r="E349" i="10"/>
  <c r="D349" i="10"/>
  <c r="BE348" i="10"/>
  <c r="AC348" i="10"/>
  <c r="AB348" i="10"/>
  <c r="AA348" i="10"/>
  <c r="Z348" i="10"/>
  <c r="Y348" i="10"/>
  <c r="X348" i="10"/>
  <c r="W348" i="10"/>
  <c r="V348" i="10"/>
  <c r="U348" i="10"/>
  <c r="T348" i="10"/>
  <c r="S348" i="10"/>
  <c r="R348" i="10"/>
  <c r="Q348" i="10"/>
  <c r="P348" i="10"/>
  <c r="O348" i="10"/>
  <c r="N348" i="10"/>
  <c r="M348" i="10"/>
  <c r="L348" i="10"/>
  <c r="K348" i="10"/>
  <c r="J348" i="10"/>
  <c r="I348" i="10"/>
  <c r="H348" i="10"/>
  <c r="G348" i="10"/>
  <c r="F348" i="10"/>
  <c r="E348" i="10"/>
  <c r="D348" i="10"/>
  <c r="BE347" i="10"/>
  <c r="AC347" i="10"/>
  <c r="AB347" i="10"/>
  <c r="AA347" i="10"/>
  <c r="Z347" i="10"/>
  <c r="Y347" i="10"/>
  <c r="X347" i="10"/>
  <c r="W347" i="10"/>
  <c r="V347" i="10"/>
  <c r="U347" i="10"/>
  <c r="T347" i="10"/>
  <c r="S347" i="10"/>
  <c r="R347" i="10"/>
  <c r="Q347" i="10"/>
  <c r="P347" i="10"/>
  <c r="O347" i="10"/>
  <c r="N347" i="10"/>
  <c r="M347" i="10"/>
  <c r="L347" i="10"/>
  <c r="K347" i="10"/>
  <c r="J347" i="10"/>
  <c r="I347" i="10"/>
  <c r="H347" i="10"/>
  <c r="G347" i="10"/>
  <c r="F347" i="10"/>
  <c r="E347" i="10"/>
  <c r="D347" i="10"/>
  <c r="BE346" i="10"/>
  <c r="AC346" i="10"/>
  <c r="AB346" i="10"/>
  <c r="AA346" i="10"/>
  <c r="Z346" i="10"/>
  <c r="Y346" i="10"/>
  <c r="X346" i="10"/>
  <c r="W346" i="10"/>
  <c r="V346" i="10"/>
  <c r="U346" i="10"/>
  <c r="T346" i="10"/>
  <c r="S346" i="10"/>
  <c r="R346" i="10"/>
  <c r="Q346" i="10"/>
  <c r="P346" i="10"/>
  <c r="O346" i="10"/>
  <c r="N346" i="10"/>
  <c r="M346" i="10"/>
  <c r="L346" i="10"/>
  <c r="K346" i="10"/>
  <c r="J346" i="10"/>
  <c r="I346" i="10"/>
  <c r="H346" i="10"/>
  <c r="G346" i="10"/>
  <c r="F346" i="10"/>
  <c r="E346" i="10"/>
  <c r="D346" i="10"/>
  <c r="BE345" i="10"/>
  <c r="AC345" i="10"/>
  <c r="AB345" i="10"/>
  <c r="AA345" i="10"/>
  <c r="Z345" i="10"/>
  <c r="Y345" i="10"/>
  <c r="X345" i="10"/>
  <c r="W345" i="10"/>
  <c r="V345" i="10"/>
  <c r="U345" i="10"/>
  <c r="T345" i="10"/>
  <c r="S345" i="10"/>
  <c r="R345" i="10"/>
  <c r="Q345" i="10"/>
  <c r="P345" i="10"/>
  <c r="O345" i="10"/>
  <c r="N345" i="10"/>
  <c r="M345" i="10"/>
  <c r="L345" i="10"/>
  <c r="K345" i="10"/>
  <c r="J345" i="10"/>
  <c r="I345" i="10"/>
  <c r="H345" i="10"/>
  <c r="G345" i="10"/>
  <c r="F345" i="10"/>
  <c r="E345" i="10"/>
  <c r="D345" i="10"/>
  <c r="BE344" i="10"/>
  <c r="AC344" i="10"/>
  <c r="AB344" i="10"/>
  <c r="AA344" i="10"/>
  <c r="Z344" i="10"/>
  <c r="Y344" i="10"/>
  <c r="X344" i="10"/>
  <c r="W344" i="10"/>
  <c r="V344" i="10"/>
  <c r="U344" i="10"/>
  <c r="T344" i="10"/>
  <c r="S344" i="10"/>
  <c r="R344" i="10"/>
  <c r="Q344" i="10"/>
  <c r="P344" i="10"/>
  <c r="O344" i="10"/>
  <c r="N344" i="10"/>
  <c r="M344" i="10"/>
  <c r="L344" i="10"/>
  <c r="K344" i="10"/>
  <c r="J344" i="10"/>
  <c r="I344" i="10"/>
  <c r="H344" i="10"/>
  <c r="G344" i="10"/>
  <c r="F344" i="10"/>
  <c r="E344" i="10"/>
  <c r="D344" i="10"/>
  <c r="BE343" i="10"/>
  <c r="AC343" i="10"/>
  <c r="AB343" i="10"/>
  <c r="AA343" i="10"/>
  <c r="Z343" i="10"/>
  <c r="Y343" i="10"/>
  <c r="X343" i="10"/>
  <c r="W343" i="10"/>
  <c r="V343" i="10"/>
  <c r="U343" i="10"/>
  <c r="T343" i="10"/>
  <c r="S343" i="10"/>
  <c r="R343" i="10"/>
  <c r="Q343" i="10"/>
  <c r="P343" i="10"/>
  <c r="O343" i="10"/>
  <c r="N343" i="10"/>
  <c r="M343" i="10"/>
  <c r="L343" i="10"/>
  <c r="K343" i="10"/>
  <c r="J343" i="10"/>
  <c r="I343" i="10"/>
  <c r="H343" i="10"/>
  <c r="G343" i="10"/>
  <c r="F343" i="10"/>
  <c r="E343" i="10"/>
  <c r="D343" i="10"/>
  <c r="BE342" i="10"/>
  <c r="AC342" i="10"/>
  <c r="AB342" i="10"/>
  <c r="AA342" i="10"/>
  <c r="Z342" i="10"/>
  <c r="Y342" i="10"/>
  <c r="X342" i="10"/>
  <c r="W342" i="10"/>
  <c r="V342" i="10"/>
  <c r="U342" i="10"/>
  <c r="T342" i="10"/>
  <c r="S342" i="10"/>
  <c r="R342" i="10"/>
  <c r="Q342" i="10"/>
  <c r="P342" i="10"/>
  <c r="O342" i="10"/>
  <c r="N342" i="10"/>
  <c r="M342" i="10"/>
  <c r="L342" i="10"/>
  <c r="K342" i="10"/>
  <c r="J342" i="10"/>
  <c r="I342" i="10"/>
  <c r="H342" i="10"/>
  <c r="G342" i="10"/>
  <c r="F342" i="10"/>
  <c r="E342" i="10"/>
  <c r="D342" i="10"/>
  <c r="BE341" i="10"/>
  <c r="AC341" i="10"/>
  <c r="AB341" i="10"/>
  <c r="AA341" i="10"/>
  <c r="Z341" i="10"/>
  <c r="Y341" i="10"/>
  <c r="X341" i="10"/>
  <c r="W341" i="10"/>
  <c r="V341" i="10"/>
  <c r="U341" i="10"/>
  <c r="T341" i="10"/>
  <c r="S341" i="10"/>
  <c r="R341" i="10"/>
  <c r="Q341" i="10"/>
  <c r="P341" i="10"/>
  <c r="O341" i="10"/>
  <c r="N341" i="10"/>
  <c r="M341" i="10"/>
  <c r="L341" i="10"/>
  <c r="K341" i="10"/>
  <c r="J341" i="10"/>
  <c r="I341" i="10"/>
  <c r="H341" i="10"/>
  <c r="G341" i="10"/>
  <c r="F341" i="10"/>
  <c r="E341" i="10"/>
  <c r="D341" i="10"/>
  <c r="BE340" i="10"/>
  <c r="AC340" i="10"/>
  <c r="AB340" i="10"/>
  <c r="AA340" i="10"/>
  <c r="Z340" i="10"/>
  <c r="Y340" i="10"/>
  <c r="X340" i="10"/>
  <c r="W340" i="10"/>
  <c r="V340" i="10"/>
  <c r="U340" i="10"/>
  <c r="T340" i="10"/>
  <c r="S340" i="10"/>
  <c r="R340" i="10"/>
  <c r="Q340" i="10"/>
  <c r="P340" i="10"/>
  <c r="O340" i="10"/>
  <c r="N340" i="10"/>
  <c r="M340" i="10"/>
  <c r="L340" i="10"/>
  <c r="K340" i="10"/>
  <c r="J340" i="10"/>
  <c r="I340" i="10"/>
  <c r="H340" i="10"/>
  <c r="G340" i="10"/>
  <c r="F340" i="10"/>
  <c r="E340" i="10"/>
  <c r="D340" i="10"/>
  <c r="BE339" i="10"/>
  <c r="AC339" i="10"/>
  <c r="AB339" i="10"/>
  <c r="AA339" i="10"/>
  <c r="Z339" i="10"/>
  <c r="Y339" i="10"/>
  <c r="X339" i="10"/>
  <c r="W339" i="10"/>
  <c r="V339" i="10"/>
  <c r="U339" i="10"/>
  <c r="T339" i="10"/>
  <c r="S339" i="10"/>
  <c r="R339" i="10"/>
  <c r="Q339" i="10"/>
  <c r="P339" i="10"/>
  <c r="O339" i="10"/>
  <c r="N339" i="10"/>
  <c r="M339" i="10"/>
  <c r="L339" i="10"/>
  <c r="K339" i="10"/>
  <c r="J339" i="10"/>
  <c r="I339" i="10"/>
  <c r="H339" i="10"/>
  <c r="G339" i="10"/>
  <c r="F339" i="10"/>
  <c r="E339" i="10"/>
  <c r="D339" i="10"/>
  <c r="BE338" i="10"/>
  <c r="AC338" i="10"/>
  <c r="AB338" i="10"/>
  <c r="AA338" i="10"/>
  <c r="Z338" i="10"/>
  <c r="Y338" i="10"/>
  <c r="X338" i="10"/>
  <c r="W338" i="10"/>
  <c r="V338" i="10"/>
  <c r="U338" i="10"/>
  <c r="T338" i="10"/>
  <c r="S338" i="10"/>
  <c r="R338" i="10"/>
  <c r="Q338" i="10"/>
  <c r="P338" i="10"/>
  <c r="O338" i="10"/>
  <c r="N338" i="10"/>
  <c r="M338" i="10"/>
  <c r="L338" i="10"/>
  <c r="K338" i="10"/>
  <c r="J338" i="10"/>
  <c r="I338" i="10"/>
  <c r="H338" i="10"/>
  <c r="G338" i="10"/>
  <c r="F338" i="10"/>
  <c r="E338" i="10"/>
  <c r="D338" i="10"/>
  <c r="BE337" i="10"/>
  <c r="AC337" i="10"/>
  <c r="AB337" i="10"/>
  <c r="AA337" i="10"/>
  <c r="Z337" i="10"/>
  <c r="Y337" i="10"/>
  <c r="X337" i="10"/>
  <c r="W337" i="10"/>
  <c r="V337" i="10"/>
  <c r="U337" i="10"/>
  <c r="T337" i="10"/>
  <c r="S337" i="10"/>
  <c r="R337" i="10"/>
  <c r="Q337" i="10"/>
  <c r="P337" i="10"/>
  <c r="O337" i="10"/>
  <c r="N337" i="10"/>
  <c r="M337" i="10"/>
  <c r="L337" i="10"/>
  <c r="K337" i="10"/>
  <c r="J337" i="10"/>
  <c r="I337" i="10"/>
  <c r="H337" i="10"/>
  <c r="G337" i="10"/>
  <c r="F337" i="10"/>
  <c r="E337" i="10"/>
  <c r="D337" i="10"/>
  <c r="BE336" i="10"/>
  <c r="AC336" i="10"/>
  <c r="AB336" i="10"/>
  <c r="AA336" i="10"/>
  <c r="Z336" i="10"/>
  <c r="Y336" i="10"/>
  <c r="X336" i="10"/>
  <c r="W336" i="10"/>
  <c r="V336" i="10"/>
  <c r="U336" i="10"/>
  <c r="T336" i="10"/>
  <c r="S336" i="10"/>
  <c r="R336" i="10"/>
  <c r="Q336" i="10"/>
  <c r="P336" i="10"/>
  <c r="O336" i="10"/>
  <c r="N336" i="10"/>
  <c r="M336" i="10"/>
  <c r="L336" i="10"/>
  <c r="K336" i="10"/>
  <c r="J336" i="10"/>
  <c r="I336" i="10"/>
  <c r="H336" i="10"/>
  <c r="G336" i="10"/>
  <c r="F336" i="10"/>
  <c r="E336" i="10"/>
  <c r="D336" i="10"/>
  <c r="BE335" i="10"/>
  <c r="AC335" i="10"/>
  <c r="AB335" i="10"/>
  <c r="AA335" i="10"/>
  <c r="Z335" i="10"/>
  <c r="Y335" i="10"/>
  <c r="X335" i="10"/>
  <c r="W335" i="10"/>
  <c r="V335" i="10"/>
  <c r="U335" i="10"/>
  <c r="T335" i="10"/>
  <c r="S335" i="10"/>
  <c r="R335" i="10"/>
  <c r="Q335" i="10"/>
  <c r="P335" i="10"/>
  <c r="O335" i="10"/>
  <c r="N335" i="10"/>
  <c r="M335" i="10"/>
  <c r="L335" i="10"/>
  <c r="K335" i="10"/>
  <c r="J335" i="10"/>
  <c r="I335" i="10"/>
  <c r="H335" i="10"/>
  <c r="G335" i="10"/>
  <c r="F335" i="10"/>
  <c r="E335" i="10"/>
  <c r="D335" i="10"/>
  <c r="BE334" i="10"/>
  <c r="AC334" i="10"/>
  <c r="AB334" i="10"/>
  <c r="AA334" i="10"/>
  <c r="Z334" i="10"/>
  <c r="Y334" i="10"/>
  <c r="X334" i="10"/>
  <c r="W334" i="10"/>
  <c r="V334" i="10"/>
  <c r="U334" i="10"/>
  <c r="T334" i="10"/>
  <c r="S334" i="10"/>
  <c r="R334" i="10"/>
  <c r="Q334" i="10"/>
  <c r="P334" i="10"/>
  <c r="O334" i="10"/>
  <c r="N334" i="10"/>
  <c r="M334" i="10"/>
  <c r="L334" i="10"/>
  <c r="K334" i="10"/>
  <c r="J334" i="10"/>
  <c r="I334" i="10"/>
  <c r="H334" i="10"/>
  <c r="G334" i="10"/>
  <c r="F334" i="10"/>
  <c r="E334" i="10"/>
  <c r="D334" i="10"/>
  <c r="BE333" i="10"/>
  <c r="AC333" i="10"/>
  <c r="AB333" i="10"/>
  <c r="AA333" i="10"/>
  <c r="Z333" i="10"/>
  <c r="Y333" i="10"/>
  <c r="X333" i="10"/>
  <c r="W333" i="10"/>
  <c r="V333" i="10"/>
  <c r="U333" i="10"/>
  <c r="T333" i="10"/>
  <c r="S333" i="10"/>
  <c r="R333" i="10"/>
  <c r="Q333" i="10"/>
  <c r="P333" i="10"/>
  <c r="O333" i="10"/>
  <c r="N333" i="10"/>
  <c r="M333" i="10"/>
  <c r="L333" i="10"/>
  <c r="K333" i="10"/>
  <c r="J333" i="10"/>
  <c r="I333" i="10"/>
  <c r="H333" i="10"/>
  <c r="G333" i="10"/>
  <c r="F333" i="10"/>
  <c r="E333" i="10"/>
  <c r="D333" i="10"/>
  <c r="BE332" i="10"/>
  <c r="AC332" i="10"/>
  <c r="AB332" i="10"/>
  <c r="AA332" i="10"/>
  <c r="Z332" i="10"/>
  <c r="Y332" i="10"/>
  <c r="X332" i="10"/>
  <c r="W332" i="10"/>
  <c r="V332" i="10"/>
  <c r="U332" i="10"/>
  <c r="T332" i="10"/>
  <c r="S332" i="10"/>
  <c r="R332" i="10"/>
  <c r="Q332" i="10"/>
  <c r="P332" i="10"/>
  <c r="O332" i="10"/>
  <c r="N332" i="10"/>
  <c r="M332" i="10"/>
  <c r="L332" i="10"/>
  <c r="K332" i="10"/>
  <c r="J332" i="10"/>
  <c r="I332" i="10"/>
  <c r="H332" i="10"/>
  <c r="G332" i="10"/>
  <c r="F332" i="10"/>
  <c r="E332" i="10"/>
  <c r="D332" i="10"/>
  <c r="BE331" i="10"/>
  <c r="AC331" i="10"/>
  <c r="AB331" i="10"/>
  <c r="AA331" i="10"/>
  <c r="Z331" i="10"/>
  <c r="Y331" i="10"/>
  <c r="X331" i="10"/>
  <c r="W331" i="10"/>
  <c r="V331" i="10"/>
  <c r="U331" i="10"/>
  <c r="T331" i="10"/>
  <c r="S331" i="10"/>
  <c r="R331" i="10"/>
  <c r="Q331" i="10"/>
  <c r="P331" i="10"/>
  <c r="O331" i="10"/>
  <c r="N331" i="10"/>
  <c r="M331" i="10"/>
  <c r="L331" i="10"/>
  <c r="K331" i="10"/>
  <c r="J331" i="10"/>
  <c r="I331" i="10"/>
  <c r="H331" i="10"/>
  <c r="G331" i="10"/>
  <c r="F331" i="10"/>
  <c r="E331" i="10"/>
  <c r="D331" i="10"/>
  <c r="BE330" i="10"/>
  <c r="AC330" i="10"/>
  <c r="AB330" i="10"/>
  <c r="AA330" i="10"/>
  <c r="Z330" i="10"/>
  <c r="Y330" i="10"/>
  <c r="X330" i="10"/>
  <c r="W330" i="10"/>
  <c r="V330" i="10"/>
  <c r="U330" i="10"/>
  <c r="T330" i="10"/>
  <c r="S330" i="10"/>
  <c r="R330" i="10"/>
  <c r="Q330" i="10"/>
  <c r="P330" i="10"/>
  <c r="O330" i="10"/>
  <c r="N330" i="10"/>
  <c r="M330" i="10"/>
  <c r="L330" i="10"/>
  <c r="K330" i="10"/>
  <c r="J330" i="10"/>
  <c r="I330" i="10"/>
  <c r="H330" i="10"/>
  <c r="G330" i="10"/>
  <c r="F330" i="10"/>
  <c r="E330" i="10"/>
  <c r="D330" i="10"/>
  <c r="BE329" i="10"/>
  <c r="AC329" i="10"/>
  <c r="AB329" i="10"/>
  <c r="AA329" i="10"/>
  <c r="Z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BE328" i="10"/>
  <c r="AC328" i="10"/>
  <c r="AB328" i="10"/>
  <c r="AA328" i="10"/>
  <c r="Z328" i="10"/>
  <c r="Y328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D328" i="10"/>
  <c r="BE327" i="10"/>
  <c r="AC327" i="10"/>
  <c r="AB327" i="10"/>
  <c r="AA327" i="10"/>
  <c r="Z327" i="10"/>
  <c r="Y327" i="10"/>
  <c r="X327" i="10"/>
  <c r="W327" i="10"/>
  <c r="V327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BE326" i="10"/>
  <c r="AC326" i="10"/>
  <c r="AB326" i="10"/>
  <c r="AA326" i="10"/>
  <c r="Z326" i="10"/>
  <c r="Y326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J326" i="10"/>
  <c r="I326" i="10"/>
  <c r="H326" i="10"/>
  <c r="G326" i="10"/>
  <c r="F326" i="10"/>
  <c r="E326" i="10"/>
  <c r="D326" i="10"/>
  <c r="BE325" i="10"/>
  <c r="AC325" i="10"/>
  <c r="AB325" i="10"/>
  <c r="AA325" i="10"/>
  <c r="Z325" i="10"/>
  <c r="Y325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BE324" i="10"/>
  <c r="AC324" i="10"/>
  <c r="AB324" i="10"/>
  <c r="AA324" i="10"/>
  <c r="Z324" i="10"/>
  <c r="Y324" i="10"/>
  <c r="X324" i="10"/>
  <c r="W324" i="10"/>
  <c r="V324" i="10"/>
  <c r="U324" i="10"/>
  <c r="T324" i="10"/>
  <c r="S324" i="10"/>
  <c r="R324" i="10"/>
  <c r="Q324" i="10"/>
  <c r="P324" i="10"/>
  <c r="O324" i="10"/>
  <c r="N324" i="10"/>
  <c r="M324" i="10"/>
  <c r="L324" i="10"/>
  <c r="K324" i="10"/>
  <c r="J324" i="10"/>
  <c r="I324" i="10"/>
  <c r="H324" i="10"/>
  <c r="G324" i="10"/>
  <c r="F324" i="10"/>
  <c r="E324" i="10"/>
  <c r="D324" i="10"/>
  <c r="BE323" i="10"/>
  <c r="AC323" i="10"/>
  <c r="AB323" i="10"/>
  <c r="AA323" i="10"/>
  <c r="Z323" i="10"/>
  <c r="Y323" i="10"/>
  <c r="X323" i="10"/>
  <c r="W323" i="10"/>
  <c r="V323" i="10"/>
  <c r="U323" i="10"/>
  <c r="T323" i="10"/>
  <c r="S323" i="10"/>
  <c r="R323" i="10"/>
  <c r="Q323" i="10"/>
  <c r="P323" i="10"/>
  <c r="O323" i="10"/>
  <c r="N323" i="10"/>
  <c r="M323" i="10"/>
  <c r="L323" i="10"/>
  <c r="K323" i="10"/>
  <c r="J323" i="10"/>
  <c r="I323" i="10"/>
  <c r="H323" i="10"/>
  <c r="G323" i="10"/>
  <c r="F323" i="10"/>
  <c r="E323" i="10"/>
  <c r="D323" i="10"/>
  <c r="BE322" i="10"/>
  <c r="AC322" i="10"/>
  <c r="AB322" i="10"/>
  <c r="AA322" i="10"/>
  <c r="Z322" i="10"/>
  <c r="Y322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BE321" i="10"/>
  <c r="AC321" i="10"/>
  <c r="AB321" i="10"/>
  <c r="AA321" i="10"/>
  <c r="Z321" i="10"/>
  <c r="Y321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D321" i="10"/>
  <c r="BE320" i="10"/>
  <c r="AC320" i="10"/>
  <c r="AB320" i="10"/>
  <c r="AA320" i="10"/>
  <c r="Z320" i="10"/>
  <c r="Y320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J320" i="10"/>
  <c r="I320" i="10"/>
  <c r="H320" i="10"/>
  <c r="G320" i="10"/>
  <c r="F320" i="10"/>
  <c r="E320" i="10"/>
  <c r="D320" i="10"/>
  <c r="BE319" i="10"/>
  <c r="AC319" i="10"/>
  <c r="AB319" i="10"/>
  <c r="AA319" i="10"/>
  <c r="Z319" i="10"/>
  <c r="Y319" i="10"/>
  <c r="X319" i="10"/>
  <c r="W319" i="10"/>
  <c r="V319" i="10"/>
  <c r="U319" i="10"/>
  <c r="T319" i="10"/>
  <c r="S319" i="10"/>
  <c r="R319" i="10"/>
  <c r="Q319" i="10"/>
  <c r="P319" i="10"/>
  <c r="O319" i="10"/>
  <c r="N319" i="10"/>
  <c r="M319" i="10"/>
  <c r="L319" i="10"/>
  <c r="K319" i="10"/>
  <c r="J319" i="10"/>
  <c r="I319" i="10"/>
  <c r="H319" i="10"/>
  <c r="G319" i="10"/>
  <c r="F319" i="10"/>
  <c r="E319" i="10"/>
  <c r="D319" i="10"/>
  <c r="BE318" i="10"/>
  <c r="AC318" i="10"/>
  <c r="AB318" i="10"/>
  <c r="AA318" i="10"/>
  <c r="Z318" i="10"/>
  <c r="Y318" i="10"/>
  <c r="X318" i="10"/>
  <c r="W318" i="10"/>
  <c r="V318" i="10"/>
  <c r="U318" i="10"/>
  <c r="T318" i="10"/>
  <c r="S318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BE317" i="10"/>
  <c r="AC317" i="10"/>
  <c r="AB317" i="10"/>
  <c r="AA317" i="10"/>
  <c r="Z317" i="10"/>
  <c r="Y317" i="10"/>
  <c r="X317" i="10"/>
  <c r="W317" i="10"/>
  <c r="V317" i="10"/>
  <c r="U317" i="10"/>
  <c r="T317" i="10"/>
  <c r="S317" i="10"/>
  <c r="R317" i="10"/>
  <c r="Q317" i="10"/>
  <c r="P317" i="10"/>
  <c r="O317" i="10"/>
  <c r="N317" i="10"/>
  <c r="M317" i="10"/>
  <c r="L317" i="10"/>
  <c r="K317" i="10"/>
  <c r="J317" i="10"/>
  <c r="I317" i="10"/>
  <c r="H317" i="10"/>
  <c r="G317" i="10"/>
  <c r="F317" i="10"/>
  <c r="E317" i="10"/>
  <c r="D317" i="10"/>
  <c r="BE316" i="10"/>
  <c r="AC316" i="10"/>
  <c r="AB316" i="10"/>
  <c r="AA316" i="10"/>
  <c r="Z316" i="10"/>
  <c r="Y316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BE315" i="10"/>
  <c r="AC315" i="10"/>
  <c r="AB315" i="10"/>
  <c r="AA315" i="10"/>
  <c r="Z315" i="10"/>
  <c r="Y315" i="10"/>
  <c r="X315" i="10"/>
  <c r="W315" i="10"/>
  <c r="V315" i="10"/>
  <c r="U315" i="10"/>
  <c r="T315" i="10"/>
  <c r="S315" i="10"/>
  <c r="R315" i="10"/>
  <c r="Q315" i="10"/>
  <c r="P315" i="10"/>
  <c r="O315" i="10"/>
  <c r="N315" i="10"/>
  <c r="M315" i="10"/>
  <c r="L315" i="10"/>
  <c r="K315" i="10"/>
  <c r="J315" i="10"/>
  <c r="I315" i="10"/>
  <c r="H315" i="10"/>
  <c r="G315" i="10"/>
  <c r="F315" i="10"/>
  <c r="E315" i="10"/>
  <c r="D315" i="10"/>
  <c r="BE314" i="10"/>
  <c r="AC314" i="10"/>
  <c r="AB314" i="10"/>
  <c r="AA314" i="10"/>
  <c r="Z314" i="10"/>
  <c r="Y314" i="10"/>
  <c r="X314" i="10"/>
  <c r="W314" i="10"/>
  <c r="V314" i="10"/>
  <c r="U314" i="10"/>
  <c r="T314" i="10"/>
  <c r="S314" i="10"/>
  <c r="R314" i="10"/>
  <c r="Q314" i="10"/>
  <c r="P314" i="10"/>
  <c r="O314" i="10"/>
  <c r="N314" i="10"/>
  <c r="M314" i="10"/>
  <c r="L314" i="10"/>
  <c r="K314" i="10"/>
  <c r="J314" i="10"/>
  <c r="I314" i="10"/>
  <c r="H314" i="10"/>
  <c r="G314" i="10"/>
  <c r="F314" i="10"/>
  <c r="E314" i="10"/>
  <c r="D314" i="10"/>
  <c r="BE313" i="10"/>
  <c r="AC313" i="10"/>
  <c r="AB313" i="10"/>
  <c r="AA313" i="10"/>
  <c r="Z313" i="10"/>
  <c r="Y313" i="10"/>
  <c r="X313" i="10"/>
  <c r="W313" i="10"/>
  <c r="V313" i="10"/>
  <c r="U313" i="10"/>
  <c r="T313" i="10"/>
  <c r="S313" i="10"/>
  <c r="R313" i="10"/>
  <c r="Q313" i="10"/>
  <c r="P313" i="10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BE312" i="10"/>
  <c r="AC312" i="10"/>
  <c r="AB312" i="10"/>
  <c r="AA312" i="10"/>
  <c r="Z312" i="10"/>
  <c r="Y312" i="10"/>
  <c r="X312" i="10"/>
  <c r="W312" i="10"/>
  <c r="V312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G312" i="10"/>
  <c r="F312" i="10"/>
  <c r="E312" i="10"/>
  <c r="D312" i="10"/>
  <c r="BE311" i="10"/>
  <c r="AC311" i="10"/>
  <c r="AB311" i="10"/>
  <c r="AA311" i="10"/>
  <c r="Z311" i="10"/>
  <c r="Y311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BE310" i="10"/>
  <c r="AC310" i="10"/>
  <c r="AB310" i="10"/>
  <c r="AA310" i="10"/>
  <c r="Z310" i="10"/>
  <c r="Y310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D310" i="10"/>
  <c r="BE309" i="10"/>
  <c r="AC309" i="10"/>
  <c r="AB309" i="10"/>
  <c r="AA309" i="10"/>
  <c r="Z309" i="10"/>
  <c r="Y309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H309" i="10"/>
  <c r="G309" i="10"/>
  <c r="F309" i="10"/>
  <c r="E309" i="10"/>
  <c r="D309" i="10"/>
  <c r="BE308" i="10"/>
  <c r="AC308" i="10"/>
  <c r="AB308" i="10"/>
  <c r="AA308" i="10"/>
  <c r="Z308" i="10"/>
  <c r="Y308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BE307" i="10"/>
  <c r="AC307" i="10"/>
  <c r="AB307" i="10"/>
  <c r="AA307" i="10"/>
  <c r="Z307" i="10"/>
  <c r="Y307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BE306" i="10"/>
  <c r="AC306" i="10"/>
  <c r="AB306" i="10"/>
  <c r="AA306" i="10"/>
  <c r="Z306" i="10"/>
  <c r="Y306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BE305" i="10"/>
  <c r="AC305" i="10"/>
  <c r="AB305" i="10"/>
  <c r="AA305" i="10"/>
  <c r="Z305" i="10"/>
  <c r="Y305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J305" i="10"/>
  <c r="I305" i="10"/>
  <c r="H305" i="10"/>
  <c r="G305" i="10"/>
  <c r="F305" i="10"/>
  <c r="E305" i="10"/>
  <c r="D305" i="10"/>
  <c r="BE304" i="10"/>
  <c r="AC304" i="10"/>
  <c r="AB304" i="10"/>
  <c r="AA304" i="10"/>
  <c r="Z304" i="10"/>
  <c r="Y304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H304" i="10"/>
  <c r="G304" i="10"/>
  <c r="F304" i="10"/>
  <c r="E304" i="10"/>
  <c r="D304" i="10"/>
  <c r="BE303" i="10"/>
  <c r="AC303" i="10"/>
  <c r="AB303" i="10"/>
  <c r="AA303" i="10"/>
  <c r="Z303" i="10"/>
  <c r="Y303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G303" i="10"/>
  <c r="F303" i="10"/>
  <c r="E303" i="10"/>
  <c r="D303" i="10"/>
  <c r="BE302" i="10"/>
  <c r="AC302" i="10"/>
  <c r="AB302" i="10"/>
  <c r="AA302" i="10"/>
  <c r="Z302" i="10"/>
  <c r="Y302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H302" i="10"/>
  <c r="G302" i="10"/>
  <c r="F302" i="10"/>
  <c r="E302" i="10"/>
  <c r="D302" i="10"/>
  <c r="BE301" i="10"/>
  <c r="AC301" i="10"/>
  <c r="AB301" i="10"/>
  <c r="AA301" i="10"/>
  <c r="Z301" i="10"/>
  <c r="Y301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F301" i="10"/>
  <c r="E301" i="10"/>
  <c r="D301" i="10"/>
  <c r="BE300" i="10"/>
  <c r="AC300" i="10"/>
  <c r="AB300" i="10"/>
  <c r="AA300" i="10"/>
  <c r="Z300" i="10"/>
  <c r="Y300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BE299" i="10"/>
  <c r="AC299" i="10"/>
  <c r="AB299" i="10"/>
  <c r="AA299" i="10"/>
  <c r="Z299" i="10"/>
  <c r="Y299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J299" i="10"/>
  <c r="I299" i="10"/>
  <c r="H299" i="10"/>
  <c r="G299" i="10"/>
  <c r="F299" i="10"/>
  <c r="E299" i="10"/>
  <c r="D299" i="10"/>
  <c r="BE298" i="10"/>
  <c r="AC298" i="10"/>
  <c r="AB298" i="10"/>
  <c r="AA298" i="10"/>
  <c r="Z298" i="10"/>
  <c r="Y298" i="10"/>
  <c r="X298" i="10"/>
  <c r="W298" i="10"/>
  <c r="V298" i="10"/>
  <c r="U298" i="10"/>
  <c r="T298" i="10"/>
  <c r="S298" i="10"/>
  <c r="R298" i="10"/>
  <c r="Q298" i="10"/>
  <c r="P298" i="10"/>
  <c r="O298" i="10"/>
  <c r="N298" i="10"/>
  <c r="M298" i="10"/>
  <c r="L298" i="10"/>
  <c r="K298" i="10"/>
  <c r="J298" i="10"/>
  <c r="I298" i="10"/>
  <c r="H298" i="10"/>
  <c r="G298" i="10"/>
  <c r="F298" i="10"/>
  <c r="E298" i="10"/>
  <c r="D298" i="10"/>
  <c r="BE297" i="10"/>
  <c r="AC297" i="10"/>
  <c r="AB297" i="10"/>
  <c r="AA297" i="10"/>
  <c r="Z297" i="10"/>
  <c r="Y297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J297" i="10"/>
  <c r="I297" i="10"/>
  <c r="H297" i="10"/>
  <c r="G297" i="10"/>
  <c r="F297" i="10"/>
  <c r="E297" i="10"/>
  <c r="D297" i="10"/>
  <c r="BE296" i="10"/>
  <c r="AC296" i="10"/>
  <c r="AB296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BE295" i="10"/>
  <c r="AC295" i="10"/>
  <c r="AB295" i="10"/>
  <c r="AA295" i="10"/>
  <c r="Z295" i="10"/>
  <c r="Y295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BE294" i="10"/>
  <c r="AC294" i="10"/>
  <c r="AB294" i="10"/>
  <c r="AA294" i="10"/>
  <c r="Z294" i="10"/>
  <c r="Y294" i="10"/>
  <c r="X294" i="10"/>
  <c r="W294" i="10"/>
  <c r="V294" i="10"/>
  <c r="U294" i="10"/>
  <c r="T294" i="10"/>
  <c r="S294" i="10"/>
  <c r="R294" i="10"/>
  <c r="Q294" i="10"/>
  <c r="P294" i="10"/>
  <c r="O294" i="10"/>
  <c r="N294" i="10"/>
  <c r="M294" i="10"/>
  <c r="L294" i="10"/>
  <c r="K294" i="10"/>
  <c r="J294" i="10"/>
  <c r="I294" i="10"/>
  <c r="H294" i="10"/>
  <c r="G294" i="10"/>
  <c r="F294" i="10"/>
  <c r="E294" i="10"/>
  <c r="D294" i="10"/>
  <c r="BE293" i="10"/>
  <c r="AC293" i="10"/>
  <c r="AB293" i="10"/>
  <c r="AA293" i="10"/>
  <c r="Z293" i="10"/>
  <c r="Y293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F293" i="10"/>
  <c r="E293" i="10"/>
  <c r="D293" i="10"/>
  <c r="BE292" i="10"/>
  <c r="AC292" i="10"/>
  <c r="AB292" i="10"/>
  <c r="AA292" i="10"/>
  <c r="Z292" i="10"/>
  <c r="Y292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BE291" i="10"/>
  <c r="AC291" i="10"/>
  <c r="AB291" i="10"/>
  <c r="AA291" i="10"/>
  <c r="Z291" i="10"/>
  <c r="Y291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BE290" i="10"/>
  <c r="AC290" i="10"/>
  <c r="AB290" i="10"/>
  <c r="AA290" i="10"/>
  <c r="Z290" i="10"/>
  <c r="Y290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BE289" i="10"/>
  <c r="AC289" i="10"/>
  <c r="AB289" i="10"/>
  <c r="AA289" i="10"/>
  <c r="Z289" i="10"/>
  <c r="Y289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BE288" i="10"/>
  <c r="AC288" i="10"/>
  <c r="AB288" i="10"/>
  <c r="AA288" i="10"/>
  <c r="Z288" i="10"/>
  <c r="Y288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BE287" i="10"/>
  <c r="AC287" i="10"/>
  <c r="AB287" i="10"/>
  <c r="AA287" i="10"/>
  <c r="Z287" i="10"/>
  <c r="Y287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BE286" i="10"/>
  <c r="AC286" i="10"/>
  <c r="AB286" i="10"/>
  <c r="AA286" i="10"/>
  <c r="Z286" i="10"/>
  <c r="Y286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BE285" i="10"/>
  <c r="AC285" i="10"/>
  <c r="AB285" i="10"/>
  <c r="AA285" i="10"/>
  <c r="Z285" i="10"/>
  <c r="Y285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F285" i="10"/>
  <c r="E285" i="10"/>
  <c r="D285" i="10"/>
  <c r="BE284" i="10"/>
  <c r="AC284" i="10"/>
  <c r="AB284" i="10"/>
  <c r="AA284" i="10"/>
  <c r="Z284" i="10"/>
  <c r="Y284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D284" i="10"/>
  <c r="BE283" i="10"/>
  <c r="AC283" i="10"/>
  <c r="AB283" i="10"/>
  <c r="AA283" i="10"/>
  <c r="Z283" i="10"/>
  <c r="Y283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BE282" i="10"/>
  <c r="AC282" i="10"/>
  <c r="AB282" i="10"/>
  <c r="AA282" i="10"/>
  <c r="Z282" i="10"/>
  <c r="Y282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BE281" i="10"/>
  <c r="AC281" i="10"/>
  <c r="AB281" i="10"/>
  <c r="AA281" i="10"/>
  <c r="Z281" i="10"/>
  <c r="Y281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BE280" i="10"/>
  <c r="AC280" i="10"/>
  <c r="AB280" i="10"/>
  <c r="AA280" i="10"/>
  <c r="Z280" i="10"/>
  <c r="Y280" i="10"/>
  <c r="X280" i="10"/>
  <c r="W280" i="10"/>
  <c r="V280" i="10"/>
  <c r="U280" i="10"/>
  <c r="T280" i="10"/>
  <c r="S280" i="10"/>
  <c r="R280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BE279" i="10"/>
  <c r="AC279" i="10"/>
  <c r="AB279" i="10"/>
  <c r="AA279" i="10"/>
  <c r="Z279" i="10"/>
  <c r="Y279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BE278" i="10"/>
  <c r="AC278" i="10"/>
  <c r="AB278" i="10"/>
  <c r="AA278" i="10"/>
  <c r="Z278" i="10"/>
  <c r="Y278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BE277" i="10"/>
  <c r="AC277" i="10"/>
  <c r="AB277" i="10"/>
  <c r="AA277" i="10"/>
  <c r="Z277" i="10"/>
  <c r="Y277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BE276" i="10"/>
  <c r="AC276" i="10"/>
  <c r="AB276" i="10"/>
  <c r="AA276" i="10"/>
  <c r="Z276" i="10"/>
  <c r="Y276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BE275" i="10"/>
  <c r="AC275" i="10"/>
  <c r="AB275" i="10"/>
  <c r="AA275" i="10"/>
  <c r="Z275" i="10"/>
  <c r="Y275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BE274" i="10"/>
  <c r="AC274" i="10"/>
  <c r="AB274" i="10"/>
  <c r="AA274" i="10"/>
  <c r="Z274" i="10"/>
  <c r="Y274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BE273" i="10"/>
  <c r="AC273" i="10"/>
  <c r="AB273" i="10"/>
  <c r="AA273" i="10"/>
  <c r="Z273" i="10"/>
  <c r="Y273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BE272" i="10"/>
  <c r="AC272" i="10"/>
  <c r="AB272" i="10"/>
  <c r="AA272" i="10"/>
  <c r="Z272" i="10"/>
  <c r="Y272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BE271" i="10"/>
  <c r="AC271" i="10"/>
  <c r="AB271" i="10"/>
  <c r="AA271" i="10"/>
  <c r="Z271" i="10"/>
  <c r="Y271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BE270" i="10"/>
  <c r="AC270" i="10"/>
  <c r="AB270" i="10"/>
  <c r="AA270" i="10"/>
  <c r="Z270" i="10"/>
  <c r="Y270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BE269" i="10"/>
  <c r="AC269" i="10"/>
  <c r="AB269" i="10"/>
  <c r="AA269" i="10"/>
  <c r="Z269" i="10"/>
  <c r="Y269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BE268" i="10"/>
  <c r="AC268" i="10"/>
  <c r="AB268" i="10"/>
  <c r="AA268" i="10"/>
  <c r="Z268" i="10"/>
  <c r="Y268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BE267" i="10"/>
  <c r="AC267" i="10"/>
  <c r="AB267" i="10"/>
  <c r="AA267" i="10"/>
  <c r="Z267" i="10"/>
  <c r="Y267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BE266" i="10"/>
  <c r="AC266" i="10"/>
  <c r="AB266" i="10"/>
  <c r="AA266" i="10"/>
  <c r="Z266" i="10"/>
  <c r="Y266" i="10"/>
  <c r="X266" i="10"/>
  <c r="W266" i="10"/>
  <c r="V266" i="10"/>
  <c r="U266" i="10"/>
  <c r="T266" i="10"/>
  <c r="S266" i="10"/>
  <c r="R266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BE265" i="10"/>
  <c r="AC265" i="10"/>
  <c r="AB265" i="10"/>
  <c r="AA265" i="10"/>
  <c r="Z265" i="10"/>
  <c r="Y265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BE264" i="10"/>
  <c r="AC264" i="10"/>
  <c r="AB264" i="10"/>
  <c r="AA264" i="10"/>
  <c r="Z264" i="10"/>
  <c r="Y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BE263" i="10"/>
  <c r="AC263" i="10"/>
  <c r="AB263" i="10"/>
  <c r="AA263" i="10"/>
  <c r="Z263" i="10"/>
  <c r="Y263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BE262" i="10"/>
  <c r="AC262" i="10"/>
  <c r="AB262" i="10"/>
  <c r="AA262" i="10"/>
  <c r="Z262" i="10"/>
  <c r="Y262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BE261" i="10"/>
  <c r="AC261" i="10"/>
  <c r="AB261" i="10"/>
  <c r="AA261" i="10"/>
  <c r="Z261" i="10"/>
  <c r="Y261" i="10"/>
  <c r="X261" i="10"/>
  <c r="W261" i="10"/>
  <c r="V261" i="10"/>
  <c r="U261" i="10"/>
  <c r="T261" i="10"/>
  <c r="S261" i="10"/>
  <c r="R261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BE260" i="10"/>
  <c r="AC260" i="10"/>
  <c r="AB260" i="10"/>
  <c r="AA260" i="10"/>
  <c r="Z260" i="10"/>
  <c r="Y260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BE259" i="10"/>
  <c r="AC259" i="10"/>
  <c r="AB259" i="10"/>
  <c r="AA259" i="10"/>
  <c r="Z259" i="10"/>
  <c r="Y259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BE258" i="10"/>
  <c r="AC258" i="10"/>
  <c r="AB258" i="10"/>
  <c r="AA258" i="10"/>
  <c r="Z258" i="10"/>
  <c r="Y258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BE257" i="10"/>
  <c r="AC257" i="10"/>
  <c r="AB257" i="10"/>
  <c r="AA257" i="10"/>
  <c r="Z257" i="10"/>
  <c r="Y257" i="10"/>
  <c r="X257" i="10"/>
  <c r="W257" i="10"/>
  <c r="V257" i="10"/>
  <c r="U257" i="10"/>
  <c r="T257" i="10"/>
  <c r="S257" i="10"/>
  <c r="R257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BE256" i="10"/>
  <c r="AC256" i="10"/>
  <c r="AB256" i="10"/>
  <c r="AA256" i="10"/>
  <c r="Z256" i="10"/>
  <c r="Y256" i="10"/>
  <c r="X256" i="10"/>
  <c r="W256" i="10"/>
  <c r="V256" i="10"/>
  <c r="U256" i="10"/>
  <c r="T256" i="10"/>
  <c r="S256" i="10"/>
  <c r="R256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BE255" i="10"/>
  <c r="AC255" i="10"/>
  <c r="AB255" i="10"/>
  <c r="AA255" i="10"/>
  <c r="Z255" i="10"/>
  <c r="Y255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BE254" i="10"/>
  <c r="AC254" i="10"/>
  <c r="AB254" i="10"/>
  <c r="AA254" i="10"/>
  <c r="Z254" i="10"/>
  <c r="Y254" i="10"/>
  <c r="X254" i="10"/>
  <c r="W254" i="10"/>
  <c r="V254" i="10"/>
  <c r="U254" i="10"/>
  <c r="T254" i="10"/>
  <c r="S254" i="10"/>
  <c r="R254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BE253" i="10"/>
  <c r="AC253" i="10"/>
  <c r="AB253" i="10"/>
  <c r="AA253" i="10"/>
  <c r="Z253" i="10"/>
  <c r="Y253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BE252" i="10"/>
  <c r="AC252" i="10"/>
  <c r="AB252" i="10"/>
  <c r="AA252" i="10"/>
  <c r="Z252" i="10"/>
  <c r="Y252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BE251" i="10"/>
  <c r="AC251" i="10"/>
  <c r="AB251" i="10"/>
  <c r="AA251" i="10"/>
  <c r="Z251" i="10"/>
  <c r="Y251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BE250" i="10"/>
  <c r="AC250" i="10"/>
  <c r="AB250" i="10"/>
  <c r="AA250" i="10"/>
  <c r="Z250" i="10"/>
  <c r="Y250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BE249" i="10"/>
  <c r="AC249" i="10"/>
  <c r="AB249" i="10"/>
  <c r="AA249" i="10"/>
  <c r="Z249" i="10"/>
  <c r="Y249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BE248" i="10"/>
  <c r="AC248" i="10"/>
  <c r="AB248" i="10"/>
  <c r="AA248" i="10"/>
  <c r="Z248" i="10"/>
  <c r="Y248" i="10"/>
  <c r="X248" i="10"/>
  <c r="W248" i="10"/>
  <c r="V248" i="10"/>
  <c r="U248" i="10"/>
  <c r="T248" i="10"/>
  <c r="S248" i="10"/>
  <c r="R248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BE247" i="10"/>
  <c r="AC247" i="10"/>
  <c r="AB247" i="10"/>
  <c r="AA247" i="10"/>
  <c r="Z247" i="10"/>
  <c r="Y247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BE246" i="10"/>
  <c r="AC246" i="10"/>
  <c r="AB246" i="10"/>
  <c r="AA246" i="10"/>
  <c r="Z246" i="10"/>
  <c r="Y246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BE245" i="10"/>
  <c r="AC245" i="10"/>
  <c r="AB245" i="10"/>
  <c r="AA245" i="10"/>
  <c r="Z245" i="10"/>
  <c r="Y245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BE244" i="10"/>
  <c r="AC244" i="10"/>
  <c r="AB244" i="10"/>
  <c r="AA244" i="10"/>
  <c r="Z244" i="10"/>
  <c r="Y244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BE243" i="10"/>
  <c r="AC243" i="10"/>
  <c r="AB243" i="10"/>
  <c r="AA243" i="10"/>
  <c r="Z243" i="10"/>
  <c r="Y243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BE242" i="10"/>
  <c r="AC242" i="10"/>
  <c r="AB242" i="10"/>
  <c r="AA242" i="10"/>
  <c r="Z242" i="10"/>
  <c r="Y242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BE241" i="10"/>
  <c r="AC241" i="10"/>
  <c r="AB241" i="10"/>
  <c r="AA241" i="10"/>
  <c r="Z241" i="10"/>
  <c r="Y241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BE240" i="10"/>
  <c r="AC240" i="10"/>
  <c r="AB240" i="10"/>
  <c r="AA240" i="10"/>
  <c r="Z240" i="10"/>
  <c r="Y240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BE239" i="10"/>
  <c r="AC239" i="10"/>
  <c r="AB239" i="10"/>
  <c r="AA239" i="10"/>
  <c r="Z239" i="10"/>
  <c r="Y239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BE238" i="10"/>
  <c r="AC238" i="10"/>
  <c r="AB238" i="10"/>
  <c r="AA238" i="10"/>
  <c r="Z238" i="10"/>
  <c r="Y238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BE237" i="10"/>
  <c r="AC237" i="10"/>
  <c r="AB237" i="10"/>
  <c r="AA237" i="10"/>
  <c r="Z237" i="10"/>
  <c r="Y237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BE236" i="10"/>
  <c r="AC236" i="10"/>
  <c r="AB236" i="10"/>
  <c r="AA236" i="10"/>
  <c r="Z236" i="10"/>
  <c r="Y236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BE235" i="10"/>
  <c r="AC235" i="10"/>
  <c r="AB235" i="10"/>
  <c r="AA235" i="10"/>
  <c r="Z235" i="10"/>
  <c r="Y235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BE234" i="10"/>
  <c r="AC234" i="10"/>
  <c r="AB234" i="10"/>
  <c r="AA234" i="10"/>
  <c r="Z234" i="10"/>
  <c r="Y234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BE233" i="10"/>
  <c r="AC233" i="10"/>
  <c r="AB233" i="10"/>
  <c r="AA233" i="10"/>
  <c r="Z233" i="10"/>
  <c r="Y233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BE232" i="10"/>
  <c r="AC232" i="10"/>
  <c r="AB232" i="10"/>
  <c r="AA232" i="10"/>
  <c r="Z232" i="10"/>
  <c r="Y232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BE231" i="10"/>
  <c r="AC231" i="10"/>
  <c r="AB231" i="10"/>
  <c r="AA231" i="10"/>
  <c r="Z231" i="10"/>
  <c r="Y231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BE230" i="10"/>
  <c r="AC230" i="10"/>
  <c r="AB230" i="10"/>
  <c r="AA230" i="10"/>
  <c r="Z230" i="10"/>
  <c r="Y230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BE229" i="10"/>
  <c r="AC229" i="10"/>
  <c r="AB229" i="10"/>
  <c r="AA229" i="10"/>
  <c r="Z229" i="10"/>
  <c r="Y229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BE228" i="10"/>
  <c r="AC228" i="10"/>
  <c r="AB228" i="10"/>
  <c r="AA228" i="10"/>
  <c r="Z228" i="10"/>
  <c r="Y228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BE227" i="10"/>
  <c r="AC227" i="10"/>
  <c r="AB227" i="10"/>
  <c r="AA227" i="10"/>
  <c r="Z227" i="10"/>
  <c r="Y227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BE226" i="10"/>
  <c r="AC226" i="10"/>
  <c r="AB226" i="10"/>
  <c r="AA226" i="10"/>
  <c r="Z226" i="10"/>
  <c r="Y226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BE225" i="10"/>
  <c r="AC225" i="10"/>
  <c r="AB225" i="10"/>
  <c r="AA225" i="10"/>
  <c r="Z225" i="10"/>
  <c r="Y225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BE224" i="10"/>
  <c r="AC224" i="10"/>
  <c r="AB224" i="10"/>
  <c r="AA224" i="10"/>
  <c r="Z224" i="10"/>
  <c r="Y224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BE223" i="10"/>
  <c r="AC223" i="10"/>
  <c r="AB223" i="10"/>
  <c r="AA223" i="10"/>
  <c r="Z223" i="10"/>
  <c r="Y223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BE222" i="10"/>
  <c r="AC222" i="10"/>
  <c r="AB222" i="10"/>
  <c r="AA222" i="10"/>
  <c r="Z222" i="10"/>
  <c r="Y222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BE221" i="10"/>
  <c r="AC221" i="10"/>
  <c r="AB221" i="10"/>
  <c r="AA221" i="10"/>
  <c r="Z221" i="10"/>
  <c r="Y221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BE220" i="10"/>
  <c r="AC220" i="10"/>
  <c r="AB220" i="10"/>
  <c r="AA220" i="10"/>
  <c r="Z220" i="10"/>
  <c r="Y220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BE219" i="10"/>
  <c r="AC219" i="10"/>
  <c r="AB219" i="10"/>
  <c r="AA219" i="10"/>
  <c r="Z219" i="10"/>
  <c r="Y219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BE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BE217" i="10"/>
  <c r="AC217" i="10"/>
  <c r="AB217" i="10"/>
  <c r="AA217" i="10"/>
  <c r="Z217" i="10"/>
  <c r="Y217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BE216" i="10"/>
  <c r="AC216" i="10"/>
  <c r="AB216" i="10"/>
  <c r="AA216" i="10"/>
  <c r="Z216" i="10"/>
  <c r="Y216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BE215" i="10"/>
  <c r="AC215" i="10"/>
  <c r="AB215" i="10"/>
  <c r="AA215" i="10"/>
  <c r="Z215" i="10"/>
  <c r="Y215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BE214" i="10"/>
  <c r="AC214" i="10"/>
  <c r="AB214" i="10"/>
  <c r="AA214" i="10"/>
  <c r="Z214" i="10"/>
  <c r="Y214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BE213" i="10"/>
  <c r="AC213" i="10"/>
  <c r="AB213" i="10"/>
  <c r="AA213" i="10"/>
  <c r="Z213" i="10"/>
  <c r="Y213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BE212" i="10"/>
  <c r="AC212" i="10"/>
  <c r="AB212" i="10"/>
  <c r="AA212" i="10"/>
  <c r="Z212" i="10"/>
  <c r="Y212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BE211" i="10"/>
  <c r="AC211" i="10"/>
  <c r="AB211" i="10"/>
  <c r="AA211" i="10"/>
  <c r="Z211" i="10"/>
  <c r="Y211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BE210" i="10"/>
  <c r="AC210" i="10"/>
  <c r="AB210" i="10"/>
  <c r="AA210" i="10"/>
  <c r="Z210" i="10"/>
  <c r="Y210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BE209" i="10"/>
  <c r="AC209" i="10"/>
  <c r="AB209" i="10"/>
  <c r="AA209" i="10"/>
  <c r="Z209" i="10"/>
  <c r="Y209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BE208" i="10"/>
  <c r="AC208" i="10"/>
  <c r="AB208" i="10"/>
  <c r="AA208" i="10"/>
  <c r="Z208" i="10"/>
  <c r="Y208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BE207" i="10"/>
  <c r="AC207" i="10"/>
  <c r="AB207" i="10"/>
  <c r="AA207" i="10"/>
  <c r="Z207" i="10"/>
  <c r="Y207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BE206" i="10"/>
  <c r="AC206" i="10"/>
  <c r="AB206" i="10"/>
  <c r="AA206" i="10"/>
  <c r="Z206" i="10"/>
  <c r="Y206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BE205" i="10"/>
  <c r="AC205" i="10"/>
  <c r="AB205" i="10"/>
  <c r="AA205" i="10"/>
  <c r="Z205" i="10"/>
  <c r="Y205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BE204" i="10"/>
  <c r="AC204" i="10"/>
  <c r="AB204" i="10"/>
  <c r="AA204" i="10"/>
  <c r="Z204" i="10"/>
  <c r="Y204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BE203" i="10"/>
  <c r="AC203" i="10"/>
  <c r="AB203" i="10"/>
  <c r="AA203" i="10"/>
  <c r="Z203" i="10"/>
  <c r="Y203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BE202" i="10"/>
  <c r="AC202" i="10"/>
  <c r="AB202" i="10"/>
  <c r="AA202" i="10"/>
  <c r="Z202" i="10"/>
  <c r="Y202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BE201" i="10"/>
  <c r="AC201" i="10"/>
  <c r="AB201" i="10"/>
  <c r="AA201" i="10"/>
  <c r="Z201" i="10"/>
  <c r="Y201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BE200" i="10"/>
  <c r="AC200" i="10"/>
  <c r="AB200" i="10"/>
  <c r="AA200" i="10"/>
  <c r="Z200" i="10"/>
  <c r="Y200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BE199" i="10"/>
  <c r="AC199" i="10"/>
  <c r="AB199" i="10"/>
  <c r="AA199" i="10"/>
  <c r="Z199" i="10"/>
  <c r="Y199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BE198" i="10"/>
  <c r="AC198" i="10"/>
  <c r="AB198" i="10"/>
  <c r="AA198" i="10"/>
  <c r="Z198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BE197" i="10"/>
  <c r="AC197" i="10"/>
  <c r="AB197" i="10"/>
  <c r="AA197" i="10"/>
  <c r="Z197" i="10"/>
  <c r="Y197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BE196" i="10"/>
  <c r="AC196" i="10"/>
  <c r="AB196" i="10"/>
  <c r="AA196" i="10"/>
  <c r="Z196" i="10"/>
  <c r="Y196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BE195" i="10"/>
  <c r="AC195" i="10"/>
  <c r="AB195" i="10"/>
  <c r="AA195" i="10"/>
  <c r="Z195" i="10"/>
  <c r="Y195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BE194" i="10"/>
  <c r="AC194" i="10"/>
  <c r="AB194" i="10"/>
  <c r="AA194" i="10"/>
  <c r="Z194" i="10"/>
  <c r="Y194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BE193" i="10"/>
  <c r="AC193" i="10"/>
  <c r="AB193" i="10"/>
  <c r="AA193" i="10"/>
  <c r="Z193" i="10"/>
  <c r="Y193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BE192" i="10"/>
  <c r="AC192" i="10"/>
  <c r="AB192" i="10"/>
  <c r="AA192" i="10"/>
  <c r="Z192" i="10"/>
  <c r="Y192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BE191" i="10"/>
  <c r="AC191" i="10"/>
  <c r="AB191" i="10"/>
  <c r="AA191" i="10"/>
  <c r="Z191" i="10"/>
  <c r="Y191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BE190" i="10"/>
  <c r="AC190" i="10"/>
  <c r="AB190" i="10"/>
  <c r="AA190" i="10"/>
  <c r="Z190" i="10"/>
  <c r="Y190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BE189" i="10"/>
  <c r="AC189" i="10"/>
  <c r="AB189" i="10"/>
  <c r="AA189" i="10"/>
  <c r="Z189" i="10"/>
  <c r="Y189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BE188" i="10"/>
  <c r="AC188" i="10"/>
  <c r="AB188" i="10"/>
  <c r="AA188" i="10"/>
  <c r="Z188" i="10"/>
  <c r="Y188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BE187" i="10"/>
  <c r="AC187" i="10"/>
  <c r="AB187" i="10"/>
  <c r="AA187" i="10"/>
  <c r="Z187" i="10"/>
  <c r="Y187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BE186" i="10"/>
  <c r="AC186" i="10"/>
  <c r="AB186" i="10"/>
  <c r="AA186" i="10"/>
  <c r="Z186" i="10"/>
  <c r="Y186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BE185" i="10"/>
  <c r="AC185" i="10"/>
  <c r="AB185" i="10"/>
  <c r="AA185" i="10"/>
  <c r="Z185" i="10"/>
  <c r="Y185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BE184" i="10"/>
  <c r="AC184" i="10"/>
  <c r="AB184" i="10"/>
  <c r="AA184" i="10"/>
  <c r="Z184" i="10"/>
  <c r="Y184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BE183" i="10"/>
  <c r="AC183" i="10"/>
  <c r="AB183" i="10"/>
  <c r="AA183" i="10"/>
  <c r="Z183" i="10"/>
  <c r="Y183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BE182" i="10"/>
  <c r="AC182" i="10"/>
  <c r="AB182" i="10"/>
  <c r="AA182" i="10"/>
  <c r="Z182" i="10"/>
  <c r="Y182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BE181" i="10"/>
  <c r="AC181" i="10"/>
  <c r="AB181" i="10"/>
  <c r="AA181" i="10"/>
  <c r="Z181" i="10"/>
  <c r="Y181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BE180" i="10"/>
  <c r="AC180" i="10"/>
  <c r="AB180" i="10"/>
  <c r="AA180" i="10"/>
  <c r="Z180" i="10"/>
  <c r="Y180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BE179" i="10"/>
  <c r="AC179" i="10"/>
  <c r="AB179" i="10"/>
  <c r="AA179" i="10"/>
  <c r="Z179" i="10"/>
  <c r="Y179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BE178" i="10"/>
  <c r="AC178" i="10"/>
  <c r="AB178" i="10"/>
  <c r="AA178" i="10"/>
  <c r="Z178" i="10"/>
  <c r="Y178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BE177" i="10"/>
  <c r="AC177" i="10"/>
  <c r="AB177" i="10"/>
  <c r="AA177" i="10"/>
  <c r="Z177" i="10"/>
  <c r="Y177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BE176" i="10"/>
  <c r="AC176" i="10"/>
  <c r="AB176" i="10"/>
  <c r="AA176" i="10"/>
  <c r="Z176" i="10"/>
  <c r="Y176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BE175" i="10"/>
  <c r="AC175" i="10"/>
  <c r="AB175" i="10"/>
  <c r="AA175" i="10"/>
  <c r="Z175" i="10"/>
  <c r="Y175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BE174" i="10"/>
  <c r="AC174" i="10"/>
  <c r="AB174" i="10"/>
  <c r="AA174" i="10"/>
  <c r="Z174" i="10"/>
  <c r="Y174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BE173" i="10"/>
  <c r="AC173" i="10"/>
  <c r="AB173" i="10"/>
  <c r="AA173" i="10"/>
  <c r="Z173" i="10"/>
  <c r="Y173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BE172" i="10"/>
  <c r="AC172" i="10"/>
  <c r="AB172" i="10"/>
  <c r="AA172" i="10"/>
  <c r="Z172" i="10"/>
  <c r="Y172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BE171" i="10"/>
  <c r="AC171" i="10"/>
  <c r="AB171" i="10"/>
  <c r="AA171" i="10"/>
  <c r="Z171" i="10"/>
  <c r="Y171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BE170" i="10"/>
  <c r="AC170" i="10"/>
  <c r="AB170" i="10"/>
  <c r="AA170" i="10"/>
  <c r="Z170" i="10"/>
  <c r="Y170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BE169" i="10"/>
  <c r="AC169" i="10"/>
  <c r="AB169" i="10"/>
  <c r="AA169" i="10"/>
  <c r="Z169" i="10"/>
  <c r="Y169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BE168" i="10"/>
  <c r="AC168" i="10"/>
  <c r="AB168" i="10"/>
  <c r="AA168" i="10"/>
  <c r="Z168" i="10"/>
  <c r="Y168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BE167" i="10"/>
  <c r="AC167" i="10"/>
  <c r="AB167" i="10"/>
  <c r="AA167" i="10"/>
  <c r="Z167" i="10"/>
  <c r="Y167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BE166" i="10"/>
  <c r="AC166" i="10"/>
  <c r="AB166" i="10"/>
  <c r="AA166" i="10"/>
  <c r="Z166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BE165" i="10"/>
  <c r="AC165" i="10"/>
  <c r="AB165" i="10"/>
  <c r="AA165" i="10"/>
  <c r="Z165" i="10"/>
  <c r="Y165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BE164" i="10"/>
  <c r="AC164" i="10"/>
  <c r="AB164" i="10"/>
  <c r="AA164" i="10"/>
  <c r="Z164" i="10"/>
  <c r="Y164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BE163" i="10"/>
  <c r="AC163" i="10"/>
  <c r="AB163" i="10"/>
  <c r="AA163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BE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BE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BE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BE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BE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BE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BE156" i="10"/>
  <c r="AC156" i="10"/>
  <c r="AB156" i="10"/>
  <c r="AA156" i="10"/>
  <c r="Z156" i="10"/>
  <c r="Y156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BE155" i="10"/>
  <c r="AC155" i="10"/>
  <c r="AB155" i="10"/>
  <c r="AA155" i="10"/>
  <c r="Z155" i="10"/>
  <c r="Y155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BE154" i="10"/>
  <c r="AC154" i="10"/>
  <c r="AB154" i="10"/>
  <c r="AA154" i="10"/>
  <c r="Z154" i="10"/>
  <c r="Y154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BE153" i="10"/>
  <c r="AC153" i="10"/>
  <c r="AB153" i="10"/>
  <c r="AA153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BE152" i="10"/>
  <c r="AC152" i="10"/>
  <c r="AB152" i="10"/>
  <c r="AA152" i="10"/>
  <c r="Z152" i="10"/>
  <c r="Y152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BE151" i="10"/>
  <c r="AC151" i="10"/>
  <c r="AB151" i="10"/>
  <c r="AA151" i="10"/>
  <c r="Z151" i="10"/>
  <c r="Y151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BE150" i="10"/>
  <c r="AC150" i="10"/>
  <c r="AB150" i="10"/>
  <c r="AA150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BE149" i="10"/>
  <c r="AC149" i="10"/>
  <c r="AB149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BE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BE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BE146" i="10"/>
  <c r="AC146" i="10"/>
  <c r="AB146" i="10"/>
  <c r="AA146" i="10"/>
  <c r="Z146" i="10"/>
  <c r="Y146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BE145" i="10"/>
  <c r="AC145" i="10"/>
  <c r="AB145" i="10"/>
  <c r="AA145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BE144" i="10"/>
  <c r="AC144" i="10"/>
  <c r="AB144" i="10"/>
  <c r="AA144" i="10"/>
  <c r="Z144" i="10"/>
  <c r="Y144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BE143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BE142" i="10"/>
  <c r="AC142" i="10"/>
  <c r="AB142" i="10"/>
  <c r="AA142" i="10"/>
  <c r="Z142" i="10"/>
  <c r="Y142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BE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BE140" i="10"/>
  <c r="AC140" i="10"/>
  <c r="AB140" i="10"/>
  <c r="AA140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BE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BE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BE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BE136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BE135" i="10"/>
  <c r="AC135" i="10"/>
  <c r="AB135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BE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BE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BE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BE131" i="10"/>
  <c r="AC131" i="10"/>
  <c r="AB131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BE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BE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BE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BE127" i="10"/>
  <c r="AC127" i="10"/>
  <c r="AB127" i="10"/>
  <c r="AA127" i="10"/>
  <c r="Z127" i="10"/>
  <c r="Y127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BE126" i="10"/>
  <c r="AC126" i="10"/>
  <c r="AB126" i="10"/>
  <c r="AA126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BE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BE124" i="10"/>
  <c r="AC124" i="10"/>
  <c r="AB124" i="10"/>
  <c r="AA124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BE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BE122" i="10"/>
  <c r="AC122" i="10"/>
  <c r="AB122" i="10"/>
  <c r="AA122" i="10"/>
  <c r="Z122" i="10"/>
  <c r="Y122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BE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BE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BE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BE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BE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BE116" i="10"/>
  <c r="AC116" i="10"/>
  <c r="AB116" i="10"/>
  <c r="AA116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BE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BE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BE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BE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BE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BE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BE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BE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BE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BE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BE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BE104" i="10"/>
  <c r="AC104" i="10"/>
  <c r="AB104" i="10"/>
  <c r="AA104" i="10"/>
  <c r="Z104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BE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BE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BE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BE100" i="10"/>
  <c r="AC100" i="10"/>
  <c r="AB100" i="10"/>
  <c r="AA100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BE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BE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BE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BE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BE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BE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BE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BE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BE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BE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BE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BE88" i="10"/>
  <c r="AC88" i="10"/>
  <c r="AB88" i="10"/>
  <c r="AA88" i="10"/>
  <c r="Z88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BE87" i="10"/>
  <c r="AC87" i="10"/>
  <c r="AB87" i="10"/>
  <c r="AA87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BE86" i="10"/>
  <c r="AC86" i="10"/>
  <c r="AB86" i="10"/>
  <c r="AA86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BE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BE84" i="10"/>
  <c r="AC84" i="10"/>
  <c r="AB84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BE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BE82" i="10"/>
  <c r="AC82" i="10"/>
  <c r="AB82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BE81" i="10"/>
  <c r="AC81" i="10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BE80" i="10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BE79" i="10"/>
  <c r="AC79" i="10"/>
  <c r="AB79" i="10"/>
  <c r="AA79" i="10"/>
  <c r="Z79" i="10"/>
  <c r="Y79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BE78" i="10"/>
  <c r="AC78" i="10"/>
  <c r="AB78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BE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BE76" i="10"/>
  <c r="AC76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BE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BE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BE73" i="10"/>
  <c r="AC73" i="10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BE72" i="10"/>
  <c r="AC72" i="10"/>
  <c r="AB72" i="10"/>
  <c r="AA72" i="10"/>
  <c r="Z72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BE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BE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BE69" i="10"/>
  <c r="AC69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BE68" i="10"/>
  <c r="AC68" i="10"/>
  <c r="AB68" i="10"/>
  <c r="AA68" i="10"/>
  <c r="Z68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BE67" i="10"/>
  <c r="AC67" i="10"/>
  <c r="AB67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BE66" i="10"/>
  <c r="AC66" i="10"/>
  <c r="AB66" i="10"/>
  <c r="AA66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BE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BE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BE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BE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BE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BE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BE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BE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BE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BE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BE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BE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BE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BE52" i="10"/>
  <c r="AC52" i="10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BE51" i="10"/>
  <c r="AC51" i="10"/>
  <c r="AB51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BE50" i="10"/>
  <c r="AC50" i="10"/>
  <c r="AB50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BE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BE48" i="10"/>
  <c r="AC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BE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BE46" i="10"/>
  <c r="AC46" i="10"/>
  <c r="AB46" i="10"/>
  <c r="AA46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BE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BE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BE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BE42" i="10"/>
  <c r="AC42" i="10"/>
  <c r="AB42" i="10"/>
  <c r="AA42" i="10"/>
  <c r="Z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BE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BE40" i="10"/>
  <c r="AC40" i="10"/>
  <c r="AB40" i="10"/>
  <c r="AA40" i="10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BE39" i="10"/>
  <c r="AC39" i="10"/>
  <c r="AB39" i="10"/>
  <c r="AA39" i="10"/>
  <c r="Z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BE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BE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BE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BE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BE34" i="10"/>
  <c r="AC34" i="10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BE33" i="10"/>
  <c r="AC33" i="10"/>
  <c r="AB33" i="10"/>
  <c r="AA33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BE32" i="10"/>
  <c r="AC32" i="10"/>
  <c r="AB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BE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BE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BE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BE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BE27" i="10"/>
  <c r="AC27" i="10"/>
  <c r="AB27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BE26" i="10"/>
  <c r="AC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BE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BE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BE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BE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BE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BE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BE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BE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BE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BE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BE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BE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BE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BE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BE12" i="4"/>
  <c r="BE13" i="4"/>
  <c r="M22" i="3"/>
  <c r="L22" i="3"/>
  <c r="K22" i="3"/>
  <c r="J22" i="3"/>
  <c r="I22" i="3"/>
  <c r="H22" i="3"/>
  <c r="G22" i="3"/>
  <c r="F22" i="3"/>
  <c r="E22" i="3"/>
  <c r="D22" i="3"/>
  <c r="C22" i="3"/>
  <c r="B22" i="3"/>
  <c r="J6" i="4" s="1"/>
  <c r="E17" i="3"/>
  <c r="J3" i="4" s="1"/>
  <c r="J4" i="4" s="1"/>
  <c r="L17" i="3" s="1"/>
  <c r="BE376" i="4"/>
  <c r="BE375" i="4"/>
  <c r="BE374" i="4"/>
  <c r="BE373" i="4"/>
  <c r="BE372" i="4"/>
  <c r="BE371" i="4"/>
  <c r="BE370" i="4"/>
  <c r="BE369" i="4"/>
  <c r="BE368" i="4"/>
  <c r="BE367" i="4"/>
  <c r="BE366" i="4"/>
  <c r="BE365" i="4"/>
  <c r="BE364" i="4"/>
  <c r="BE363" i="4"/>
  <c r="BE362" i="4"/>
  <c r="BE361" i="4"/>
  <c r="BE360" i="4"/>
  <c r="BE359" i="4"/>
  <c r="BE358" i="4"/>
  <c r="BE357" i="4"/>
  <c r="BE356" i="4"/>
  <c r="BE355" i="4"/>
  <c r="BE354" i="4"/>
  <c r="BE353" i="4"/>
  <c r="BE352" i="4"/>
  <c r="BE351" i="4"/>
  <c r="BE350" i="4"/>
  <c r="BE349" i="4"/>
  <c r="BE348" i="4"/>
  <c r="BE347" i="4"/>
  <c r="BE346" i="4"/>
  <c r="BE345" i="4"/>
  <c r="BE344" i="4"/>
  <c r="BE343" i="4"/>
  <c r="BE342" i="4"/>
  <c r="BE341" i="4"/>
  <c r="BE340" i="4"/>
  <c r="BE339" i="4"/>
  <c r="BE338" i="4"/>
  <c r="BE337" i="4"/>
  <c r="BE336" i="4"/>
  <c r="BE335" i="4"/>
  <c r="BE334" i="4"/>
  <c r="BE333" i="4"/>
  <c r="BE332" i="4"/>
  <c r="BE331" i="4"/>
  <c r="BE330" i="4"/>
  <c r="BE329" i="4"/>
  <c r="BE328" i="4"/>
  <c r="BE327" i="4"/>
  <c r="BE326" i="4"/>
  <c r="BE325" i="4"/>
  <c r="BE324" i="4"/>
  <c r="BE323" i="4"/>
  <c r="BE322" i="4"/>
  <c r="BE321" i="4"/>
  <c r="BE320" i="4"/>
  <c r="BE319" i="4"/>
  <c r="BE318" i="4"/>
  <c r="BE317" i="4"/>
  <c r="BE316" i="4"/>
  <c r="BE315" i="4"/>
  <c r="BE314" i="4"/>
  <c r="BE313" i="4"/>
  <c r="BE312" i="4"/>
  <c r="BE311" i="4"/>
  <c r="BE310" i="4"/>
  <c r="BE309" i="4"/>
  <c r="BE308" i="4"/>
  <c r="BE307" i="4"/>
  <c r="BE306" i="4"/>
  <c r="BE305" i="4"/>
  <c r="BE304" i="4"/>
  <c r="BE303" i="4"/>
  <c r="BE302" i="4"/>
  <c r="BE301" i="4"/>
  <c r="BE300" i="4"/>
  <c r="BE299" i="4"/>
  <c r="BE298" i="4"/>
  <c r="BE297" i="4"/>
  <c r="BE296" i="4"/>
  <c r="BE295" i="4"/>
  <c r="BE294" i="4"/>
  <c r="BE293" i="4"/>
  <c r="BE292" i="4"/>
  <c r="BE291" i="4"/>
  <c r="BE290" i="4"/>
  <c r="BE289" i="4"/>
  <c r="BE288" i="4"/>
  <c r="BE287" i="4"/>
  <c r="BE286" i="4"/>
  <c r="BE285" i="4"/>
  <c r="BE284" i="4"/>
  <c r="BE283" i="4"/>
  <c r="BE282" i="4"/>
  <c r="BE281" i="4"/>
  <c r="BE280" i="4"/>
  <c r="BE279" i="4"/>
  <c r="BE278" i="4"/>
  <c r="BE277" i="4"/>
  <c r="BE276" i="4"/>
  <c r="BE275" i="4"/>
  <c r="BE274" i="4"/>
  <c r="BE273" i="4"/>
  <c r="BE272" i="4"/>
  <c r="BE271" i="4"/>
  <c r="BE270" i="4"/>
  <c r="BE269" i="4"/>
  <c r="BE268" i="4"/>
  <c r="BE267" i="4"/>
  <c r="BE266" i="4"/>
  <c r="BE265" i="4"/>
  <c r="BE264" i="4"/>
  <c r="BE263" i="4"/>
  <c r="BE262" i="4"/>
  <c r="BE261" i="4"/>
  <c r="BE260" i="4"/>
  <c r="BE259" i="4"/>
  <c r="BE258" i="4"/>
  <c r="BE257" i="4"/>
  <c r="BE256" i="4"/>
  <c r="BE255" i="4"/>
  <c r="BE254" i="4"/>
  <c r="BE253" i="4"/>
  <c r="BE252" i="4"/>
  <c r="BE251" i="4"/>
  <c r="BE250" i="4"/>
  <c r="BE249" i="4"/>
  <c r="BE248" i="4"/>
  <c r="BE247" i="4"/>
  <c r="BE246" i="4"/>
  <c r="BE245" i="4"/>
  <c r="BE244" i="4"/>
  <c r="BE243" i="4"/>
  <c r="BE242" i="4"/>
  <c r="BE241" i="4"/>
  <c r="BE240" i="4"/>
  <c r="BE239" i="4"/>
  <c r="BE238" i="4"/>
  <c r="BE237" i="4"/>
  <c r="BE236" i="4"/>
  <c r="BE235" i="4"/>
  <c r="BE234" i="4"/>
  <c r="BE233" i="4"/>
  <c r="BE232" i="4"/>
  <c r="BE231" i="4"/>
  <c r="BE230" i="4"/>
  <c r="BE229" i="4"/>
  <c r="BE228" i="4"/>
  <c r="BE227" i="4"/>
  <c r="BE226" i="4"/>
  <c r="BE225" i="4"/>
  <c r="BE224" i="4"/>
  <c r="BE223" i="4"/>
  <c r="BE222" i="4"/>
  <c r="BE221" i="4"/>
  <c r="BE220" i="4"/>
  <c r="BE219" i="4"/>
  <c r="BE218" i="4"/>
  <c r="BE217" i="4"/>
  <c r="BE216" i="4"/>
  <c r="BE215" i="4"/>
  <c r="BE214" i="4"/>
  <c r="BE213" i="4"/>
  <c r="BE212" i="4"/>
  <c r="BE211" i="4"/>
  <c r="BE210" i="4"/>
  <c r="BE209" i="4"/>
  <c r="BE208" i="4"/>
  <c r="BE207" i="4"/>
  <c r="BE206" i="4"/>
  <c r="BE205" i="4"/>
  <c r="BE204" i="4"/>
  <c r="BE203" i="4"/>
  <c r="BE202" i="4"/>
  <c r="BE201" i="4"/>
  <c r="BE200" i="4"/>
  <c r="BE199" i="4"/>
  <c r="BE198" i="4"/>
  <c r="BE197" i="4"/>
  <c r="BE196" i="4"/>
  <c r="BE195" i="4"/>
  <c r="BE194" i="4"/>
  <c r="BE193" i="4"/>
  <c r="BE192" i="4"/>
  <c r="BE191" i="4"/>
  <c r="BE190" i="4"/>
  <c r="BE189" i="4"/>
  <c r="BE188" i="4"/>
  <c r="BE187" i="4"/>
  <c r="BE186" i="4"/>
  <c r="BE185" i="4"/>
  <c r="BE184" i="4"/>
  <c r="BE183" i="4"/>
  <c r="BE182" i="4"/>
  <c r="BE181" i="4"/>
  <c r="BE180" i="4"/>
  <c r="BE179" i="4"/>
  <c r="BE178" i="4"/>
  <c r="BE177" i="4"/>
  <c r="BE176" i="4"/>
  <c r="BE175" i="4"/>
  <c r="BE174" i="4"/>
  <c r="BE173" i="4"/>
  <c r="BE172" i="4"/>
  <c r="BE171" i="4"/>
  <c r="BE170" i="4"/>
  <c r="BE169" i="4"/>
  <c r="BE168" i="4"/>
  <c r="BE167" i="4"/>
  <c r="BE166" i="4"/>
  <c r="BE165" i="4"/>
  <c r="BE164" i="4"/>
  <c r="BE163" i="4"/>
  <c r="BE162" i="4"/>
  <c r="BE161" i="4"/>
  <c r="BE160" i="4"/>
  <c r="BE159" i="4"/>
  <c r="BE158" i="4"/>
  <c r="BE157" i="4"/>
  <c r="BE156" i="4"/>
  <c r="BE155" i="4"/>
  <c r="BE154" i="4"/>
  <c r="BE153" i="4"/>
  <c r="BE152" i="4"/>
  <c r="BE151" i="4"/>
  <c r="BE150" i="4"/>
  <c r="BE149" i="4"/>
  <c r="BE148" i="4"/>
  <c r="BE147" i="4"/>
  <c r="BE146" i="4"/>
  <c r="BE145" i="4"/>
  <c r="BE144" i="4"/>
  <c r="BE143" i="4"/>
  <c r="BE142" i="4"/>
  <c r="BE141" i="4"/>
  <c r="BE140" i="4"/>
  <c r="BE139" i="4"/>
  <c r="BE138" i="4"/>
  <c r="BE137" i="4"/>
  <c r="BE136" i="4"/>
  <c r="BE135" i="4"/>
  <c r="BE134" i="4"/>
  <c r="BE133" i="4"/>
  <c r="BE132" i="4"/>
  <c r="BE131" i="4"/>
  <c r="BE130" i="4"/>
  <c r="BE129" i="4"/>
  <c r="BE128" i="4"/>
  <c r="BE127" i="4"/>
  <c r="BE126" i="4"/>
  <c r="BE125" i="4"/>
  <c r="BE124" i="4"/>
  <c r="BE123" i="4"/>
  <c r="BE122" i="4"/>
  <c r="BE121" i="4"/>
  <c r="BE120" i="4"/>
  <c r="BE119" i="4"/>
  <c r="BE118" i="4"/>
  <c r="BE117" i="4"/>
  <c r="BE116" i="4"/>
  <c r="BE115" i="4"/>
  <c r="BE114" i="4"/>
  <c r="BE113" i="4"/>
  <c r="BE112" i="4"/>
  <c r="BE111" i="4"/>
  <c r="BE110" i="4"/>
  <c r="BE109" i="4"/>
  <c r="BE108" i="4"/>
  <c r="BE107" i="4"/>
  <c r="BE106" i="4"/>
  <c r="BE105" i="4"/>
  <c r="BE104" i="4"/>
  <c r="BE103" i="4"/>
  <c r="BE102" i="4"/>
  <c r="BE101" i="4"/>
  <c r="BE100" i="4"/>
  <c r="BE99" i="4"/>
  <c r="BE98" i="4"/>
  <c r="BE97" i="4"/>
  <c r="BE96" i="4"/>
  <c r="BE95" i="4"/>
  <c r="BE94" i="4"/>
  <c r="BE93" i="4"/>
  <c r="BE92" i="4"/>
  <c r="BE91" i="4"/>
  <c r="BE90" i="4"/>
  <c r="BE89" i="4"/>
  <c r="BE88" i="4"/>
  <c r="BE87" i="4"/>
  <c r="BE86" i="4"/>
  <c r="BE85" i="4"/>
  <c r="BE84" i="4"/>
  <c r="BE83" i="4"/>
  <c r="BE82" i="4"/>
  <c r="BE81" i="4"/>
  <c r="BE80" i="4"/>
  <c r="BE79" i="4"/>
  <c r="BE78" i="4"/>
  <c r="BE77" i="4"/>
  <c r="BE76" i="4"/>
  <c r="BE75" i="4"/>
  <c r="BE74" i="4"/>
  <c r="BE73" i="4"/>
  <c r="BE72" i="4"/>
  <c r="BE71" i="4"/>
  <c r="BE70" i="4"/>
  <c r="BE69" i="4"/>
  <c r="BE68" i="4"/>
  <c r="BE67" i="4"/>
  <c r="BE66" i="4"/>
  <c r="BE65" i="4"/>
  <c r="BE64" i="4"/>
  <c r="BE63" i="4"/>
  <c r="BE62" i="4"/>
  <c r="BE61" i="4"/>
  <c r="BE60" i="4"/>
  <c r="BE59" i="4"/>
  <c r="BE58" i="4"/>
  <c r="BE57" i="4"/>
  <c r="BE56" i="4"/>
  <c r="BE55" i="4"/>
  <c r="BE54" i="4"/>
  <c r="BE53" i="4"/>
  <c r="BE52" i="4"/>
  <c r="BE51" i="4"/>
  <c r="BE50" i="4"/>
  <c r="BE49" i="4"/>
  <c r="BE48" i="4"/>
  <c r="BE47" i="4"/>
  <c r="BE46" i="4"/>
  <c r="BE45" i="4"/>
  <c r="BE44" i="4"/>
  <c r="BE43" i="4"/>
  <c r="BE42" i="4"/>
  <c r="BE41" i="4"/>
  <c r="BE40" i="4"/>
  <c r="BE39" i="4"/>
  <c r="BE38" i="4"/>
  <c r="BE37" i="4"/>
  <c r="BE36" i="4"/>
  <c r="BE35" i="4"/>
  <c r="BE34" i="4"/>
  <c r="BE33" i="4"/>
  <c r="BE32" i="4"/>
  <c r="BE31" i="4"/>
  <c r="BE30" i="4"/>
  <c r="BE29" i="4"/>
  <c r="BE28" i="4"/>
  <c r="BE27" i="4"/>
  <c r="BE26" i="4"/>
  <c r="BE25" i="4"/>
  <c r="BE24" i="4"/>
  <c r="BE23" i="4"/>
  <c r="BE22" i="4"/>
  <c r="BE21" i="4"/>
  <c r="BE20" i="4"/>
  <c r="BE19" i="4"/>
  <c r="BE18" i="4"/>
  <c r="BE17" i="4"/>
  <c r="BE16" i="4"/>
  <c r="BE15" i="4"/>
  <c r="BE14" i="4"/>
  <c r="Q12" i="4"/>
  <c r="O14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C115" i="4"/>
  <c r="AC116" i="4"/>
  <c r="AC117" i="4"/>
  <c r="AC118" i="4"/>
  <c r="AC119" i="4"/>
  <c r="AC120" i="4"/>
  <c r="AC121" i="4"/>
  <c r="AC122" i="4"/>
  <c r="AC123" i="4"/>
  <c r="AC124" i="4"/>
  <c r="AC125" i="4"/>
  <c r="AC126" i="4"/>
  <c r="AC127" i="4"/>
  <c r="AC128" i="4"/>
  <c r="AC129" i="4"/>
  <c r="AC130" i="4"/>
  <c r="AC131" i="4"/>
  <c r="AC132" i="4"/>
  <c r="AC133" i="4"/>
  <c r="AC134" i="4"/>
  <c r="AC135" i="4"/>
  <c r="AC136" i="4"/>
  <c r="AC137" i="4"/>
  <c r="AC138" i="4"/>
  <c r="AC139" i="4"/>
  <c r="AC140" i="4"/>
  <c r="AC141" i="4"/>
  <c r="AC142" i="4"/>
  <c r="AC143" i="4"/>
  <c r="AC144" i="4"/>
  <c r="AC145" i="4"/>
  <c r="AC146" i="4"/>
  <c r="AC147" i="4"/>
  <c r="AC148" i="4"/>
  <c r="AC149" i="4"/>
  <c r="AC150" i="4"/>
  <c r="AC151" i="4"/>
  <c r="AC152" i="4"/>
  <c r="AC153" i="4"/>
  <c r="AC154" i="4"/>
  <c r="AC155" i="4"/>
  <c r="AC156" i="4"/>
  <c r="AC157" i="4"/>
  <c r="AC158" i="4"/>
  <c r="AC159" i="4"/>
  <c r="AC160" i="4"/>
  <c r="AC161" i="4"/>
  <c r="AC162" i="4"/>
  <c r="AC163" i="4"/>
  <c r="AC164" i="4"/>
  <c r="AC165" i="4"/>
  <c r="AC166" i="4"/>
  <c r="AC167" i="4"/>
  <c r="AC168" i="4"/>
  <c r="AC169" i="4"/>
  <c r="AC170" i="4"/>
  <c r="AC171" i="4"/>
  <c r="AC172" i="4"/>
  <c r="AC173" i="4"/>
  <c r="AC174" i="4"/>
  <c r="AC175" i="4"/>
  <c r="AC176" i="4"/>
  <c r="AC177" i="4"/>
  <c r="AC178" i="4"/>
  <c r="AC179" i="4"/>
  <c r="AC180" i="4"/>
  <c r="AC181" i="4"/>
  <c r="AC182" i="4"/>
  <c r="AC183" i="4"/>
  <c r="AC184" i="4"/>
  <c r="AC185" i="4"/>
  <c r="AC186" i="4"/>
  <c r="AC187" i="4"/>
  <c r="AC188" i="4"/>
  <c r="AC189" i="4"/>
  <c r="AC190" i="4"/>
  <c r="AC191" i="4"/>
  <c r="AC192" i="4"/>
  <c r="AC193" i="4"/>
  <c r="AC194" i="4"/>
  <c r="AC195" i="4"/>
  <c r="AC196" i="4"/>
  <c r="AC197" i="4"/>
  <c r="AC198" i="4"/>
  <c r="AC199" i="4"/>
  <c r="AC200" i="4"/>
  <c r="AC201" i="4"/>
  <c r="AC202" i="4"/>
  <c r="AC203" i="4"/>
  <c r="AC204" i="4"/>
  <c r="AC205" i="4"/>
  <c r="AC206" i="4"/>
  <c r="AC207" i="4"/>
  <c r="AC208" i="4"/>
  <c r="AC209" i="4"/>
  <c r="AC210" i="4"/>
  <c r="AC211" i="4"/>
  <c r="AC212" i="4"/>
  <c r="AC213" i="4"/>
  <c r="AC214" i="4"/>
  <c r="AC215" i="4"/>
  <c r="AC216" i="4"/>
  <c r="AC217" i="4"/>
  <c r="AC218" i="4"/>
  <c r="AC219" i="4"/>
  <c r="AC220" i="4"/>
  <c r="AC221" i="4"/>
  <c r="AC222" i="4"/>
  <c r="AC223" i="4"/>
  <c r="AC224" i="4"/>
  <c r="AC225" i="4"/>
  <c r="AC226" i="4"/>
  <c r="AC227" i="4"/>
  <c r="AC228" i="4"/>
  <c r="AC229" i="4"/>
  <c r="AC230" i="4"/>
  <c r="AC231" i="4"/>
  <c r="AC232" i="4"/>
  <c r="AC233" i="4"/>
  <c r="AC234" i="4"/>
  <c r="AC235" i="4"/>
  <c r="AC236" i="4"/>
  <c r="AC237" i="4"/>
  <c r="AC238" i="4"/>
  <c r="AC239" i="4"/>
  <c r="AC240" i="4"/>
  <c r="AC241" i="4"/>
  <c r="AC242" i="4"/>
  <c r="AC243" i="4"/>
  <c r="AC244" i="4"/>
  <c r="AC245" i="4"/>
  <c r="AC246" i="4"/>
  <c r="AC247" i="4"/>
  <c r="AC248" i="4"/>
  <c r="AC249" i="4"/>
  <c r="AC250" i="4"/>
  <c r="AC251" i="4"/>
  <c r="AC252" i="4"/>
  <c r="AC253" i="4"/>
  <c r="AC254" i="4"/>
  <c r="AC255" i="4"/>
  <c r="AC256" i="4"/>
  <c r="AC257" i="4"/>
  <c r="AC258" i="4"/>
  <c r="AC259" i="4"/>
  <c r="AC260" i="4"/>
  <c r="AC261" i="4"/>
  <c r="AC262" i="4"/>
  <c r="AC263" i="4"/>
  <c r="AC264" i="4"/>
  <c r="AC265" i="4"/>
  <c r="AC266" i="4"/>
  <c r="AC267" i="4"/>
  <c r="AC268" i="4"/>
  <c r="AC269" i="4"/>
  <c r="AC270" i="4"/>
  <c r="AC271" i="4"/>
  <c r="AC272" i="4"/>
  <c r="AC273" i="4"/>
  <c r="AC274" i="4"/>
  <c r="AC275" i="4"/>
  <c r="AC276" i="4"/>
  <c r="AC277" i="4"/>
  <c r="AC278" i="4"/>
  <c r="AC279" i="4"/>
  <c r="AC280" i="4"/>
  <c r="AC281" i="4"/>
  <c r="AC282" i="4"/>
  <c r="AC283" i="4"/>
  <c r="AC284" i="4"/>
  <c r="AC285" i="4"/>
  <c r="AC286" i="4"/>
  <c r="AC287" i="4"/>
  <c r="AC288" i="4"/>
  <c r="AC289" i="4"/>
  <c r="AC290" i="4"/>
  <c r="AC291" i="4"/>
  <c r="AC292" i="4"/>
  <c r="AC293" i="4"/>
  <c r="AC294" i="4"/>
  <c r="AC295" i="4"/>
  <c r="AC296" i="4"/>
  <c r="AC297" i="4"/>
  <c r="AC298" i="4"/>
  <c r="AC299" i="4"/>
  <c r="AC300" i="4"/>
  <c r="AC301" i="4"/>
  <c r="AC302" i="4"/>
  <c r="AC303" i="4"/>
  <c r="AC304" i="4"/>
  <c r="AC305" i="4"/>
  <c r="AC306" i="4"/>
  <c r="AC307" i="4"/>
  <c r="AC308" i="4"/>
  <c r="AC309" i="4"/>
  <c r="AC310" i="4"/>
  <c r="AC311" i="4"/>
  <c r="AC312" i="4"/>
  <c r="AC313" i="4"/>
  <c r="AC314" i="4"/>
  <c r="AC315" i="4"/>
  <c r="AC316" i="4"/>
  <c r="AC317" i="4"/>
  <c r="AC318" i="4"/>
  <c r="AC319" i="4"/>
  <c r="AC320" i="4"/>
  <c r="AC321" i="4"/>
  <c r="AC322" i="4"/>
  <c r="AC323" i="4"/>
  <c r="AC324" i="4"/>
  <c r="AC325" i="4"/>
  <c r="AC326" i="4"/>
  <c r="AC327" i="4"/>
  <c r="AC328" i="4"/>
  <c r="AC329" i="4"/>
  <c r="AC330" i="4"/>
  <c r="AC331" i="4"/>
  <c r="AC332" i="4"/>
  <c r="AC333" i="4"/>
  <c r="AC334" i="4"/>
  <c r="AC335" i="4"/>
  <c r="AC336" i="4"/>
  <c r="AC337" i="4"/>
  <c r="AC338" i="4"/>
  <c r="AC339" i="4"/>
  <c r="AC340" i="4"/>
  <c r="AC341" i="4"/>
  <c r="AC342" i="4"/>
  <c r="AC343" i="4"/>
  <c r="AC344" i="4"/>
  <c r="AC345" i="4"/>
  <c r="AC346" i="4"/>
  <c r="AC347" i="4"/>
  <c r="AC348" i="4"/>
  <c r="AC349" i="4"/>
  <c r="AC350" i="4"/>
  <c r="AC351" i="4"/>
  <c r="AC352" i="4"/>
  <c r="AC353" i="4"/>
  <c r="AC354" i="4"/>
  <c r="AC355" i="4"/>
  <c r="AC356" i="4"/>
  <c r="AC357" i="4"/>
  <c r="AC358" i="4"/>
  <c r="AC359" i="4"/>
  <c r="AC360" i="4"/>
  <c r="AC361" i="4"/>
  <c r="AC362" i="4"/>
  <c r="AC363" i="4"/>
  <c r="AC364" i="4"/>
  <c r="AC365" i="4"/>
  <c r="AC366" i="4"/>
  <c r="AC367" i="4"/>
  <c r="AC368" i="4"/>
  <c r="AC369" i="4"/>
  <c r="AC370" i="4"/>
  <c r="AC371" i="4"/>
  <c r="AC372" i="4"/>
  <c r="AC373" i="4"/>
  <c r="AC374" i="4"/>
  <c r="AC375" i="4"/>
  <c r="AC376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B71" i="4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B106" i="4"/>
  <c r="AB107" i="4"/>
  <c r="AB108" i="4"/>
  <c r="AB109" i="4"/>
  <c r="AB110" i="4"/>
  <c r="AB111" i="4"/>
  <c r="AB112" i="4"/>
  <c r="AB113" i="4"/>
  <c r="AB114" i="4"/>
  <c r="AB115" i="4"/>
  <c r="AB116" i="4"/>
  <c r="AB117" i="4"/>
  <c r="AB118" i="4"/>
  <c r="AB119" i="4"/>
  <c r="AB120" i="4"/>
  <c r="AB121" i="4"/>
  <c r="AB122" i="4"/>
  <c r="AB123" i="4"/>
  <c r="AB124" i="4"/>
  <c r="AB125" i="4"/>
  <c r="AB126" i="4"/>
  <c r="AB127" i="4"/>
  <c r="AB128" i="4"/>
  <c r="AB129" i="4"/>
  <c r="AB130" i="4"/>
  <c r="AB131" i="4"/>
  <c r="AB132" i="4"/>
  <c r="AB133" i="4"/>
  <c r="AB134" i="4"/>
  <c r="AB135" i="4"/>
  <c r="AB136" i="4"/>
  <c r="AB137" i="4"/>
  <c r="AB138" i="4"/>
  <c r="AB139" i="4"/>
  <c r="AB140" i="4"/>
  <c r="AB141" i="4"/>
  <c r="AB142" i="4"/>
  <c r="AB143" i="4"/>
  <c r="AB144" i="4"/>
  <c r="AB145" i="4"/>
  <c r="AB146" i="4"/>
  <c r="AB147" i="4"/>
  <c r="AB148" i="4"/>
  <c r="AB149" i="4"/>
  <c r="AB150" i="4"/>
  <c r="AB151" i="4"/>
  <c r="AB152" i="4"/>
  <c r="AB153" i="4"/>
  <c r="AB154" i="4"/>
  <c r="AB155" i="4"/>
  <c r="AB156" i="4"/>
  <c r="AB157" i="4"/>
  <c r="AB158" i="4"/>
  <c r="AB159" i="4"/>
  <c r="AB160" i="4"/>
  <c r="AB161" i="4"/>
  <c r="AB162" i="4"/>
  <c r="AB163" i="4"/>
  <c r="AB164" i="4"/>
  <c r="AB165" i="4"/>
  <c r="AB166" i="4"/>
  <c r="AB167" i="4"/>
  <c r="AB168" i="4"/>
  <c r="AB169" i="4"/>
  <c r="AB170" i="4"/>
  <c r="AB171" i="4"/>
  <c r="AB172" i="4"/>
  <c r="AB173" i="4"/>
  <c r="AB174" i="4"/>
  <c r="AB175" i="4"/>
  <c r="AB176" i="4"/>
  <c r="AB177" i="4"/>
  <c r="AB178" i="4"/>
  <c r="AB179" i="4"/>
  <c r="AB180" i="4"/>
  <c r="AB181" i="4"/>
  <c r="AB182" i="4"/>
  <c r="AB183" i="4"/>
  <c r="AB184" i="4"/>
  <c r="AB185" i="4"/>
  <c r="AB186" i="4"/>
  <c r="AB187" i="4"/>
  <c r="AB188" i="4"/>
  <c r="AB189" i="4"/>
  <c r="AB190" i="4"/>
  <c r="AB191" i="4"/>
  <c r="AB192" i="4"/>
  <c r="AB193" i="4"/>
  <c r="AB194" i="4"/>
  <c r="AB195" i="4"/>
  <c r="AB196" i="4"/>
  <c r="AB197" i="4"/>
  <c r="AB198" i="4"/>
  <c r="AB199" i="4"/>
  <c r="AB200" i="4"/>
  <c r="AB201" i="4"/>
  <c r="AB202" i="4"/>
  <c r="AB203" i="4"/>
  <c r="AB204" i="4"/>
  <c r="AB205" i="4"/>
  <c r="AB206" i="4"/>
  <c r="AB207" i="4"/>
  <c r="AB208" i="4"/>
  <c r="AB209" i="4"/>
  <c r="AB210" i="4"/>
  <c r="AB211" i="4"/>
  <c r="AB212" i="4"/>
  <c r="AB213" i="4"/>
  <c r="AB214" i="4"/>
  <c r="AB215" i="4"/>
  <c r="AB216" i="4"/>
  <c r="AB217" i="4"/>
  <c r="AB218" i="4"/>
  <c r="AB219" i="4"/>
  <c r="AB220" i="4"/>
  <c r="AB221" i="4"/>
  <c r="AB222" i="4"/>
  <c r="AB223" i="4"/>
  <c r="AB224" i="4"/>
  <c r="AB225" i="4"/>
  <c r="AB226" i="4"/>
  <c r="AB227" i="4"/>
  <c r="AB228" i="4"/>
  <c r="AB229" i="4"/>
  <c r="AB230" i="4"/>
  <c r="AB231" i="4"/>
  <c r="AB232" i="4"/>
  <c r="AB233" i="4"/>
  <c r="AB234" i="4"/>
  <c r="AB235" i="4"/>
  <c r="AB236" i="4"/>
  <c r="AB237" i="4"/>
  <c r="AB238" i="4"/>
  <c r="AB239" i="4"/>
  <c r="AB240" i="4"/>
  <c r="AB241" i="4"/>
  <c r="AB242" i="4"/>
  <c r="AB243" i="4"/>
  <c r="AB244" i="4"/>
  <c r="AB245" i="4"/>
  <c r="AB246" i="4"/>
  <c r="AB247" i="4"/>
  <c r="AB248" i="4"/>
  <c r="AB249" i="4"/>
  <c r="AB250" i="4"/>
  <c r="AB251" i="4"/>
  <c r="AB252" i="4"/>
  <c r="AB253" i="4"/>
  <c r="AB254" i="4"/>
  <c r="AB255" i="4"/>
  <c r="AB256" i="4"/>
  <c r="AB257" i="4"/>
  <c r="AB258" i="4"/>
  <c r="AB259" i="4"/>
  <c r="AB260" i="4"/>
  <c r="AB261" i="4"/>
  <c r="AB262" i="4"/>
  <c r="AB263" i="4"/>
  <c r="AB264" i="4"/>
  <c r="AB265" i="4"/>
  <c r="AB266" i="4"/>
  <c r="AB267" i="4"/>
  <c r="AB268" i="4"/>
  <c r="AB269" i="4"/>
  <c r="AB270" i="4"/>
  <c r="AB271" i="4"/>
  <c r="AB272" i="4"/>
  <c r="AB273" i="4"/>
  <c r="AB274" i="4"/>
  <c r="AB275" i="4"/>
  <c r="AB276" i="4"/>
  <c r="AB277" i="4"/>
  <c r="AB278" i="4"/>
  <c r="AB279" i="4"/>
  <c r="AB280" i="4"/>
  <c r="AB281" i="4"/>
  <c r="AB282" i="4"/>
  <c r="AB283" i="4"/>
  <c r="AB284" i="4"/>
  <c r="AB285" i="4"/>
  <c r="AB286" i="4"/>
  <c r="AB287" i="4"/>
  <c r="AB288" i="4"/>
  <c r="AB289" i="4"/>
  <c r="AB290" i="4"/>
  <c r="AB291" i="4"/>
  <c r="AB292" i="4"/>
  <c r="AB293" i="4"/>
  <c r="AB294" i="4"/>
  <c r="AB295" i="4"/>
  <c r="AB296" i="4"/>
  <c r="AB297" i="4"/>
  <c r="AB298" i="4"/>
  <c r="AB299" i="4"/>
  <c r="AB300" i="4"/>
  <c r="AB301" i="4"/>
  <c r="AB302" i="4"/>
  <c r="AB303" i="4"/>
  <c r="AB304" i="4"/>
  <c r="AB305" i="4"/>
  <c r="AB306" i="4"/>
  <c r="AB307" i="4"/>
  <c r="AB308" i="4"/>
  <c r="AB309" i="4"/>
  <c r="AB310" i="4"/>
  <c r="AB311" i="4"/>
  <c r="AB312" i="4"/>
  <c r="AB313" i="4"/>
  <c r="AB314" i="4"/>
  <c r="AB315" i="4"/>
  <c r="AB316" i="4"/>
  <c r="AB317" i="4"/>
  <c r="AB318" i="4"/>
  <c r="AB319" i="4"/>
  <c r="AB320" i="4"/>
  <c r="AB321" i="4"/>
  <c r="AB322" i="4"/>
  <c r="AB323" i="4"/>
  <c r="AB324" i="4"/>
  <c r="AB325" i="4"/>
  <c r="AB326" i="4"/>
  <c r="AB327" i="4"/>
  <c r="AB328" i="4"/>
  <c r="AB329" i="4"/>
  <c r="AB330" i="4"/>
  <c r="AB331" i="4"/>
  <c r="AB332" i="4"/>
  <c r="AB333" i="4"/>
  <c r="AB334" i="4"/>
  <c r="AB335" i="4"/>
  <c r="AB336" i="4"/>
  <c r="AB337" i="4"/>
  <c r="AB338" i="4"/>
  <c r="AB339" i="4"/>
  <c r="AB340" i="4"/>
  <c r="AB341" i="4"/>
  <c r="AB342" i="4"/>
  <c r="AB343" i="4"/>
  <c r="AB344" i="4"/>
  <c r="AB345" i="4"/>
  <c r="AB346" i="4"/>
  <c r="AB347" i="4"/>
  <c r="AB348" i="4"/>
  <c r="AB349" i="4"/>
  <c r="AB350" i="4"/>
  <c r="AB351" i="4"/>
  <c r="AB352" i="4"/>
  <c r="AB353" i="4"/>
  <c r="AB354" i="4"/>
  <c r="AB355" i="4"/>
  <c r="AB356" i="4"/>
  <c r="AB357" i="4"/>
  <c r="AB358" i="4"/>
  <c r="AB359" i="4"/>
  <c r="AB360" i="4"/>
  <c r="AB361" i="4"/>
  <c r="AB362" i="4"/>
  <c r="AB363" i="4"/>
  <c r="AB364" i="4"/>
  <c r="AB365" i="4"/>
  <c r="AB366" i="4"/>
  <c r="AB367" i="4"/>
  <c r="AB368" i="4"/>
  <c r="AB369" i="4"/>
  <c r="AB370" i="4"/>
  <c r="AB371" i="4"/>
  <c r="AB372" i="4"/>
  <c r="AB373" i="4"/>
  <c r="AB374" i="4"/>
  <c r="AB375" i="4"/>
  <c r="AB376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Z174" i="4"/>
  <c r="Z175" i="4"/>
  <c r="Z176" i="4"/>
  <c r="Z177" i="4"/>
  <c r="Z178" i="4"/>
  <c r="Z179" i="4"/>
  <c r="Z180" i="4"/>
  <c r="Z181" i="4"/>
  <c r="Z182" i="4"/>
  <c r="Z183" i="4"/>
  <c r="Z184" i="4"/>
  <c r="Z185" i="4"/>
  <c r="Z186" i="4"/>
  <c r="Z187" i="4"/>
  <c r="Z188" i="4"/>
  <c r="Z189" i="4"/>
  <c r="Z190" i="4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213" i="4"/>
  <c r="Z214" i="4"/>
  <c r="Z215" i="4"/>
  <c r="Z216" i="4"/>
  <c r="Z217" i="4"/>
  <c r="Z218" i="4"/>
  <c r="Z219" i="4"/>
  <c r="Z220" i="4"/>
  <c r="Z221" i="4"/>
  <c r="Z222" i="4"/>
  <c r="Z223" i="4"/>
  <c r="Z224" i="4"/>
  <c r="Z225" i="4"/>
  <c r="Z226" i="4"/>
  <c r="Z227" i="4"/>
  <c r="Z228" i="4"/>
  <c r="Z229" i="4"/>
  <c r="Z230" i="4"/>
  <c r="Z231" i="4"/>
  <c r="Z232" i="4"/>
  <c r="Z233" i="4"/>
  <c r="Z234" i="4"/>
  <c r="Z235" i="4"/>
  <c r="Z236" i="4"/>
  <c r="Z237" i="4"/>
  <c r="Z238" i="4"/>
  <c r="Z239" i="4"/>
  <c r="Z240" i="4"/>
  <c r="Z241" i="4"/>
  <c r="Z242" i="4"/>
  <c r="Z243" i="4"/>
  <c r="Z244" i="4"/>
  <c r="Z245" i="4"/>
  <c r="Z246" i="4"/>
  <c r="Z247" i="4"/>
  <c r="Z248" i="4"/>
  <c r="Z249" i="4"/>
  <c r="Z250" i="4"/>
  <c r="Z251" i="4"/>
  <c r="Z252" i="4"/>
  <c r="Z253" i="4"/>
  <c r="Z254" i="4"/>
  <c r="Z255" i="4"/>
  <c r="Z256" i="4"/>
  <c r="Z257" i="4"/>
  <c r="Z258" i="4"/>
  <c r="Z259" i="4"/>
  <c r="Z260" i="4"/>
  <c r="Z261" i="4"/>
  <c r="Z262" i="4"/>
  <c r="Z263" i="4"/>
  <c r="Z264" i="4"/>
  <c r="Z265" i="4"/>
  <c r="Z266" i="4"/>
  <c r="Z267" i="4"/>
  <c r="Z268" i="4"/>
  <c r="Z269" i="4"/>
  <c r="Z270" i="4"/>
  <c r="Z271" i="4"/>
  <c r="Z272" i="4"/>
  <c r="Z273" i="4"/>
  <c r="Z274" i="4"/>
  <c r="Z275" i="4"/>
  <c r="Z276" i="4"/>
  <c r="Z277" i="4"/>
  <c r="Z278" i="4"/>
  <c r="Z279" i="4"/>
  <c r="Z280" i="4"/>
  <c r="Z281" i="4"/>
  <c r="Z282" i="4"/>
  <c r="Z283" i="4"/>
  <c r="Z284" i="4"/>
  <c r="Z285" i="4"/>
  <c r="Z286" i="4"/>
  <c r="Z287" i="4"/>
  <c r="Z288" i="4"/>
  <c r="Z289" i="4"/>
  <c r="Z290" i="4"/>
  <c r="Z291" i="4"/>
  <c r="Z292" i="4"/>
  <c r="Z293" i="4"/>
  <c r="Z294" i="4"/>
  <c r="Z295" i="4"/>
  <c r="Z296" i="4"/>
  <c r="Z297" i="4"/>
  <c r="Z298" i="4"/>
  <c r="Z299" i="4"/>
  <c r="Z300" i="4"/>
  <c r="Z301" i="4"/>
  <c r="Z302" i="4"/>
  <c r="Z303" i="4"/>
  <c r="Z304" i="4"/>
  <c r="Z305" i="4"/>
  <c r="Z306" i="4"/>
  <c r="Z307" i="4"/>
  <c r="Z308" i="4"/>
  <c r="Z309" i="4"/>
  <c r="Z310" i="4"/>
  <c r="Z311" i="4"/>
  <c r="Z312" i="4"/>
  <c r="Z313" i="4"/>
  <c r="Z314" i="4"/>
  <c r="Z315" i="4"/>
  <c r="Z316" i="4"/>
  <c r="Z317" i="4"/>
  <c r="Z318" i="4"/>
  <c r="Z319" i="4"/>
  <c r="Z320" i="4"/>
  <c r="Z321" i="4"/>
  <c r="Z322" i="4"/>
  <c r="Z323" i="4"/>
  <c r="Z324" i="4"/>
  <c r="Z325" i="4"/>
  <c r="Z326" i="4"/>
  <c r="Z327" i="4"/>
  <c r="Z328" i="4"/>
  <c r="Z329" i="4"/>
  <c r="Z330" i="4"/>
  <c r="Z331" i="4"/>
  <c r="Z332" i="4"/>
  <c r="Z333" i="4"/>
  <c r="Z334" i="4"/>
  <c r="Z335" i="4"/>
  <c r="Z336" i="4"/>
  <c r="Z337" i="4"/>
  <c r="Z338" i="4"/>
  <c r="Z339" i="4"/>
  <c r="Z340" i="4"/>
  <c r="Z341" i="4"/>
  <c r="Z342" i="4"/>
  <c r="Z343" i="4"/>
  <c r="Z344" i="4"/>
  <c r="Z345" i="4"/>
  <c r="Z346" i="4"/>
  <c r="Z347" i="4"/>
  <c r="Z348" i="4"/>
  <c r="Z349" i="4"/>
  <c r="Z350" i="4"/>
  <c r="Z351" i="4"/>
  <c r="Z352" i="4"/>
  <c r="Z353" i="4"/>
  <c r="Z354" i="4"/>
  <c r="Z355" i="4"/>
  <c r="Z356" i="4"/>
  <c r="Z357" i="4"/>
  <c r="Z358" i="4"/>
  <c r="Z359" i="4"/>
  <c r="Z360" i="4"/>
  <c r="Z361" i="4"/>
  <c r="Z362" i="4"/>
  <c r="Z363" i="4"/>
  <c r="Z364" i="4"/>
  <c r="Z365" i="4"/>
  <c r="Z366" i="4"/>
  <c r="Z367" i="4"/>
  <c r="Z368" i="4"/>
  <c r="Z369" i="4"/>
  <c r="Z370" i="4"/>
  <c r="Z371" i="4"/>
  <c r="Z372" i="4"/>
  <c r="Z373" i="4"/>
  <c r="Z374" i="4"/>
  <c r="Z375" i="4"/>
  <c r="Z376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T326" i="4"/>
  <c r="T327" i="4"/>
  <c r="T328" i="4"/>
  <c r="T329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5" i="4"/>
  <c r="T346" i="4"/>
  <c r="T347" i="4"/>
  <c r="T348" i="4"/>
  <c r="T349" i="4"/>
  <c r="T350" i="4"/>
  <c r="T351" i="4"/>
  <c r="T352" i="4"/>
  <c r="T353" i="4"/>
  <c r="T354" i="4"/>
  <c r="T355" i="4"/>
  <c r="T356" i="4"/>
  <c r="T357" i="4"/>
  <c r="T358" i="4"/>
  <c r="T359" i="4"/>
  <c r="T360" i="4"/>
  <c r="T361" i="4"/>
  <c r="T362" i="4"/>
  <c r="T363" i="4"/>
  <c r="T364" i="4"/>
  <c r="T365" i="4"/>
  <c r="T366" i="4"/>
  <c r="T367" i="4"/>
  <c r="T368" i="4"/>
  <c r="T369" i="4"/>
  <c r="T370" i="4"/>
  <c r="T371" i="4"/>
  <c r="T372" i="4"/>
  <c r="T373" i="4"/>
  <c r="T374" i="4"/>
  <c r="T375" i="4"/>
  <c r="T376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O13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16" i="4"/>
  <c r="E13" i="4"/>
  <c r="E14" i="4"/>
  <c r="E15" i="4"/>
  <c r="F12" i="4"/>
  <c r="G12" i="4"/>
  <c r="H12" i="4"/>
  <c r="I12" i="4"/>
  <c r="J12" i="4"/>
  <c r="K12" i="4"/>
  <c r="L12" i="4"/>
  <c r="M12" i="4"/>
  <c r="N12" i="4"/>
  <c r="O12" i="4"/>
  <c r="P12" i="4"/>
  <c r="R12" i="4"/>
  <c r="S12" i="4"/>
  <c r="T12" i="4"/>
  <c r="U12" i="4"/>
  <c r="V12" i="4"/>
  <c r="W12" i="4"/>
  <c r="X12" i="4"/>
  <c r="Y12" i="4"/>
  <c r="Z12" i="4"/>
  <c r="AA12" i="4"/>
  <c r="AB12" i="4"/>
  <c r="AC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12" i="4"/>
  <c r="BC376" i="10" l="1"/>
  <c r="AU376" i="10"/>
  <c r="AM376" i="10"/>
  <c r="AE376" i="10"/>
  <c r="BG376" i="10" s="1"/>
  <c r="AY375" i="10"/>
  <c r="AQ375" i="10"/>
  <c r="BS375" i="10" s="1"/>
  <c r="AI375" i="10"/>
  <c r="BC374" i="10"/>
  <c r="AU374" i="10"/>
  <c r="AM374" i="10"/>
  <c r="AE374" i="10"/>
  <c r="AY373" i="10"/>
  <c r="AQ373" i="10"/>
  <c r="AI373" i="10"/>
  <c r="BK373" i="10" s="1"/>
  <c r="BC372" i="10"/>
  <c r="AU372" i="10"/>
  <c r="BW372" i="10" s="1"/>
  <c r="AM372" i="10"/>
  <c r="AE372" i="10"/>
  <c r="AY371" i="10"/>
  <c r="AQ371" i="10"/>
  <c r="BS371" i="10" s="1"/>
  <c r="AI371" i="10"/>
  <c r="BC370" i="10"/>
  <c r="AU370" i="10"/>
  <c r="AM370" i="10"/>
  <c r="BO370" i="10" s="1"/>
  <c r="AE370" i="10"/>
  <c r="AY369" i="10"/>
  <c r="AQ369" i="10"/>
  <c r="AI369" i="10"/>
  <c r="BK369" i="10" s="1"/>
  <c r="BC368" i="10"/>
  <c r="AU368" i="10"/>
  <c r="BW368" i="10" s="1"/>
  <c r="AM368" i="10"/>
  <c r="AE368" i="10"/>
  <c r="BG368" i="10" s="1"/>
  <c r="AY367" i="10"/>
  <c r="AQ367" i="10"/>
  <c r="AI367" i="10"/>
  <c r="BC366" i="10"/>
  <c r="AU366" i="10"/>
  <c r="AM366" i="10"/>
  <c r="BO366" i="10" s="1"/>
  <c r="AE366" i="10"/>
  <c r="BB376" i="10"/>
  <c r="CD376" i="10" s="1"/>
  <c r="AT376" i="10"/>
  <c r="AL376" i="10"/>
  <c r="AD376" i="10"/>
  <c r="AX375" i="10"/>
  <c r="BZ375" i="10" s="1"/>
  <c r="AP375" i="10"/>
  <c r="AH375" i="10"/>
  <c r="BJ375" i="10" s="1"/>
  <c r="BB374" i="10"/>
  <c r="AT374" i="10"/>
  <c r="BV374" i="10" s="1"/>
  <c r="AL374" i="10"/>
  <c r="AD374" i="10"/>
  <c r="AX373" i="10"/>
  <c r="AP373" i="10"/>
  <c r="BR373" i="10" s="1"/>
  <c r="CE373" i="10" s="1"/>
  <c r="AH373" i="10"/>
  <c r="BB372" i="10"/>
  <c r="CD372" i="10" s="1"/>
  <c r="AT372" i="10"/>
  <c r="AL372" i="10"/>
  <c r="BN372" i="10" s="1"/>
  <c r="AD372" i="10"/>
  <c r="AX371" i="10"/>
  <c r="AP371" i="10"/>
  <c r="AH371" i="10"/>
  <c r="BB370" i="10"/>
  <c r="AT370" i="10"/>
  <c r="BV370" i="10" s="1"/>
  <c r="AL370" i="10"/>
  <c r="AD370" i="10"/>
  <c r="BF370" i="10" s="1"/>
  <c r="AX369" i="10"/>
  <c r="AP369" i="10"/>
  <c r="AH369" i="10"/>
  <c r="BB368" i="10"/>
  <c r="CD368" i="10" s="1"/>
  <c r="AT368" i="10"/>
  <c r="AL368" i="10"/>
  <c r="BN368" i="10" s="1"/>
  <c r="AD368" i="10"/>
  <c r="AX367" i="10"/>
  <c r="BZ367" i="10" s="1"/>
  <c r="AP367" i="10"/>
  <c r="AH367" i="10"/>
  <c r="BB366" i="10"/>
  <c r="AT366" i="10"/>
  <c r="BV366" i="10" s="1"/>
  <c r="AL366" i="10"/>
  <c r="AD366" i="10"/>
  <c r="BF366" i="10" s="1"/>
  <c r="BA376" i="10"/>
  <c r="AS376" i="10"/>
  <c r="BU376" i="10" s="1"/>
  <c r="AK376" i="10"/>
  <c r="AW375" i="10"/>
  <c r="BY375" i="10" s="1"/>
  <c r="AO375" i="10"/>
  <c r="BQ375" i="10" s="1"/>
  <c r="AG375" i="10"/>
  <c r="BI375" i="10" s="1"/>
  <c r="BA374" i="10"/>
  <c r="AS374" i="10"/>
  <c r="BU374" i="10" s="1"/>
  <c r="AK374" i="10"/>
  <c r="AW373" i="10"/>
  <c r="BY373" i="10" s="1"/>
  <c r="AO373" i="10"/>
  <c r="BQ373" i="10" s="1"/>
  <c r="AG373" i="10"/>
  <c r="BI373" i="10" s="1"/>
  <c r="BA372" i="10"/>
  <c r="CC372" i="10" s="1"/>
  <c r="AS372" i="10"/>
  <c r="BU372" i="10" s="1"/>
  <c r="AK372" i="10"/>
  <c r="BM372" i="10" s="1"/>
  <c r="AW371" i="10"/>
  <c r="BY371" i="10" s="1"/>
  <c r="AO371" i="10"/>
  <c r="BQ371" i="10" s="1"/>
  <c r="AG371" i="10"/>
  <c r="BI371" i="10" s="1"/>
  <c r="BA370" i="10"/>
  <c r="AS370" i="10"/>
  <c r="AK370" i="10"/>
  <c r="AW369" i="10"/>
  <c r="BY369" i="10" s="1"/>
  <c r="AO369" i="10"/>
  <c r="BQ369" i="10" s="1"/>
  <c r="AG369" i="10"/>
  <c r="BI369" i="10" s="1"/>
  <c r="BA368" i="10"/>
  <c r="CC368" i="10" s="1"/>
  <c r="AS368" i="10"/>
  <c r="BU368" i="10" s="1"/>
  <c r="AK368" i="10"/>
  <c r="AW367" i="10"/>
  <c r="BY367" i="10" s="1"/>
  <c r="AO367" i="10"/>
  <c r="BQ367" i="10" s="1"/>
  <c r="AG367" i="10"/>
  <c r="BI367" i="10" s="1"/>
  <c r="BA366" i="10"/>
  <c r="AS366" i="10"/>
  <c r="BU366" i="10" s="1"/>
  <c r="AK366" i="10"/>
  <c r="BM366" i="10" s="1"/>
  <c r="AZ376" i="10"/>
  <c r="CB376" i="10" s="1"/>
  <c r="AR376" i="10"/>
  <c r="AJ376" i="10"/>
  <c r="BL376" i="10" s="1"/>
  <c r="AV375" i="10"/>
  <c r="BX375" i="10" s="1"/>
  <c r="AN375" i="10"/>
  <c r="BP375" i="10" s="1"/>
  <c r="AF375" i="10"/>
  <c r="BH375" i="10" s="1"/>
  <c r="AZ374" i="10"/>
  <c r="CB374" i="10" s="1"/>
  <c r="AR374" i="10"/>
  <c r="AJ374" i="10"/>
  <c r="BL374" i="10" s="1"/>
  <c r="AV373" i="10"/>
  <c r="BX373" i="10" s="1"/>
  <c r="AN373" i="10"/>
  <c r="BP373" i="10" s="1"/>
  <c r="AF373" i="10"/>
  <c r="BH373" i="10" s="1"/>
  <c r="AZ372" i="10"/>
  <c r="AR372" i="10"/>
  <c r="BT372" i="10" s="1"/>
  <c r="AJ372" i="10"/>
  <c r="BL372" i="10" s="1"/>
  <c r="AY376" i="10"/>
  <c r="AQ376" i="10"/>
  <c r="BS376" i="10" s="1"/>
  <c r="AI376" i="10"/>
  <c r="BC375" i="10"/>
  <c r="AU375" i="10"/>
  <c r="AM375" i="10"/>
  <c r="BO375" i="10" s="1"/>
  <c r="AE375" i="10"/>
  <c r="AY374" i="10"/>
  <c r="CA374" i="10" s="1"/>
  <c r="AQ374" i="10"/>
  <c r="AI374" i="10"/>
  <c r="BK374" i="10" s="1"/>
  <c r="BC373" i="10"/>
  <c r="AU373" i="10"/>
  <c r="AM373" i="10"/>
  <c r="AE373" i="10"/>
  <c r="AY372" i="10"/>
  <c r="AQ372" i="10"/>
  <c r="BS372" i="10" s="1"/>
  <c r="AI372" i="10"/>
  <c r="BC371" i="10"/>
  <c r="AU371" i="10"/>
  <c r="AM371" i="10"/>
  <c r="AE371" i="10"/>
  <c r="AY370" i="10"/>
  <c r="CA370" i="10" s="1"/>
  <c r="AQ370" i="10"/>
  <c r="AI370" i="10"/>
  <c r="BK370" i="10" s="1"/>
  <c r="BC369" i="10"/>
  <c r="AU369" i="10"/>
  <c r="BW369" i="10" s="1"/>
  <c r="AM369" i="10"/>
  <c r="AE369" i="10"/>
  <c r="AY368" i="10"/>
  <c r="AQ368" i="10"/>
  <c r="BS368" i="10" s="1"/>
  <c r="AI368" i="10"/>
  <c r="BC367" i="10"/>
  <c r="AU367" i="10"/>
  <c r="AM367" i="10"/>
  <c r="BO367" i="10" s="1"/>
  <c r="AE367" i="10"/>
  <c r="AY366" i="10"/>
  <c r="AQ366" i="10"/>
  <c r="AI366" i="10"/>
  <c r="BK366" i="10" s="1"/>
  <c r="AX376" i="10"/>
  <c r="AP376" i="10"/>
  <c r="BR376" i="10" s="1"/>
  <c r="CE376" i="10" s="1"/>
  <c r="AH376" i="10"/>
  <c r="BB375" i="10"/>
  <c r="CD375" i="10" s="1"/>
  <c r="AT375" i="10"/>
  <c r="AL375" i="10"/>
  <c r="AD375" i="10"/>
  <c r="AX374" i="10"/>
  <c r="BZ374" i="10" s="1"/>
  <c r="AP374" i="10"/>
  <c r="AH374" i="10"/>
  <c r="BJ374" i="10" s="1"/>
  <c r="BB373" i="10"/>
  <c r="AT373" i="10"/>
  <c r="BV373" i="10" s="1"/>
  <c r="AL373" i="10"/>
  <c r="AD373" i="10"/>
  <c r="AX372" i="10"/>
  <c r="AP372" i="10"/>
  <c r="BR372" i="10" s="1"/>
  <c r="CE372" i="10" s="1"/>
  <c r="AH372" i="10"/>
  <c r="BB371" i="10"/>
  <c r="CD371" i="10" s="1"/>
  <c r="AT371" i="10"/>
  <c r="AL371" i="10"/>
  <c r="BN371" i="10" s="1"/>
  <c r="AD371" i="10"/>
  <c r="AX370" i="10"/>
  <c r="AP370" i="10"/>
  <c r="AH370" i="10"/>
  <c r="BJ370" i="10" s="1"/>
  <c r="BB369" i="10"/>
  <c r="AT369" i="10"/>
  <c r="BV369" i="10" s="1"/>
  <c r="AL369" i="10"/>
  <c r="AD369" i="10"/>
  <c r="BF369" i="10" s="1"/>
  <c r="AX368" i="10"/>
  <c r="AP368" i="10"/>
  <c r="AH368" i="10"/>
  <c r="BB367" i="10"/>
  <c r="AT367" i="10"/>
  <c r="AL367" i="10"/>
  <c r="BN367" i="10" s="1"/>
  <c r="AD367" i="10"/>
  <c r="AX366" i="10"/>
  <c r="BZ366" i="10" s="1"/>
  <c r="AP366" i="10"/>
  <c r="AH366" i="10"/>
  <c r="AW376" i="10"/>
  <c r="AZ371" i="10"/>
  <c r="CB371" i="10" s="1"/>
  <c r="AV370" i="10"/>
  <c r="BX370" i="10" s="1"/>
  <c r="AV369" i="10"/>
  <c r="BX369" i="10" s="1"/>
  <c r="AR368" i="10"/>
  <c r="AS367" i="10"/>
  <c r="BU367" i="10" s="1"/>
  <c r="AO366" i="10"/>
  <c r="AW365" i="10"/>
  <c r="BY365" i="10" s="1"/>
  <c r="AO365" i="10"/>
  <c r="AG365" i="10"/>
  <c r="BI365" i="10" s="1"/>
  <c r="BA364" i="10"/>
  <c r="AS364" i="10"/>
  <c r="BU364" i="10" s="1"/>
  <c r="AK364" i="10"/>
  <c r="AW363" i="10"/>
  <c r="BY363" i="10" s="1"/>
  <c r="AO363" i="10"/>
  <c r="AG363" i="10"/>
  <c r="BA362" i="10"/>
  <c r="AS362" i="10"/>
  <c r="BU362" i="10" s="1"/>
  <c r="AK362" i="10"/>
  <c r="AW361" i="10"/>
  <c r="BY361" i="10" s="1"/>
  <c r="AO361" i="10"/>
  <c r="AG361" i="10"/>
  <c r="BI361" i="10" s="1"/>
  <c r="BA360" i="10"/>
  <c r="AS360" i="10"/>
  <c r="AK360" i="10"/>
  <c r="AW359" i="10"/>
  <c r="BY359" i="10" s="1"/>
  <c r="AO359" i="10"/>
  <c r="AG359" i="10"/>
  <c r="BI359" i="10" s="1"/>
  <c r="AV376" i="10"/>
  <c r="BA375" i="10"/>
  <c r="CC375" i="10" s="1"/>
  <c r="AW374" i="10"/>
  <c r="AV371" i="10"/>
  <c r="BX371" i="10" s="1"/>
  <c r="AR370" i="10"/>
  <c r="BT370" i="10" s="1"/>
  <c r="AS369" i="10"/>
  <c r="BU369" i="10" s="1"/>
  <c r="AO368" i="10"/>
  <c r="AR367" i="10"/>
  <c r="BT367" i="10" s="1"/>
  <c r="AN366" i="10"/>
  <c r="AV365" i="10"/>
  <c r="BX365" i="10" s="1"/>
  <c r="AN365" i="10"/>
  <c r="BP365" i="10" s="1"/>
  <c r="AF365" i="10"/>
  <c r="BH365" i="10" s="1"/>
  <c r="AZ364" i="10"/>
  <c r="CB364" i="10" s="1"/>
  <c r="AR364" i="10"/>
  <c r="BT364" i="10" s="1"/>
  <c r="AJ364" i="10"/>
  <c r="BL364" i="10" s="1"/>
  <c r="AV363" i="10"/>
  <c r="BX363" i="10" s="1"/>
  <c r="AN363" i="10"/>
  <c r="BP363" i="10" s="1"/>
  <c r="AF363" i="10"/>
  <c r="BH363" i="10" s="1"/>
  <c r="AZ362" i="10"/>
  <c r="CB362" i="10" s="1"/>
  <c r="AR362" i="10"/>
  <c r="BT362" i="10" s="1"/>
  <c r="AJ362" i="10"/>
  <c r="BL362" i="10" s="1"/>
  <c r="AV361" i="10"/>
  <c r="BX361" i="10" s="1"/>
  <c r="AN361" i="10"/>
  <c r="BP361" i="10" s="1"/>
  <c r="AF361" i="10"/>
  <c r="BH361" i="10" s="1"/>
  <c r="AZ360" i="10"/>
  <c r="CB360" i="10" s="1"/>
  <c r="AR360" i="10"/>
  <c r="BT360" i="10" s="1"/>
  <c r="AJ360" i="10"/>
  <c r="BL360" i="10" s="1"/>
  <c r="AV359" i="10"/>
  <c r="BX359" i="10" s="1"/>
  <c r="AN359" i="10"/>
  <c r="BP359" i="10" s="1"/>
  <c r="AF359" i="10"/>
  <c r="BH359" i="10" s="1"/>
  <c r="AO376" i="10"/>
  <c r="AZ375" i="10"/>
  <c r="CB375" i="10" s="1"/>
  <c r="AV374" i="10"/>
  <c r="BA373" i="10"/>
  <c r="CC373" i="10" s="1"/>
  <c r="AW372" i="10"/>
  <c r="AS371" i="10"/>
  <c r="AO370" i="10"/>
  <c r="AR369" i="10"/>
  <c r="BT369" i="10" s="1"/>
  <c r="AN368" i="10"/>
  <c r="BP368" i="10" s="1"/>
  <c r="AN367" i="10"/>
  <c r="BP367" i="10" s="1"/>
  <c r="AJ366" i="10"/>
  <c r="BC365" i="10"/>
  <c r="AU365" i="10"/>
  <c r="BW365" i="10" s="1"/>
  <c r="AM365" i="10"/>
  <c r="AE365" i="10"/>
  <c r="AY364" i="10"/>
  <c r="CA364" i="10" s="1"/>
  <c r="AQ364" i="10"/>
  <c r="AI364" i="10"/>
  <c r="BK364" i="10" s="1"/>
  <c r="BC363" i="10"/>
  <c r="AU363" i="10"/>
  <c r="BW363" i="10" s="1"/>
  <c r="AM363" i="10"/>
  <c r="AE363" i="10"/>
  <c r="AY362" i="10"/>
  <c r="AQ362" i="10"/>
  <c r="BS362" i="10" s="1"/>
  <c r="AI362" i="10"/>
  <c r="BC361" i="10"/>
  <c r="AU361" i="10"/>
  <c r="AM361" i="10"/>
  <c r="BO361" i="10" s="1"/>
  <c r="AE361" i="10"/>
  <c r="AY360" i="10"/>
  <c r="AQ360" i="10"/>
  <c r="AI360" i="10"/>
  <c r="BK360" i="10" s="1"/>
  <c r="BC359" i="10"/>
  <c r="AU359" i="10"/>
  <c r="BW359" i="10" s="1"/>
  <c r="AM359" i="10"/>
  <c r="AE359" i="10"/>
  <c r="BG359" i="10" s="1"/>
  <c r="AN376" i="10"/>
  <c r="AS375" i="10"/>
  <c r="AO374" i="10"/>
  <c r="AZ373" i="10"/>
  <c r="CB373" i="10" s="1"/>
  <c r="AV372" i="10"/>
  <c r="AR371" i="10"/>
  <c r="BT371" i="10" s="1"/>
  <c r="AN370" i="10"/>
  <c r="AN369" i="10"/>
  <c r="BP369" i="10" s="1"/>
  <c r="AJ368" i="10"/>
  <c r="AK367" i="10"/>
  <c r="AG366" i="10"/>
  <c r="BB365" i="10"/>
  <c r="CD365" i="10" s="1"/>
  <c r="AT365" i="10"/>
  <c r="AL365" i="10"/>
  <c r="BN365" i="10" s="1"/>
  <c r="AD365" i="10"/>
  <c r="BF365" i="10" s="1"/>
  <c r="AX364" i="10"/>
  <c r="BZ364" i="10" s="1"/>
  <c r="AP364" i="10"/>
  <c r="BR364" i="10" s="1"/>
  <c r="CE364" i="10" s="1"/>
  <c r="AH364" i="10"/>
  <c r="BJ364" i="10" s="1"/>
  <c r="BB363" i="10"/>
  <c r="CD363" i="10" s="1"/>
  <c r="AT363" i="10"/>
  <c r="BV363" i="10" s="1"/>
  <c r="AL363" i="10"/>
  <c r="BN363" i="10" s="1"/>
  <c r="AD363" i="10"/>
  <c r="BF363" i="10" s="1"/>
  <c r="AX362" i="10"/>
  <c r="BZ362" i="10" s="1"/>
  <c r="AP362" i="10"/>
  <c r="BR362" i="10" s="1"/>
  <c r="CE362" i="10" s="1"/>
  <c r="AH362" i="10"/>
  <c r="BJ362" i="10" s="1"/>
  <c r="BB361" i="10"/>
  <c r="CD361" i="10" s="1"/>
  <c r="AT361" i="10"/>
  <c r="BV361" i="10" s="1"/>
  <c r="AL361" i="10"/>
  <c r="BN361" i="10" s="1"/>
  <c r="AD361" i="10"/>
  <c r="BF361" i="10" s="1"/>
  <c r="AX360" i="10"/>
  <c r="BZ360" i="10" s="1"/>
  <c r="AP360" i="10"/>
  <c r="BR360" i="10" s="1"/>
  <c r="CE360" i="10" s="1"/>
  <c r="AH360" i="10"/>
  <c r="BJ360" i="10" s="1"/>
  <c r="BB359" i="10"/>
  <c r="CD359" i="10" s="1"/>
  <c r="AT359" i="10"/>
  <c r="BV359" i="10" s="1"/>
  <c r="AL359" i="10"/>
  <c r="BN359" i="10" s="1"/>
  <c r="AD359" i="10"/>
  <c r="BF359" i="10" s="1"/>
  <c r="AG376" i="10"/>
  <c r="AR375" i="10"/>
  <c r="BT375" i="10" s="1"/>
  <c r="AN374" i="10"/>
  <c r="AS373" i="10"/>
  <c r="BU373" i="10" s="1"/>
  <c r="AO372" i="10"/>
  <c r="AN371" i="10"/>
  <c r="BP371" i="10" s="1"/>
  <c r="AJ370" i="10"/>
  <c r="AK369" i="10"/>
  <c r="BM369" i="10" s="1"/>
  <c r="AG368" i="10"/>
  <c r="AJ367" i="10"/>
  <c r="BL367" i="10" s="1"/>
  <c r="AZ366" i="10"/>
  <c r="AF366" i="10"/>
  <c r="BH366" i="10" s="1"/>
  <c r="BA365" i="10"/>
  <c r="AS365" i="10"/>
  <c r="AK365" i="10"/>
  <c r="AW364" i="10"/>
  <c r="BY364" i="10" s="1"/>
  <c r="AO364" i="10"/>
  <c r="BQ364" i="10" s="1"/>
  <c r="AG364" i="10"/>
  <c r="BI364" i="10" s="1"/>
  <c r="BA363" i="10"/>
  <c r="AS363" i="10"/>
  <c r="BU363" i="10" s="1"/>
  <c r="AK363" i="10"/>
  <c r="AW362" i="10"/>
  <c r="BY362" i="10" s="1"/>
  <c r="AO362" i="10"/>
  <c r="BQ362" i="10" s="1"/>
  <c r="AG362" i="10"/>
  <c r="BI362" i="10" s="1"/>
  <c r="BA361" i="10"/>
  <c r="AS361" i="10"/>
  <c r="BU361" i="10" s="1"/>
  <c r="AK361" i="10"/>
  <c r="AW360" i="10"/>
  <c r="BY360" i="10" s="1"/>
  <c r="AO360" i="10"/>
  <c r="AG360" i="10"/>
  <c r="BA359" i="10"/>
  <c r="AS359" i="10"/>
  <c r="BU359" i="10" s="1"/>
  <c r="AK359" i="10"/>
  <c r="AF376" i="10"/>
  <c r="BH376" i="10" s="1"/>
  <c r="AK375" i="10"/>
  <c r="AG374" i="10"/>
  <c r="BI374" i="10" s="1"/>
  <c r="AR373" i="10"/>
  <c r="BT373" i="10" s="1"/>
  <c r="AN372" i="10"/>
  <c r="AK371" i="10"/>
  <c r="AG370" i="10"/>
  <c r="AJ369" i="10"/>
  <c r="BL369" i="10" s="1"/>
  <c r="AZ368" i="10"/>
  <c r="CB368" i="10" s="1"/>
  <c r="AF368" i="10"/>
  <c r="BH368" i="10" s="1"/>
  <c r="BA367" i="10"/>
  <c r="CC367" i="10" s="1"/>
  <c r="AF367" i="10"/>
  <c r="BH367" i="10" s="1"/>
  <c r="AW366" i="10"/>
  <c r="AZ365" i="10"/>
  <c r="CB365" i="10" s="1"/>
  <c r="AR365" i="10"/>
  <c r="BT365" i="10" s="1"/>
  <c r="AJ365" i="10"/>
  <c r="AJ375" i="10"/>
  <c r="BL375" i="10" s="1"/>
  <c r="AF374" i="10"/>
  <c r="AK373" i="10"/>
  <c r="BM373" i="10" s="1"/>
  <c r="AG372" i="10"/>
  <c r="AJ371" i="10"/>
  <c r="BL371" i="10" s="1"/>
  <c r="AZ370" i="10"/>
  <c r="AF370" i="10"/>
  <c r="BH370" i="10" s="1"/>
  <c r="BA369" i="10"/>
  <c r="AF369" i="10"/>
  <c r="BH369" i="10" s="1"/>
  <c r="AW368" i="10"/>
  <c r="AZ367" i="10"/>
  <c r="CB367" i="10" s="1"/>
  <c r="AV366" i="10"/>
  <c r="AY365" i="10"/>
  <c r="AQ365" i="10"/>
  <c r="BS365" i="10" s="1"/>
  <c r="AI365" i="10"/>
  <c r="BK365" i="10" s="1"/>
  <c r="BC364" i="10"/>
  <c r="AU364" i="10"/>
  <c r="BW364" i="10" s="1"/>
  <c r="AM364" i="10"/>
  <c r="BO364" i="10" s="1"/>
  <c r="AE364" i="10"/>
  <c r="BG364" i="10" s="1"/>
  <c r="AY363" i="10"/>
  <c r="CA363" i="10" s="1"/>
  <c r="AQ363" i="10"/>
  <c r="BS363" i="10" s="1"/>
  <c r="AI363" i="10"/>
  <c r="BK363" i="10" s="1"/>
  <c r="BC362" i="10"/>
  <c r="AU362" i="10"/>
  <c r="BW362" i="10" s="1"/>
  <c r="AM362" i="10"/>
  <c r="BO362" i="10" s="1"/>
  <c r="AE362" i="10"/>
  <c r="BG362" i="10" s="1"/>
  <c r="AY361" i="10"/>
  <c r="CA361" i="10" s="1"/>
  <c r="AQ361" i="10"/>
  <c r="BS361" i="10" s="1"/>
  <c r="AI361" i="10"/>
  <c r="BK361" i="10" s="1"/>
  <c r="BC360" i="10"/>
  <c r="AU360" i="10"/>
  <c r="BW360" i="10" s="1"/>
  <c r="AM360" i="10"/>
  <c r="BO360" i="10" s="1"/>
  <c r="AE360" i="10"/>
  <c r="BG360" i="10" s="1"/>
  <c r="AY359" i="10"/>
  <c r="CA359" i="10" s="1"/>
  <c r="AQ359" i="10"/>
  <c r="BS359" i="10" s="1"/>
  <c r="AI359" i="10"/>
  <c r="BK359" i="10" s="1"/>
  <c r="BC358" i="10"/>
  <c r="AU358" i="10"/>
  <c r="AM358" i="10"/>
  <c r="BO358" i="10" s="1"/>
  <c r="AE358" i="10"/>
  <c r="BG358" i="10" s="1"/>
  <c r="AF371" i="10"/>
  <c r="BH371" i="10" s="1"/>
  <c r="AV364" i="10"/>
  <c r="AD362" i="10"/>
  <c r="BF362" i="10" s="1"/>
  <c r="AJ361" i="10"/>
  <c r="AN360" i="10"/>
  <c r="AX359" i="10"/>
  <c r="AX358" i="10"/>
  <c r="BZ358" i="10" s="1"/>
  <c r="AO358" i="10"/>
  <c r="BQ358" i="10" s="1"/>
  <c r="AF358" i="10"/>
  <c r="BH358" i="10" s="1"/>
  <c r="AV357" i="10"/>
  <c r="AN357" i="10"/>
  <c r="BP357" i="10" s="1"/>
  <c r="AF357" i="10"/>
  <c r="AZ356" i="10"/>
  <c r="AR356" i="10"/>
  <c r="AJ356" i="10"/>
  <c r="BL356" i="10" s="1"/>
  <c r="AV355" i="10"/>
  <c r="AN355" i="10"/>
  <c r="BP355" i="10" s="1"/>
  <c r="AF355" i="10"/>
  <c r="AZ354" i="10"/>
  <c r="CB354" i="10" s="1"/>
  <c r="AR354" i="10"/>
  <c r="AJ354" i="10"/>
  <c r="AV353" i="10"/>
  <c r="AN353" i="10"/>
  <c r="BP353" i="10" s="1"/>
  <c r="AF353" i="10"/>
  <c r="AZ352" i="10"/>
  <c r="CB352" i="10" s="1"/>
  <c r="AR352" i="10"/>
  <c r="AJ352" i="10"/>
  <c r="BL352" i="10" s="1"/>
  <c r="AV351" i="10"/>
  <c r="AN351" i="10"/>
  <c r="AF351" i="10"/>
  <c r="AZ350" i="10"/>
  <c r="CB350" i="10" s="1"/>
  <c r="AR350" i="10"/>
  <c r="BT350" i="10" s="1"/>
  <c r="AF372" i="10"/>
  <c r="BH372" i="10" s="1"/>
  <c r="AZ369" i="10"/>
  <c r="CB369" i="10" s="1"/>
  <c r="AP365" i="10"/>
  <c r="BR365" i="10" s="1"/>
  <c r="CE365" i="10" s="1"/>
  <c r="AN364" i="10"/>
  <c r="AX363" i="10"/>
  <c r="BB362" i="10"/>
  <c r="CD362" i="10" s="1"/>
  <c r="AF360" i="10"/>
  <c r="BH360" i="10" s="1"/>
  <c r="AP359" i="10"/>
  <c r="AV358" i="10"/>
  <c r="BX358" i="10" s="1"/>
  <c r="AL358" i="10"/>
  <c r="BB357" i="10"/>
  <c r="CD357" i="10" s="1"/>
  <c r="AT357" i="10"/>
  <c r="AL357" i="10"/>
  <c r="AD357" i="10"/>
  <c r="AX356" i="10"/>
  <c r="BZ356" i="10" s="1"/>
  <c r="AP356" i="10"/>
  <c r="AH356" i="10"/>
  <c r="BJ356" i="10" s="1"/>
  <c r="BB355" i="10"/>
  <c r="AT355" i="10"/>
  <c r="BV355" i="10" s="1"/>
  <c r="AL355" i="10"/>
  <c r="AD355" i="10"/>
  <c r="AX354" i="10"/>
  <c r="AP354" i="10"/>
  <c r="BR354" i="10" s="1"/>
  <c r="CE354" i="10" s="1"/>
  <c r="AH354" i="10"/>
  <c r="BB353" i="10"/>
  <c r="CD353" i="10" s="1"/>
  <c r="AT353" i="10"/>
  <c r="AL353" i="10"/>
  <c r="BN353" i="10" s="1"/>
  <c r="AD353" i="10"/>
  <c r="AX352" i="10"/>
  <c r="AP352" i="10"/>
  <c r="AH352" i="10"/>
  <c r="BJ352" i="10" s="1"/>
  <c r="BB351" i="10"/>
  <c r="AT351" i="10"/>
  <c r="BV351" i="10" s="1"/>
  <c r="AL351" i="10"/>
  <c r="AD351" i="10"/>
  <c r="BF351" i="10" s="1"/>
  <c r="AX350" i="10"/>
  <c r="AP350" i="10"/>
  <c r="AH350" i="10"/>
  <c r="AV367" i="10"/>
  <c r="BX367" i="10" s="1"/>
  <c r="AF364" i="10"/>
  <c r="AP363" i="10"/>
  <c r="BR363" i="10" s="1"/>
  <c r="CE363" i="10" s="1"/>
  <c r="AT362" i="10"/>
  <c r="BV362" i="10" s="1"/>
  <c r="AZ361" i="10"/>
  <c r="CB361" i="10" s="1"/>
  <c r="AH359" i="10"/>
  <c r="BB358" i="10"/>
  <c r="AS358" i="10"/>
  <c r="BU358" i="10" s="1"/>
  <c r="AJ358" i="10"/>
  <c r="AZ357" i="10"/>
  <c r="AR357" i="10"/>
  <c r="BT357" i="10" s="1"/>
  <c r="AJ357" i="10"/>
  <c r="AV356" i="10"/>
  <c r="BX356" i="10" s="1"/>
  <c r="AN356" i="10"/>
  <c r="AF356" i="10"/>
  <c r="AZ355" i="10"/>
  <c r="AR355" i="10"/>
  <c r="BT355" i="10" s="1"/>
  <c r="AJ355" i="10"/>
  <c r="AV354" i="10"/>
  <c r="BX354" i="10" s="1"/>
  <c r="AN354" i="10"/>
  <c r="AF354" i="10"/>
  <c r="BH354" i="10" s="1"/>
  <c r="AZ353" i="10"/>
  <c r="AR353" i="10"/>
  <c r="AJ353" i="10"/>
  <c r="AV352" i="10"/>
  <c r="BX352" i="10" s="1"/>
  <c r="AN352" i="10"/>
  <c r="AF352" i="10"/>
  <c r="BH352" i="10" s="1"/>
  <c r="AZ351" i="10"/>
  <c r="AR351" i="10"/>
  <c r="BT351" i="10" s="1"/>
  <c r="AJ351" i="10"/>
  <c r="AJ373" i="10"/>
  <c r="BL373" i="10" s="1"/>
  <c r="AW370" i="10"/>
  <c r="AD364" i="10"/>
  <c r="BF364" i="10" s="1"/>
  <c r="AJ363" i="10"/>
  <c r="AN362" i="10"/>
  <c r="BP362" i="10" s="1"/>
  <c r="AX361" i="10"/>
  <c r="BB360" i="10"/>
  <c r="CD360" i="10" s="1"/>
  <c r="BA358" i="10"/>
  <c r="AR358" i="10"/>
  <c r="BT358" i="10" s="1"/>
  <c r="AI358" i="10"/>
  <c r="AY357" i="10"/>
  <c r="CA357" i="10" s="1"/>
  <c r="AQ357" i="10"/>
  <c r="AI357" i="10"/>
  <c r="BK357" i="10" s="1"/>
  <c r="BC356" i="10"/>
  <c r="AU356" i="10"/>
  <c r="BW356" i="10" s="1"/>
  <c r="AM356" i="10"/>
  <c r="AE356" i="10"/>
  <c r="BG356" i="10" s="1"/>
  <c r="AY355" i="10"/>
  <c r="AQ355" i="10"/>
  <c r="BS355" i="10" s="1"/>
  <c r="AI355" i="10"/>
  <c r="BC354" i="10"/>
  <c r="AU354" i="10"/>
  <c r="AM354" i="10"/>
  <c r="BO354" i="10" s="1"/>
  <c r="AE354" i="10"/>
  <c r="AY353" i="10"/>
  <c r="AQ353" i="10"/>
  <c r="BS353" i="10" s="1"/>
  <c r="AI353" i="10"/>
  <c r="BK353" i="10" s="1"/>
  <c r="BC352" i="10"/>
  <c r="AU352" i="10"/>
  <c r="BW352" i="10" s="1"/>
  <c r="AM352" i="10"/>
  <c r="AE352" i="10"/>
  <c r="BG352" i="10" s="1"/>
  <c r="AY351" i="10"/>
  <c r="AQ351" i="10"/>
  <c r="AI351" i="10"/>
  <c r="BC350" i="10"/>
  <c r="AU350" i="10"/>
  <c r="AM350" i="10"/>
  <c r="BO350" i="10" s="1"/>
  <c r="AE350" i="10"/>
  <c r="AH363" i="10"/>
  <c r="BJ363" i="10" s="1"/>
  <c r="AL362" i="10"/>
  <c r="BN362" i="10" s="1"/>
  <c r="AR361" i="10"/>
  <c r="AV360" i="10"/>
  <c r="AZ358" i="10"/>
  <c r="CB358" i="10" s="1"/>
  <c r="AQ358" i="10"/>
  <c r="AH358" i="10"/>
  <c r="BJ358" i="10" s="1"/>
  <c r="AX357" i="10"/>
  <c r="AP357" i="10"/>
  <c r="BR357" i="10" s="1"/>
  <c r="CE357" i="10" s="1"/>
  <c r="AH357" i="10"/>
  <c r="BB356" i="10"/>
  <c r="AT356" i="10"/>
  <c r="AL356" i="10"/>
  <c r="BN356" i="10" s="1"/>
  <c r="AD356" i="10"/>
  <c r="AX355" i="10"/>
  <c r="BZ355" i="10" s="1"/>
  <c r="AP355" i="10"/>
  <c r="AH355" i="10"/>
  <c r="BJ355" i="10" s="1"/>
  <c r="BB354" i="10"/>
  <c r="AT354" i="10"/>
  <c r="AL354" i="10"/>
  <c r="AD354" i="10"/>
  <c r="BF354" i="10" s="1"/>
  <c r="AX353" i="10"/>
  <c r="AP353" i="10"/>
  <c r="BR353" i="10" s="1"/>
  <c r="CE353" i="10" s="1"/>
  <c r="AH353" i="10"/>
  <c r="BB352" i="10"/>
  <c r="CD352" i="10" s="1"/>
  <c r="AT352" i="10"/>
  <c r="AL352" i="10"/>
  <c r="AD352" i="10"/>
  <c r="AX351" i="10"/>
  <c r="BZ351" i="10" s="1"/>
  <c r="AP351" i="10"/>
  <c r="AH351" i="10"/>
  <c r="BJ351" i="10" s="1"/>
  <c r="AK358" i="10"/>
  <c r="BA357" i="10"/>
  <c r="CC357" i="10" s="1"/>
  <c r="AE357" i="10"/>
  <c r="AY356" i="10"/>
  <c r="AW355" i="10"/>
  <c r="AW354" i="10"/>
  <c r="BY354" i="10" s="1"/>
  <c r="AU353" i="10"/>
  <c r="AS352" i="10"/>
  <c r="BU352" i="10" s="1"/>
  <c r="AS351" i="10"/>
  <c r="BB350" i="10"/>
  <c r="CD350" i="10" s="1"/>
  <c r="AO350" i="10"/>
  <c r="AD350" i="10"/>
  <c r="AY349" i="10"/>
  <c r="AQ349" i="10"/>
  <c r="BS349" i="10" s="1"/>
  <c r="AI349" i="10"/>
  <c r="BK349" i="10" s="1"/>
  <c r="BC348" i="10"/>
  <c r="AU348" i="10"/>
  <c r="AM348" i="10"/>
  <c r="BO348" i="10" s="1"/>
  <c r="AE348" i="10"/>
  <c r="AY347" i="10"/>
  <c r="AQ347" i="10"/>
  <c r="AI347" i="10"/>
  <c r="BK347" i="10" s="1"/>
  <c r="BC346" i="10"/>
  <c r="AU346" i="10"/>
  <c r="BW346" i="10" s="1"/>
  <c r="AM346" i="10"/>
  <c r="AE346" i="10"/>
  <c r="BG346" i="10" s="1"/>
  <c r="AY345" i="10"/>
  <c r="AQ345" i="10"/>
  <c r="AI345" i="10"/>
  <c r="BK345" i="10" s="1"/>
  <c r="BC344" i="10"/>
  <c r="AU344" i="10"/>
  <c r="AM344" i="10"/>
  <c r="BO344" i="10" s="1"/>
  <c r="AE344" i="10"/>
  <c r="AY343" i="10"/>
  <c r="CA343" i="10" s="1"/>
  <c r="AQ343" i="10"/>
  <c r="AI343" i="10"/>
  <c r="BK343" i="10" s="1"/>
  <c r="AG358" i="10"/>
  <c r="BI358" i="10" s="1"/>
  <c r="AW357" i="10"/>
  <c r="BY357" i="10" s="1"/>
  <c r="AW356" i="10"/>
  <c r="AU355" i="10"/>
  <c r="BW355" i="10" s="1"/>
  <c r="AS354" i="10"/>
  <c r="BU354" i="10" s="1"/>
  <c r="AS353" i="10"/>
  <c r="BU353" i="10" s="1"/>
  <c r="AQ352" i="10"/>
  <c r="AO351" i="10"/>
  <c r="BQ351" i="10" s="1"/>
  <c r="BA350" i="10"/>
  <c r="AN350" i="10"/>
  <c r="BP350" i="10" s="1"/>
  <c r="AX349" i="10"/>
  <c r="AP349" i="10"/>
  <c r="BR349" i="10" s="1"/>
  <c r="CE349" i="10" s="1"/>
  <c r="AH349" i="10"/>
  <c r="BB348" i="10"/>
  <c r="CD348" i="10" s="1"/>
  <c r="AT348" i="10"/>
  <c r="BV348" i="10" s="1"/>
  <c r="AL348" i="10"/>
  <c r="BN348" i="10" s="1"/>
  <c r="AD348" i="10"/>
  <c r="BF348" i="10" s="1"/>
  <c r="AX347" i="10"/>
  <c r="BZ347" i="10" s="1"/>
  <c r="AP347" i="10"/>
  <c r="AH347" i="10"/>
  <c r="BJ347" i="10" s="1"/>
  <c r="BB346" i="10"/>
  <c r="CD346" i="10" s="1"/>
  <c r="AT346" i="10"/>
  <c r="BV346" i="10" s="1"/>
  <c r="AL346" i="10"/>
  <c r="BN346" i="10" s="1"/>
  <c r="AD346" i="10"/>
  <c r="BF346" i="10" s="1"/>
  <c r="AX345" i="10"/>
  <c r="BZ345" i="10" s="1"/>
  <c r="AP345" i="10"/>
  <c r="BR345" i="10" s="1"/>
  <c r="CE345" i="10" s="1"/>
  <c r="AH345" i="10"/>
  <c r="BJ345" i="10" s="1"/>
  <c r="BB344" i="10"/>
  <c r="CD344" i="10" s="1"/>
  <c r="AT344" i="10"/>
  <c r="AL344" i="10"/>
  <c r="BN344" i="10" s="1"/>
  <c r="AD344" i="10"/>
  <c r="AX343" i="10"/>
  <c r="AP343" i="10"/>
  <c r="AH343" i="10"/>
  <c r="BJ343" i="10" s="1"/>
  <c r="BA371" i="10"/>
  <c r="AX365" i="10"/>
  <c r="BZ365" i="10" s="1"/>
  <c r="BB364" i="10"/>
  <c r="AD358" i="10"/>
  <c r="BF358" i="10" s="1"/>
  <c r="AU357" i="10"/>
  <c r="AS356" i="10"/>
  <c r="AS355" i="10"/>
  <c r="BU355" i="10" s="1"/>
  <c r="AQ354" i="10"/>
  <c r="BS354" i="10" s="1"/>
  <c r="AO353" i="10"/>
  <c r="AO352" i="10"/>
  <c r="BQ352" i="10" s="1"/>
  <c r="AM351" i="10"/>
  <c r="AY350" i="10"/>
  <c r="CA350" i="10" s="1"/>
  <c r="AL350" i="10"/>
  <c r="AW349" i="10"/>
  <c r="AO349" i="10"/>
  <c r="AG349" i="10"/>
  <c r="BI349" i="10" s="1"/>
  <c r="BA348" i="10"/>
  <c r="AS348" i="10"/>
  <c r="BU348" i="10" s="1"/>
  <c r="AK348" i="10"/>
  <c r="AW347" i="10"/>
  <c r="BY347" i="10" s="1"/>
  <c r="AO347" i="10"/>
  <c r="AG347" i="10"/>
  <c r="AH365" i="10"/>
  <c r="AT364" i="10"/>
  <c r="BV364" i="10" s="1"/>
  <c r="AZ363" i="10"/>
  <c r="AT360" i="10"/>
  <c r="BV360" i="10" s="1"/>
  <c r="AY358" i="10"/>
  <c r="AS357" i="10"/>
  <c r="BU357" i="10" s="1"/>
  <c r="AQ356" i="10"/>
  <c r="AO355" i="10"/>
  <c r="AO354" i="10"/>
  <c r="AM353" i="10"/>
  <c r="BO353" i="10" s="1"/>
  <c r="AK352" i="10"/>
  <c r="AK351" i="10"/>
  <c r="BM351" i="10" s="1"/>
  <c r="AW350" i="10"/>
  <c r="AK350" i="10"/>
  <c r="BM350" i="10" s="1"/>
  <c r="AV349" i="10"/>
  <c r="BX349" i="10" s="1"/>
  <c r="AN349" i="10"/>
  <c r="AF349" i="10"/>
  <c r="AL364" i="10"/>
  <c r="BN364" i="10" s="1"/>
  <c r="AR363" i="10"/>
  <c r="AV362" i="10"/>
  <c r="BX362" i="10" s="1"/>
  <c r="AP361" i="10"/>
  <c r="AL360" i="10"/>
  <c r="BN360" i="10" s="1"/>
  <c r="AZ359" i="10"/>
  <c r="AW358" i="10"/>
  <c r="BY358" i="10" s="1"/>
  <c r="AO357" i="10"/>
  <c r="AO356" i="10"/>
  <c r="BQ356" i="10" s="1"/>
  <c r="AM355" i="10"/>
  <c r="AK354" i="10"/>
  <c r="BM354" i="10" s="1"/>
  <c r="AK353" i="10"/>
  <c r="AI352" i="10"/>
  <c r="BK352" i="10" s="1"/>
  <c r="BC351" i="10"/>
  <c r="AG351" i="10"/>
  <c r="AV350" i="10"/>
  <c r="AJ350" i="10"/>
  <c r="BL350" i="10" s="1"/>
  <c r="BC349" i="10"/>
  <c r="AU349" i="10"/>
  <c r="BW349" i="10" s="1"/>
  <c r="AM349" i="10"/>
  <c r="AE349" i="10"/>
  <c r="BG349" i="10" s="1"/>
  <c r="AY348" i="10"/>
  <c r="AQ348" i="10"/>
  <c r="AI348" i="10"/>
  <c r="BC347" i="10"/>
  <c r="AU347" i="10"/>
  <c r="AM347" i="10"/>
  <c r="BO347" i="10" s="1"/>
  <c r="AE347" i="10"/>
  <c r="AY346" i="10"/>
  <c r="CA346" i="10" s="1"/>
  <c r="AQ346" i="10"/>
  <c r="AI346" i="10"/>
  <c r="AV368" i="10"/>
  <c r="BX368" i="10" s="1"/>
  <c r="AR366" i="10"/>
  <c r="BT366" i="10" s="1"/>
  <c r="AF362" i="10"/>
  <c r="AH361" i="10"/>
  <c r="BJ361" i="10" s="1"/>
  <c r="AD360" i="10"/>
  <c r="AR359" i="10"/>
  <c r="BT359" i="10" s="1"/>
  <c r="AT358" i="10"/>
  <c r="AM357" i="10"/>
  <c r="AK356" i="10"/>
  <c r="AK355" i="10"/>
  <c r="AI354" i="10"/>
  <c r="BC353" i="10"/>
  <c r="AG353" i="10"/>
  <c r="BA352" i="10"/>
  <c r="CC352" i="10" s="1"/>
  <c r="AG352" i="10"/>
  <c r="BA351" i="10"/>
  <c r="AE351" i="10"/>
  <c r="AT350" i="10"/>
  <c r="BV350" i="10" s="1"/>
  <c r="AI350" i="10"/>
  <c r="BB349" i="10"/>
  <c r="CD349" i="10" s="1"/>
  <c r="AT349" i="10"/>
  <c r="AL349" i="10"/>
  <c r="BN349" i="10" s="1"/>
  <c r="AD349" i="10"/>
  <c r="AX348" i="10"/>
  <c r="AP348" i="10"/>
  <c r="AH348" i="10"/>
  <c r="BJ348" i="10" s="1"/>
  <c r="BB347" i="10"/>
  <c r="AT347" i="10"/>
  <c r="BV347" i="10" s="1"/>
  <c r="AL347" i="10"/>
  <c r="BN347" i="10" s="1"/>
  <c r="AD347" i="10"/>
  <c r="BF347" i="10" s="1"/>
  <c r="AJ359" i="10"/>
  <c r="AP358" i="10"/>
  <c r="BR358" i="10" s="1"/>
  <c r="CE358" i="10" s="1"/>
  <c r="AK357" i="10"/>
  <c r="AI356" i="10"/>
  <c r="BK356" i="10" s="1"/>
  <c r="BC355" i="10"/>
  <c r="AG355" i="10"/>
  <c r="BI355" i="10" s="1"/>
  <c r="BA354" i="10"/>
  <c r="AG354" i="10"/>
  <c r="BI354" i="10" s="1"/>
  <c r="BA353" i="10"/>
  <c r="AE353" i="10"/>
  <c r="AY352" i="10"/>
  <c r="AW351" i="10"/>
  <c r="BY351" i="10" s="1"/>
  <c r="AS350" i="10"/>
  <c r="AG350" i="10"/>
  <c r="BI350" i="10" s="1"/>
  <c r="BA349" i="10"/>
  <c r="CC349" i="10" s="1"/>
  <c r="AS349" i="10"/>
  <c r="BU349" i="10" s="1"/>
  <c r="AK349" i="10"/>
  <c r="BM349" i="10" s="1"/>
  <c r="AW348" i="10"/>
  <c r="BY348" i="10" s="1"/>
  <c r="AO348" i="10"/>
  <c r="BQ348" i="10" s="1"/>
  <c r="AG348" i="10"/>
  <c r="BI348" i="10" s="1"/>
  <c r="BA347" i="10"/>
  <c r="AS347" i="10"/>
  <c r="BU347" i="10" s="1"/>
  <c r="AK347" i="10"/>
  <c r="BC357" i="10"/>
  <c r="AF350" i="10"/>
  <c r="AR349" i="10"/>
  <c r="AF348" i="10"/>
  <c r="BH348" i="10" s="1"/>
  <c r="AJ347" i="10"/>
  <c r="BL347" i="10" s="1"/>
  <c r="AW346" i="10"/>
  <c r="BY346" i="10" s="1"/>
  <c r="AJ346" i="10"/>
  <c r="BL346" i="10" s="1"/>
  <c r="AV345" i="10"/>
  <c r="BX345" i="10" s="1"/>
  <c r="AL345" i="10"/>
  <c r="BN345" i="10" s="1"/>
  <c r="AR344" i="10"/>
  <c r="AH344" i="10"/>
  <c r="AZ343" i="10"/>
  <c r="AN343" i="10"/>
  <c r="BP343" i="10" s="1"/>
  <c r="AD343" i="10"/>
  <c r="AX342" i="10"/>
  <c r="BZ342" i="10" s="1"/>
  <c r="AP342" i="10"/>
  <c r="BR342" i="10" s="1"/>
  <c r="CE342" i="10" s="1"/>
  <c r="AH342" i="10"/>
  <c r="BJ342" i="10" s="1"/>
  <c r="BB341" i="10"/>
  <c r="AT341" i="10"/>
  <c r="AL341" i="10"/>
  <c r="AD341" i="10"/>
  <c r="BF341" i="10" s="1"/>
  <c r="AX340" i="10"/>
  <c r="BZ340" i="10" s="1"/>
  <c r="AP340" i="10"/>
  <c r="BR340" i="10" s="1"/>
  <c r="CE340" i="10" s="1"/>
  <c r="AH340" i="10"/>
  <c r="BJ340" i="10" s="1"/>
  <c r="BB339" i="10"/>
  <c r="CD339" i="10" s="1"/>
  <c r="AT339" i="10"/>
  <c r="AL339" i="10"/>
  <c r="AD339" i="10"/>
  <c r="AX338" i="10"/>
  <c r="BZ338" i="10" s="1"/>
  <c r="AP338" i="10"/>
  <c r="BR338" i="10" s="1"/>
  <c r="CE338" i="10" s="1"/>
  <c r="AH338" i="10"/>
  <c r="BJ338" i="10" s="1"/>
  <c r="BB337" i="10"/>
  <c r="AT337" i="10"/>
  <c r="BV337" i="10" s="1"/>
  <c r="AL337" i="10"/>
  <c r="AD337" i="10"/>
  <c r="AX336" i="10"/>
  <c r="AP336" i="10"/>
  <c r="BR336" i="10" s="1"/>
  <c r="CE336" i="10" s="1"/>
  <c r="AH336" i="10"/>
  <c r="BB335" i="10"/>
  <c r="CD335" i="10" s="1"/>
  <c r="AG357" i="10"/>
  <c r="BI357" i="10" s="1"/>
  <c r="AU351" i="10"/>
  <c r="BW351" i="10" s="1"/>
  <c r="AJ349" i="10"/>
  <c r="AF347" i="10"/>
  <c r="BH347" i="10" s="1"/>
  <c r="AV346" i="10"/>
  <c r="BX346" i="10" s="1"/>
  <c r="AH346" i="10"/>
  <c r="BJ346" i="10" s="1"/>
  <c r="AU345" i="10"/>
  <c r="AK345" i="10"/>
  <c r="BM345" i="10" s="1"/>
  <c r="BA344" i="10"/>
  <c r="AQ344" i="10"/>
  <c r="BS344" i="10" s="1"/>
  <c r="AG344" i="10"/>
  <c r="AW343" i="10"/>
  <c r="AM343" i="10"/>
  <c r="AW342" i="10"/>
  <c r="BY342" i="10" s="1"/>
  <c r="AO342" i="10"/>
  <c r="BQ342" i="10" s="1"/>
  <c r="AG342" i="10"/>
  <c r="BI342" i="10" s="1"/>
  <c r="BA341" i="10"/>
  <c r="AS341" i="10"/>
  <c r="BU341" i="10" s="1"/>
  <c r="AK341" i="10"/>
  <c r="AW340" i="10"/>
  <c r="BY340" i="10" s="1"/>
  <c r="AO340" i="10"/>
  <c r="BQ340" i="10" s="1"/>
  <c r="AG340" i="10"/>
  <c r="BI340" i="10" s="1"/>
  <c r="BA339" i="10"/>
  <c r="AS339" i="10"/>
  <c r="BU339" i="10" s="1"/>
  <c r="AK339" i="10"/>
  <c r="BM339" i="10" s="1"/>
  <c r="AW338" i="10"/>
  <c r="BY338" i="10" s="1"/>
  <c r="AO338" i="10"/>
  <c r="BQ338" i="10" s="1"/>
  <c r="AG338" i="10"/>
  <c r="BI338" i="10" s="1"/>
  <c r="BA337" i="10"/>
  <c r="AS337" i="10"/>
  <c r="BU337" i="10" s="1"/>
  <c r="AK337" i="10"/>
  <c r="AW336" i="10"/>
  <c r="BY336" i="10" s="1"/>
  <c r="AO336" i="10"/>
  <c r="BQ336" i="10" s="1"/>
  <c r="AG336" i="10"/>
  <c r="BI336" i="10" s="1"/>
  <c r="AY354" i="10"/>
  <c r="AS346" i="10"/>
  <c r="AG346" i="10"/>
  <c r="BI346" i="10" s="1"/>
  <c r="AT345" i="10"/>
  <c r="AJ345" i="10"/>
  <c r="AZ344" i="10"/>
  <c r="CB344" i="10" s="1"/>
  <c r="AP344" i="10"/>
  <c r="BR344" i="10" s="1"/>
  <c r="CE344" i="10" s="1"/>
  <c r="AF344" i="10"/>
  <c r="BH344" i="10" s="1"/>
  <c r="AV343" i="10"/>
  <c r="AL343" i="10"/>
  <c r="AV342" i="10"/>
  <c r="BX342" i="10" s="1"/>
  <c r="AN342" i="10"/>
  <c r="BP342" i="10" s="1"/>
  <c r="AF342" i="10"/>
  <c r="BH342" i="10" s="1"/>
  <c r="AZ341" i="10"/>
  <c r="CB341" i="10" s="1"/>
  <c r="AR341" i="10"/>
  <c r="BT341" i="10" s="1"/>
  <c r="AJ341" i="10"/>
  <c r="BL341" i="10" s="1"/>
  <c r="AV340" i="10"/>
  <c r="BX340" i="10" s="1"/>
  <c r="AN340" i="10"/>
  <c r="BP340" i="10" s="1"/>
  <c r="AF340" i="10"/>
  <c r="BH340" i="10" s="1"/>
  <c r="AZ339" i="10"/>
  <c r="CB339" i="10" s="1"/>
  <c r="AR339" i="10"/>
  <c r="BT339" i="10" s="1"/>
  <c r="AJ339" i="10"/>
  <c r="BL339" i="10" s="1"/>
  <c r="AV338" i="10"/>
  <c r="BX338" i="10" s="1"/>
  <c r="AN338" i="10"/>
  <c r="BP338" i="10" s="1"/>
  <c r="AF338" i="10"/>
  <c r="BH338" i="10" s="1"/>
  <c r="AN358" i="10"/>
  <c r="AZ348" i="10"/>
  <c r="CB348" i="10" s="1"/>
  <c r="AR346" i="10"/>
  <c r="BT346" i="10" s="1"/>
  <c r="AF346" i="10"/>
  <c r="BH346" i="10" s="1"/>
  <c r="BC345" i="10"/>
  <c r="AS345" i="10"/>
  <c r="BU345" i="10" s="1"/>
  <c r="AG345" i="10"/>
  <c r="BI345" i="10" s="1"/>
  <c r="AY344" i="10"/>
  <c r="AO344" i="10"/>
  <c r="AU343" i="10"/>
  <c r="AK343" i="10"/>
  <c r="BM343" i="10" s="1"/>
  <c r="BC342" i="10"/>
  <c r="AU342" i="10"/>
  <c r="BW342" i="10" s="1"/>
  <c r="AM342" i="10"/>
  <c r="BO342" i="10" s="1"/>
  <c r="AE342" i="10"/>
  <c r="BG342" i="10" s="1"/>
  <c r="AY341" i="10"/>
  <c r="CA341" i="10" s="1"/>
  <c r="AQ341" i="10"/>
  <c r="BS341" i="10" s="1"/>
  <c r="AI341" i="10"/>
  <c r="BK341" i="10" s="1"/>
  <c r="BC340" i="10"/>
  <c r="AU340" i="10"/>
  <c r="BW340" i="10" s="1"/>
  <c r="AM340" i="10"/>
  <c r="BO340" i="10" s="1"/>
  <c r="AE340" i="10"/>
  <c r="BG340" i="10" s="1"/>
  <c r="AY339" i="10"/>
  <c r="CA339" i="10" s="1"/>
  <c r="AQ339" i="10"/>
  <c r="BS339" i="10" s="1"/>
  <c r="AI339" i="10"/>
  <c r="BK339" i="10" s="1"/>
  <c r="BC338" i="10"/>
  <c r="AU338" i="10"/>
  <c r="BW338" i="10" s="1"/>
  <c r="AM338" i="10"/>
  <c r="BO338" i="10" s="1"/>
  <c r="AE338" i="10"/>
  <c r="BG338" i="10" s="1"/>
  <c r="BA355" i="10"/>
  <c r="CC355" i="10" s="1"/>
  <c r="AW352" i="10"/>
  <c r="BY352" i="10" s="1"/>
  <c r="AV348" i="10"/>
  <c r="BX348" i="10" s="1"/>
  <c r="AZ347" i="10"/>
  <c r="CB347" i="10" s="1"/>
  <c r="AP346" i="10"/>
  <c r="BB345" i="10"/>
  <c r="CD345" i="10" s="1"/>
  <c r="AR345" i="10"/>
  <c r="BT345" i="10" s="1"/>
  <c r="AF345" i="10"/>
  <c r="BH345" i="10" s="1"/>
  <c r="AX344" i="10"/>
  <c r="AN344" i="10"/>
  <c r="BP344" i="10" s="1"/>
  <c r="AT343" i="10"/>
  <c r="AJ343" i="10"/>
  <c r="BB342" i="10"/>
  <c r="CD342" i="10" s="1"/>
  <c r="AT342" i="10"/>
  <c r="BV342" i="10" s="1"/>
  <c r="AL342" i="10"/>
  <c r="BN342" i="10" s="1"/>
  <c r="AD342" i="10"/>
  <c r="BF342" i="10" s="1"/>
  <c r="AX341" i="10"/>
  <c r="BZ341" i="10" s="1"/>
  <c r="AP341" i="10"/>
  <c r="BR341" i="10" s="1"/>
  <c r="CE341" i="10" s="1"/>
  <c r="AH341" i="10"/>
  <c r="BB340" i="10"/>
  <c r="CD340" i="10" s="1"/>
  <c r="AT340" i="10"/>
  <c r="BV340" i="10" s="1"/>
  <c r="AL340" i="10"/>
  <c r="BN340" i="10" s="1"/>
  <c r="AD340" i="10"/>
  <c r="BF340" i="10" s="1"/>
  <c r="AX339" i="10"/>
  <c r="BZ339" i="10" s="1"/>
  <c r="AP339" i="10"/>
  <c r="BR339" i="10" s="1"/>
  <c r="CE339" i="10" s="1"/>
  <c r="AH339" i="10"/>
  <c r="BJ339" i="10" s="1"/>
  <c r="BB338" i="10"/>
  <c r="CD338" i="10" s="1"/>
  <c r="AT338" i="10"/>
  <c r="BV338" i="10" s="1"/>
  <c r="AL338" i="10"/>
  <c r="BN338" i="10" s="1"/>
  <c r="AD338" i="10"/>
  <c r="BF338" i="10" s="1"/>
  <c r="AX337" i="10"/>
  <c r="AP337" i="10"/>
  <c r="BR337" i="10" s="1"/>
  <c r="CE337" i="10" s="1"/>
  <c r="AH337" i="10"/>
  <c r="BJ337" i="10" s="1"/>
  <c r="BB336" i="10"/>
  <c r="CD336" i="10" s="1"/>
  <c r="AT336" i="10"/>
  <c r="AL336" i="10"/>
  <c r="AD336" i="10"/>
  <c r="AE355" i="10"/>
  <c r="BG355" i="10" s="1"/>
  <c r="AR348" i="10"/>
  <c r="BT348" i="10" s="1"/>
  <c r="AV347" i="10"/>
  <c r="BX347" i="10" s="1"/>
  <c r="BA346" i="10"/>
  <c r="CC346" i="10" s="1"/>
  <c r="AO346" i="10"/>
  <c r="BQ346" i="10" s="1"/>
  <c r="BA345" i="10"/>
  <c r="AO345" i="10"/>
  <c r="AE345" i="10"/>
  <c r="AW344" i="10"/>
  <c r="BY344" i="10" s="1"/>
  <c r="AK344" i="10"/>
  <c r="BC343" i="10"/>
  <c r="AS343" i="10"/>
  <c r="BU343" i="10" s="1"/>
  <c r="AG343" i="10"/>
  <c r="BI343" i="10" s="1"/>
  <c r="BA342" i="10"/>
  <c r="CC342" i="10" s="1"/>
  <c r="AS342" i="10"/>
  <c r="BU342" i="10" s="1"/>
  <c r="AK342" i="10"/>
  <c r="BM342" i="10" s="1"/>
  <c r="AW341" i="10"/>
  <c r="BY341" i="10" s="1"/>
  <c r="AO341" i="10"/>
  <c r="AG341" i="10"/>
  <c r="BI341" i="10" s="1"/>
  <c r="BA340" i="10"/>
  <c r="CC340" i="10" s="1"/>
  <c r="AS340" i="10"/>
  <c r="BU340" i="10" s="1"/>
  <c r="AK340" i="10"/>
  <c r="AW339" i="10"/>
  <c r="AO339" i="10"/>
  <c r="AG339" i="10"/>
  <c r="BI339" i="10" s="1"/>
  <c r="BA338" i="10"/>
  <c r="AS338" i="10"/>
  <c r="BU338" i="10" s="1"/>
  <c r="AK338" i="10"/>
  <c r="BM338" i="10" s="1"/>
  <c r="AW337" i="10"/>
  <c r="BY337" i="10" s="1"/>
  <c r="AO337" i="10"/>
  <c r="AG337" i="10"/>
  <c r="BA356" i="10"/>
  <c r="CC356" i="10" s="1"/>
  <c r="AN348" i="10"/>
  <c r="BP348" i="10" s="1"/>
  <c r="AR347" i="10"/>
  <c r="BT347" i="10" s="1"/>
  <c r="AZ346" i="10"/>
  <c r="CB346" i="10" s="1"/>
  <c r="AN346" i="10"/>
  <c r="BP346" i="10" s="1"/>
  <c r="AZ345" i="10"/>
  <c r="CB345" i="10" s="1"/>
  <c r="AN345" i="10"/>
  <c r="AD345" i="10"/>
  <c r="AV344" i="10"/>
  <c r="AJ344" i="10"/>
  <c r="BL344" i="10" s="1"/>
  <c r="BB343" i="10"/>
  <c r="AR343" i="10"/>
  <c r="BT343" i="10" s="1"/>
  <c r="AF343" i="10"/>
  <c r="BH343" i="10" s="1"/>
  <c r="AZ342" i="10"/>
  <c r="CB342" i="10" s="1"/>
  <c r="AR342" i="10"/>
  <c r="BT342" i="10" s="1"/>
  <c r="AJ342" i="10"/>
  <c r="BL342" i="10" s="1"/>
  <c r="AV341" i="10"/>
  <c r="BX341" i="10" s="1"/>
  <c r="AN341" i="10"/>
  <c r="BP341" i="10" s="1"/>
  <c r="AF341" i="10"/>
  <c r="BH341" i="10" s="1"/>
  <c r="AZ340" i="10"/>
  <c r="CB340" i="10" s="1"/>
  <c r="AR340" i="10"/>
  <c r="BT340" i="10" s="1"/>
  <c r="AJ340" i="10"/>
  <c r="BL340" i="10" s="1"/>
  <c r="AV339" i="10"/>
  <c r="BX339" i="10" s="1"/>
  <c r="AN339" i="10"/>
  <c r="BP339" i="10" s="1"/>
  <c r="AF339" i="10"/>
  <c r="BH339" i="10" s="1"/>
  <c r="AZ338" i="10"/>
  <c r="CB338" i="10" s="1"/>
  <c r="AR338" i="10"/>
  <c r="BT338" i="10" s="1"/>
  <c r="AJ338" i="10"/>
  <c r="BL338" i="10" s="1"/>
  <c r="AN347" i="10"/>
  <c r="BP347" i="10" s="1"/>
  <c r="AI342" i="10"/>
  <c r="BK342" i="10" s="1"/>
  <c r="BC341" i="10"/>
  <c r="AE339" i="10"/>
  <c r="BG339" i="10" s="1"/>
  <c r="AY338" i="10"/>
  <c r="CA338" i="10" s="1"/>
  <c r="AV337" i="10"/>
  <c r="BX337" i="10" s="1"/>
  <c r="AF337" i="10"/>
  <c r="BH337" i="10" s="1"/>
  <c r="AZ336" i="10"/>
  <c r="CB336" i="10" s="1"/>
  <c r="AM336" i="10"/>
  <c r="BO336" i="10" s="1"/>
  <c r="BA335" i="10"/>
  <c r="CC335" i="10" s="1"/>
  <c r="AS335" i="10"/>
  <c r="AK335" i="10"/>
  <c r="AW334" i="10"/>
  <c r="AO334" i="10"/>
  <c r="AG334" i="10"/>
  <c r="BA333" i="10"/>
  <c r="CC333" i="10" s="1"/>
  <c r="AS333" i="10"/>
  <c r="AK333" i="10"/>
  <c r="BM333" i="10" s="1"/>
  <c r="AW332" i="10"/>
  <c r="AO332" i="10"/>
  <c r="AG332" i="10"/>
  <c r="BA331" i="10"/>
  <c r="CC331" i="10" s="1"/>
  <c r="AS331" i="10"/>
  <c r="AK331" i="10"/>
  <c r="BM331" i="10" s="1"/>
  <c r="AW330" i="10"/>
  <c r="AO330" i="10"/>
  <c r="BQ330" i="10" s="1"/>
  <c r="AG330" i="10"/>
  <c r="BA329" i="10"/>
  <c r="AS329" i="10"/>
  <c r="AK329" i="10"/>
  <c r="BM329" i="10" s="1"/>
  <c r="AW328" i="10"/>
  <c r="AO328" i="10"/>
  <c r="BQ328" i="10" s="1"/>
  <c r="AG328" i="10"/>
  <c r="BI328" i="10" s="1"/>
  <c r="BA327" i="10"/>
  <c r="CC327" i="10" s="1"/>
  <c r="AS327" i="10"/>
  <c r="AK327" i="10"/>
  <c r="AU341" i="10"/>
  <c r="BW341" i="10" s="1"/>
  <c r="AQ338" i="10"/>
  <c r="BS338" i="10" s="1"/>
  <c r="AU337" i="10"/>
  <c r="BW337" i="10" s="1"/>
  <c r="AE337" i="10"/>
  <c r="BG337" i="10" s="1"/>
  <c r="AY336" i="10"/>
  <c r="CA336" i="10" s="1"/>
  <c r="AK336" i="10"/>
  <c r="BM336" i="10" s="1"/>
  <c r="AZ335" i="10"/>
  <c r="AR335" i="10"/>
  <c r="AJ335" i="10"/>
  <c r="BL335" i="10" s="1"/>
  <c r="AV334" i="10"/>
  <c r="BX334" i="10" s="1"/>
  <c r="AN334" i="10"/>
  <c r="BP334" i="10" s="1"/>
  <c r="AF334" i="10"/>
  <c r="BH334" i="10" s="1"/>
  <c r="AZ333" i="10"/>
  <c r="CB333" i="10" s="1"/>
  <c r="AR333" i="10"/>
  <c r="BT333" i="10" s="1"/>
  <c r="AJ333" i="10"/>
  <c r="BL333" i="10" s="1"/>
  <c r="AV332" i="10"/>
  <c r="BX332" i="10" s="1"/>
  <c r="AN332" i="10"/>
  <c r="BP332" i="10" s="1"/>
  <c r="AF332" i="10"/>
  <c r="BH332" i="10" s="1"/>
  <c r="AZ331" i="10"/>
  <c r="CB331" i="10" s="1"/>
  <c r="AR331" i="10"/>
  <c r="BT331" i="10" s="1"/>
  <c r="AJ331" i="10"/>
  <c r="BL331" i="10" s="1"/>
  <c r="AV330" i="10"/>
  <c r="BX330" i="10" s="1"/>
  <c r="AN330" i="10"/>
  <c r="BP330" i="10" s="1"/>
  <c r="AF330" i="10"/>
  <c r="BH330" i="10" s="1"/>
  <c r="AZ329" i="10"/>
  <c r="CB329" i="10" s="1"/>
  <c r="AR329" i="10"/>
  <c r="BT329" i="10" s="1"/>
  <c r="AJ329" i="10"/>
  <c r="BL329" i="10" s="1"/>
  <c r="AV328" i="10"/>
  <c r="BX328" i="10" s="1"/>
  <c r="AN328" i="10"/>
  <c r="BP328" i="10" s="1"/>
  <c r="AF328" i="10"/>
  <c r="BH328" i="10" s="1"/>
  <c r="AQ350" i="10"/>
  <c r="AM341" i="10"/>
  <c r="BO341" i="10" s="1"/>
  <c r="AI338" i="10"/>
  <c r="BK338" i="10" s="1"/>
  <c r="AR337" i="10"/>
  <c r="BT337" i="10" s="1"/>
  <c r="AV336" i="10"/>
  <c r="BX336" i="10" s="1"/>
  <c r="AJ336" i="10"/>
  <c r="BL336" i="10" s="1"/>
  <c r="AY335" i="10"/>
  <c r="CA335" i="10" s="1"/>
  <c r="AQ335" i="10"/>
  <c r="BS335" i="10" s="1"/>
  <c r="AI335" i="10"/>
  <c r="BC334" i="10"/>
  <c r="AU334" i="10"/>
  <c r="BW334" i="10" s="1"/>
  <c r="AM334" i="10"/>
  <c r="BO334" i="10" s="1"/>
  <c r="AE334" i="10"/>
  <c r="BG334" i="10" s="1"/>
  <c r="AY333" i="10"/>
  <c r="CA333" i="10" s="1"/>
  <c r="AQ333" i="10"/>
  <c r="BS333" i="10" s="1"/>
  <c r="AI333" i="10"/>
  <c r="BK333" i="10" s="1"/>
  <c r="BC332" i="10"/>
  <c r="AU332" i="10"/>
  <c r="BW332" i="10" s="1"/>
  <c r="AM332" i="10"/>
  <c r="BO332" i="10" s="1"/>
  <c r="AE332" i="10"/>
  <c r="BG332" i="10" s="1"/>
  <c r="AY331" i="10"/>
  <c r="CA331" i="10" s="1"/>
  <c r="AQ331" i="10"/>
  <c r="BS331" i="10" s="1"/>
  <c r="AI331" i="10"/>
  <c r="BK331" i="10" s="1"/>
  <c r="BC330" i="10"/>
  <c r="AU330" i="10"/>
  <c r="AM330" i="10"/>
  <c r="AE330" i="10"/>
  <c r="BG330" i="10" s="1"/>
  <c r="AY329" i="10"/>
  <c r="AQ329" i="10"/>
  <c r="BS329" i="10" s="1"/>
  <c r="AI329" i="10"/>
  <c r="BK329" i="10" s="1"/>
  <c r="BC328" i="10"/>
  <c r="AU328" i="10"/>
  <c r="BW328" i="10" s="1"/>
  <c r="AM328" i="10"/>
  <c r="BO328" i="10" s="1"/>
  <c r="AE328" i="10"/>
  <c r="BG328" i="10" s="1"/>
  <c r="AY327" i="10"/>
  <c r="CA327" i="10" s="1"/>
  <c r="AQ327" i="10"/>
  <c r="BS327" i="10" s="1"/>
  <c r="AI327" i="10"/>
  <c r="BK327" i="10" s="1"/>
  <c r="AJ348" i="10"/>
  <c r="BL348" i="10" s="1"/>
  <c r="AE341" i="10"/>
  <c r="BG341" i="10" s="1"/>
  <c r="AY340" i="10"/>
  <c r="CA340" i="10" s="1"/>
  <c r="AQ337" i="10"/>
  <c r="BS337" i="10" s="1"/>
  <c r="AU336" i="10"/>
  <c r="BW336" i="10" s="1"/>
  <c r="AI336" i="10"/>
  <c r="BK336" i="10" s="1"/>
  <c r="AX335" i="10"/>
  <c r="BZ335" i="10" s="1"/>
  <c r="AP335" i="10"/>
  <c r="AH335" i="10"/>
  <c r="BJ335" i="10" s="1"/>
  <c r="BB334" i="10"/>
  <c r="CD334" i="10" s="1"/>
  <c r="AT334" i="10"/>
  <c r="BV334" i="10" s="1"/>
  <c r="AL334" i="10"/>
  <c r="BN334" i="10" s="1"/>
  <c r="AD334" i="10"/>
  <c r="BF334" i="10" s="1"/>
  <c r="AX333" i="10"/>
  <c r="BZ333" i="10" s="1"/>
  <c r="AP333" i="10"/>
  <c r="BR333" i="10" s="1"/>
  <c r="CE333" i="10" s="1"/>
  <c r="AH333" i="10"/>
  <c r="BJ333" i="10" s="1"/>
  <c r="BB332" i="10"/>
  <c r="CD332" i="10" s="1"/>
  <c r="AT332" i="10"/>
  <c r="BV332" i="10" s="1"/>
  <c r="AL332" i="10"/>
  <c r="BN332" i="10" s="1"/>
  <c r="AD332" i="10"/>
  <c r="BF332" i="10" s="1"/>
  <c r="AX331" i="10"/>
  <c r="BZ331" i="10" s="1"/>
  <c r="AP331" i="10"/>
  <c r="BR331" i="10" s="1"/>
  <c r="CE331" i="10" s="1"/>
  <c r="AH331" i="10"/>
  <c r="BJ331" i="10" s="1"/>
  <c r="BB330" i="10"/>
  <c r="CD330" i="10" s="1"/>
  <c r="AT330" i="10"/>
  <c r="BV330" i="10" s="1"/>
  <c r="AL330" i="10"/>
  <c r="BN330" i="10" s="1"/>
  <c r="AD330" i="10"/>
  <c r="BF330" i="10" s="1"/>
  <c r="AX329" i="10"/>
  <c r="BZ329" i="10" s="1"/>
  <c r="AP329" i="10"/>
  <c r="BR329" i="10" s="1"/>
  <c r="CE329" i="10" s="1"/>
  <c r="AH329" i="10"/>
  <c r="BJ329" i="10" s="1"/>
  <c r="BB328" i="10"/>
  <c r="CD328" i="10" s="1"/>
  <c r="AT328" i="10"/>
  <c r="BV328" i="10" s="1"/>
  <c r="AL328" i="10"/>
  <c r="BN328" i="10" s="1"/>
  <c r="AD328" i="10"/>
  <c r="BF328" i="10" s="1"/>
  <c r="AX327" i="10"/>
  <c r="BZ327" i="10" s="1"/>
  <c r="AQ340" i="10"/>
  <c r="BS340" i="10" s="1"/>
  <c r="AN337" i="10"/>
  <c r="BP337" i="10" s="1"/>
  <c r="AS336" i="10"/>
  <c r="BU336" i="10" s="1"/>
  <c r="AF336" i="10"/>
  <c r="BH336" i="10" s="1"/>
  <c r="AW335" i="10"/>
  <c r="AO335" i="10"/>
  <c r="BQ335" i="10" s="1"/>
  <c r="AG335" i="10"/>
  <c r="BI335" i="10" s="1"/>
  <c r="BA334" i="10"/>
  <c r="CC334" i="10" s="1"/>
  <c r="AS334" i="10"/>
  <c r="AK334" i="10"/>
  <c r="AW333" i="10"/>
  <c r="BY333" i="10" s="1"/>
  <c r="AO333" i="10"/>
  <c r="BQ333" i="10" s="1"/>
  <c r="AG333" i="10"/>
  <c r="BA332" i="10"/>
  <c r="CC332" i="10" s="1"/>
  <c r="AS332" i="10"/>
  <c r="BU332" i="10" s="1"/>
  <c r="AK332" i="10"/>
  <c r="BM332" i="10" s="1"/>
  <c r="AW331" i="10"/>
  <c r="AO331" i="10"/>
  <c r="AG331" i="10"/>
  <c r="BI331" i="10" s="1"/>
  <c r="BA330" i="10"/>
  <c r="CC330" i="10" s="1"/>
  <c r="AS330" i="10"/>
  <c r="AK330" i="10"/>
  <c r="BM330" i="10" s="1"/>
  <c r="AW329" i="10"/>
  <c r="BY329" i="10" s="1"/>
  <c r="AO329" i="10"/>
  <c r="BQ329" i="10" s="1"/>
  <c r="AG329" i="10"/>
  <c r="BA328" i="10"/>
  <c r="AS328" i="10"/>
  <c r="BU328" i="10" s="1"/>
  <c r="AK328" i="10"/>
  <c r="AW327" i="10"/>
  <c r="AO327" i="10"/>
  <c r="BQ327" i="10" s="1"/>
  <c r="AG327" i="10"/>
  <c r="AG356" i="10"/>
  <c r="BI356" i="10" s="1"/>
  <c r="AS344" i="10"/>
  <c r="BA343" i="10"/>
  <c r="AI340" i="10"/>
  <c r="BK340" i="10" s="1"/>
  <c r="BC339" i="10"/>
  <c r="BC337" i="10"/>
  <c r="AM337" i="10"/>
  <c r="BO337" i="10" s="1"/>
  <c r="AR336" i="10"/>
  <c r="BT336" i="10" s="1"/>
  <c r="AE336" i="10"/>
  <c r="BG336" i="10" s="1"/>
  <c r="AV335" i="10"/>
  <c r="AN335" i="10"/>
  <c r="AF335" i="10"/>
  <c r="BH335" i="10" s="1"/>
  <c r="AZ334" i="10"/>
  <c r="CB334" i="10" s="1"/>
  <c r="AR334" i="10"/>
  <c r="BT334" i="10" s="1"/>
  <c r="AJ334" i="10"/>
  <c r="BL334" i="10" s="1"/>
  <c r="AV333" i="10"/>
  <c r="BX333" i="10" s="1"/>
  <c r="AN333" i="10"/>
  <c r="BP333" i="10" s="1"/>
  <c r="AF333" i="10"/>
  <c r="BH333" i="10" s="1"/>
  <c r="AZ332" i="10"/>
  <c r="CB332" i="10" s="1"/>
  <c r="AR332" i="10"/>
  <c r="BT332" i="10" s="1"/>
  <c r="AJ332" i="10"/>
  <c r="BL332" i="10" s="1"/>
  <c r="AV331" i="10"/>
  <c r="BX331" i="10" s="1"/>
  <c r="AN331" i="10"/>
  <c r="BP331" i="10" s="1"/>
  <c r="AF331" i="10"/>
  <c r="BH331" i="10" s="1"/>
  <c r="AZ330" i="10"/>
  <c r="CB330" i="10" s="1"/>
  <c r="AR330" i="10"/>
  <c r="BT330" i="10" s="1"/>
  <c r="AJ330" i="10"/>
  <c r="BL330" i="10" s="1"/>
  <c r="AV329" i="10"/>
  <c r="BX329" i="10" s="1"/>
  <c r="AN329" i="10"/>
  <c r="BP329" i="10" s="1"/>
  <c r="AF329" i="10"/>
  <c r="BH329" i="10" s="1"/>
  <c r="AZ349" i="10"/>
  <c r="CB349" i="10" s="1"/>
  <c r="AX346" i="10"/>
  <c r="BZ346" i="10" s="1"/>
  <c r="AW345" i="10"/>
  <c r="BY345" i="10" s="1"/>
  <c r="AI344" i="10"/>
  <c r="AO343" i="10"/>
  <c r="AY342" i="10"/>
  <c r="AU339" i="10"/>
  <c r="BW339" i="10" s="1"/>
  <c r="AZ337" i="10"/>
  <c r="CB337" i="10" s="1"/>
  <c r="AJ337" i="10"/>
  <c r="BL337" i="10" s="1"/>
  <c r="BC336" i="10"/>
  <c r="AQ336" i="10"/>
  <c r="BS336" i="10" s="1"/>
  <c r="AU335" i="10"/>
  <c r="BW335" i="10" s="1"/>
  <c r="AM335" i="10"/>
  <c r="AE335" i="10"/>
  <c r="BG335" i="10" s="1"/>
  <c r="AY334" i="10"/>
  <c r="CA334" i="10" s="1"/>
  <c r="AQ334" i="10"/>
  <c r="AI334" i="10"/>
  <c r="BK334" i="10" s="1"/>
  <c r="BC333" i="10"/>
  <c r="AU333" i="10"/>
  <c r="BW333" i="10" s="1"/>
  <c r="AM333" i="10"/>
  <c r="AE333" i="10"/>
  <c r="AY332" i="10"/>
  <c r="AQ332" i="10"/>
  <c r="BS332" i="10" s="1"/>
  <c r="AI332" i="10"/>
  <c r="BC331" i="10"/>
  <c r="AU331" i="10"/>
  <c r="BW331" i="10" s="1"/>
  <c r="AM331" i="10"/>
  <c r="BO331" i="10" s="1"/>
  <c r="AE331" i="10"/>
  <c r="BG331" i="10" s="1"/>
  <c r="AY330" i="10"/>
  <c r="AQ330" i="10"/>
  <c r="BS330" i="10" s="1"/>
  <c r="AI330" i="10"/>
  <c r="BK330" i="10" s="1"/>
  <c r="BC329" i="10"/>
  <c r="AU329" i="10"/>
  <c r="BW329" i="10" s="1"/>
  <c r="AM329" i="10"/>
  <c r="BO329" i="10" s="1"/>
  <c r="AE329" i="10"/>
  <c r="BG329" i="10" s="1"/>
  <c r="AY328" i="10"/>
  <c r="AQ328" i="10"/>
  <c r="AI328" i="10"/>
  <c r="BC327" i="10"/>
  <c r="AU327" i="10"/>
  <c r="AM327" i="10"/>
  <c r="BO327" i="10" s="1"/>
  <c r="AE327" i="10"/>
  <c r="BG327" i="10" s="1"/>
  <c r="AM345" i="10"/>
  <c r="BO345" i="10" s="1"/>
  <c r="AI337" i="10"/>
  <c r="BK337" i="10" s="1"/>
  <c r="AD335" i="10"/>
  <c r="AX334" i="10"/>
  <c r="BZ334" i="10" s="1"/>
  <c r="AT331" i="10"/>
  <c r="BV331" i="10" s="1"/>
  <c r="AZ327" i="10"/>
  <c r="CB327" i="10" s="1"/>
  <c r="AH327" i="10"/>
  <c r="BJ327" i="10" s="1"/>
  <c r="AV326" i="10"/>
  <c r="BX326" i="10" s="1"/>
  <c r="AN326" i="10"/>
  <c r="BP326" i="10" s="1"/>
  <c r="AF326" i="10"/>
  <c r="BH326" i="10" s="1"/>
  <c r="AZ325" i="10"/>
  <c r="AR325" i="10"/>
  <c r="BT325" i="10" s="1"/>
  <c r="AJ325" i="10"/>
  <c r="BL325" i="10" s="1"/>
  <c r="AV324" i="10"/>
  <c r="AN324" i="10"/>
  <c r="BP324" i="10" s="1"/>
  <c r="AF324" i="10"/>
  <c r="BH324" i="10" s="1"/>
  <c r="AZ323" i="10"/>
  <c r="CB323" i="10" s="1"/>
  <c r="AR323" i="10"/>
  <c r="AJ323" i="10"/>
  <c r="AV322" i="10"/>
  <c r="BX322" i="10" s="1"/>
  <c r="AN322" i="10"/>
  <c r="BP322" i="10" s="1"/>
  <c r="AF322" i="10"/>
  <c r="AZ321" i="10"/>
  <c r="CB321" i="10" s="1"/>
  <c r="AR321" i="10"/>
  <c r="BT321" i="10" s="1"/>
  <c r="AJ321" i="10"/>
  <c r="BL321" i="10" s="1"/>
  <c r="AV320" i="10"/>
  <c r="AN320" i="10"/>
  <c r="AF320" i="10"/>
  <c r="BH320" i="10" s="1"/>
  <c r="AZ319" i="10"/>
  <c r="CB319" i="10" s="1"/>
  <c r="AR319" i="10"/>
  <c r="BT319" i="10" s="1"/>
  <c r="AJ319" i="10"/>
  <c r="BL319" i="10" s="1"/>
  <c r="AV318" i="10"/>
  <c r="BX318" i="10" s="1"/>
  <c r="AN318" i="10"/>
  <c r="BP318" i="10" s="1"/>
  <c r="AF318" i="10"/>
  <c r="AZ317" i="10"/>
  <c r="CB317" i="10" s="1"/>
  <c r="AR317" i="10"/>
  <c r="BT317" i="10" s="1"/>
  <c r="AJ317" i="10"/>
  <c r="BL317" i="10" s="1"/>
  <c r="AV316" i="10"/>
  <c r="BX316" i="10" s="1"/>
  <c r="AN316" i="10"/>
  <c r="BP316" i="10" s="1"/>
  <c r="AF316" i="10"/>
  <c r="BH316" i="10" s="1"/>
  <c r="AP334" i="10"/>
  <c r="BR334" i="10" s="1"/>
  <c r="CE334" i="10" s="1"/>
  <c r="AL331" i="10"/>
  <c r="BN331" i="10" s="1"/>
  <c r="AV327" i="10"/>
  <c r="BX327" i="10" s="1"/>
  <c r="AF327" i="10"/>
  <c r="BH327" i="10" s="1"/>
  <c r="BC326" i="10"/>
  <c r="AU326" i="10"/>
  <c r="AM326" i="10"/>
  <c r="BO326" i="10" s="1"/>
  <c r="AE326" i="10"/>
  <c r="AY325" i="10"/>
  <c r="CA325" i="10" s="1"/>
  <c r="AQ325" i="10"/>
  <c r="AI325" i="10"/>
  <c r="BC324" i="10"/>
  <c r="AU324" i="10"/>
  <c r="BW324" i="10" s="1"/>
  <c r="AM324" i="10"/>
  <c r="AE324" i="10"/>
  <c r="BG324" i="10" s="1"/>
  <c r="AY323" i="10"/>
  <c r="CA323" i="10" s="1"/>
  <c r="AQ323" i="10"/>
  <c r="BS323" i="10" s="1"/>
  <c r="AI323" i="10"/>
  <c r="BC322" i="10"/>
  <c r="AU322" i="10"/>
  <c r="BW322" i="10" s="1"/>
  <c r="AM322" i="10"/>
  <c r="BO322" i="10" s="1"/>
  <c r="AE322" i="10"/>
  <c r="AY321" i="10"/>
  <c r="CA321" i="10" s="1"/>
  <c r="AQ321" i="10"/>
  <c r="AI321" i="10"/>
  <c r="BK321" i="10" s="1"/>
  <c r="BC320" i="10"/>
  <c r="AU320" i="10"/>
  <c r="AM320" i="10"/>
  <c r="BO320" i="10" s="1"/>
  <c r="AE320" i="10"/>
  <c r="BG320" i="10" s="1"/>
  <c r="AY319" i="10"/>
  <c r="AQ319" i="10"/>
  <c r="BS319" i="10" s="1"/>
  <c r="AI319" i="10"/>
  <c r="BC318" i="10"/>
  <c r="AU318" i="10"/>
  <c r="BW318" i="10" s="1"/>
  <c r="AM318" i="10"/>
  <c r="AE318" i="10"/>
  <c r="BG318" i="10" s="1"/>
  <c r="AY317" i="10"/>
  <c r="CA317" i="10" s="1"/>
  <c r="AQ317" i="10"/>
  <c r="AI317" i="10"/>
  <c r="BK317" i="10" s="1"/>
  <c r="BC316" i="10"/>
  <c r="AU316" i="10"/>
  <c r="BW316" i="10" s="1"/>
  <c r="AM316" i="10"/>
  <c r="AE316" i="10"/>
  <c r="AY315" i="10"/>
  <c r="CA315" i="10" s="1"/>
  <c r="AQ315" i="10"/>
  <c r="BS315" i="10" s="1"/>
  <c r="AI315" i="10"/>
  <c r="BC314" i="10"/>
  <c r="AU314" i="10"/>
  <c r="BW314" i="10" s="1"/>
  <c r="AM314" i="10"/>
  <c r="BO314" i="10" s="1"/>
  <c r="AE314" i="10"/>
  <c r="AH334" i="10"/>
  <c r="BJ334" i="10" s="1"/>
  <c r="BB333" i="10"/>
  <c r="CD333" i="10" s="1"/>
  <c r="AD331" i="10"/>
  <c r="BF331" i="10" s="1"/>
  <c r="AX330" i="10"/>
  <c r="BZ330" i="10" s="1"/>
  <c r="AZ328" i="10"/>
  <c r="CB328" i="10" s="1"/>
  <c r="AT327" i="10"/>
  <c r="BV327" i="10" s="1"/>
  <c r="AD327" i="10"/>
  <c r="BF327" i="10" s="1"/>
  <c r="BB326" i="10"/>
  <c r="AT326" i="10"/>
  <c r="AL326" i="10"/>
  <c r="BN326" i="10" s="1"/>
  <c r="AD326" i="10"/>
  <c r="BF326" i="10" s="1"/>
  <c r="AX325" i="10"/>
  <c r="AP325" i="10"/>
  <c r="BR325" i="10" s="1"/>
  <c r="CE325" i="10" s="1"/>
  <c r="AH325" i="10"/>
  <c r="BJ325" i="10" s="1"/>
  <c r="BB324" i="10"/>
  <c r="CD324" i="10" s="1"/>
  <c r="AT324" i="10"/>
  <c r="BV324" i="10" s="1"/>
  <c r="AL324" i="10"/>
  <c r="AD324" i="10"/>
  <c r="BF324" i="10" s="1"/>
  <c r="AX323" i="10"/>
  <c r="AP323" i="10"/>
  <c r="AH323" i="10"/>
  <c r="BJ323" i="10" s="1"/>
  <c r="BB322" i="10"/>
  <c r="AT322" i="10"/>
  <c r="BV322" i="10" s="1"/>
  <c r="AL322" i="10"/>
  <c r="BN322" i="10" s="1"/>
  <c r="AD322" i="10"/>
  <c r="AX321" i="10"/>
  <c r="BZ321" i="10" s="1"/>
  <c r="AP321" i="10"/>
  <c r="BR321" i="10" s="1"/>
  <c r="CE321" i="10" s="1"/>
  <c r="AH321" i="10"/>
  <c r="BB320" i="10"/>
  <c r="CD320" i="10" s="1"/>
  <c r="AT320" i="10"/>
  <c r="BV320" i="10" s="1"/>
  <c r="AL320" i="10"/>
  <c r="BN320" i="10" s="1"/>
  <c r="AD320" i="10"/>
  <c r="BF320" i="10" s="1"/>
  <c r="AX319" i="10"/>
  <c r="AP319" i="10"/>
  <c r="BR319" i="10" s="1"/>
  <c r="CE319" i="10" s="1"/>
  <c r="AH319" i="10"/>
  <c r="BJ319" i="10" s="1"/>
  <c r="BB318" i="10"/>
  <c r="AT318" i="10"/>
  <c r="BV318" i="10" s="1"/>
  <c r="AL318" i="10"/>
  <c r="BN318" i="10" s="1"/>
  <c r="AD318" i="10"/>
  <c r="BF318" i="10" s="1"/>
  <c r="AX317" i="10"/>
  <c r="AP317" i="10"/>
  <c r="AH317" i="10"/>
  <c r="BJ317" i="10" s="1"/>
  <c r="BB316" i="10"/>
  <c r="CD316" i="10" s="1"/>
  <c r="AT316" i="10"/>
  <c r="AL316" i="10"/>
  <c r="BN316" i="10" s="1"/>
  <c r="AD316" i="10"/>
  <c r="AX315" i="10"/>
  <c r="BZ315" i="10" s="1"/>
  <c r="AP315" i="10"/>
  <c r="AH315" i="10"/>
  <c r="BB314" i="10"/>
  <c r="AT314" i="10"/>
  <c r="BV314" i="10" s="1"/>
  <c r="AL314" i="10"/>
  <c r="AD314" i="10"/>
  <c r="BF314" i="10" s="1"/>
  <c r="AQ342" i="10"/>
  <c r="AT333" i="10"/>
  <c r="BV333" i="10" s="1"/>
  <c r="AP330" i="10"/>
  <c r="BR330" i="10" s="1"/>
  <c r="CE330" i="10" s="1"/>
  <c r="AX328" i="10"/>
  <c r="BZ328" i="10" s="1"/>
  <c r="AR327" i="10"/>
  <c r="BT327" i="10" s="1"/>
  <c r="BA326" i="10"/>
  <c r="CC326" i="10" s="1"/>
  <c r="AS326" i="10"/>
  <c r="AK326" i="10"/>
  <c r="BM326" i="10" s="1"/>
  <c r="AW325" i="10"/>
  <c r="BY325" i="10" s="1"/>
  <c r="AO325" i="10"/>
  <c r="BQ325" i="10" s="1"/>
  <c r="AG325" i="10"/>
  <c r="BI325" i="10" s="1"/>
  <c r="BA324" i="10"/>
  <c r="CC324" i="10" s="1"/>
  <c r="AS324" i="10"/>
  <c r="AK324" i="10"/>
  <c r="BM324" i="10" s="1"/>
  <c r="AW323" i="10"/>
  <c r="BY323" i="10" s="1"/>
  <c r="AO323" i="10"/>
  <c r="BQ323" i="10" s="1"/>
  <c r="AG323" i="10"/>
  <c r="BI323" i="10" s="1"/>
  <c r="BA322" i="10"/>
  <c r="CC322" i="10" s="1"/>
  <c r="AS322" i="10"/>
  <c r="BU322" i="10" s="1"/>
  <c r="AK322" i="10"/>
  <c r="AW321" i="10"/>
  <c r="BY321" i="10" s="1"/>
  <c r="AO321" i="10"/>
  <c r="BQ321" i="10" s="1"/>
  <c r="AG321" i="10"/>
  <c r="BI321" i="10" s="1"/>
  <c r="BA320" i="10"/>
  <c r="CC320" i="10" s="1"/>
  <c r="AS320" i="10"/>
  <c r="BU320" i="10" s="1"/>
  <c r="AK320" i="10"/>
  <c r="BM320" i="10" s="1"/>
  <c r="AW319" i="10"/>
  <c r="BY319" i="10" s="1"/>
  <c r="AO319" i="10"/>
  <c r="BQ319" i="10" s="1"/>
  <c r="AG319" i="10"/>
  <c r="BI319" i="10" s="1"/>
  <c r="BA318" i="10"/>
  <c r="CC318" i="10" s="1"/>
  <c r="AS318" i="10"/>
  <c r="AK318" i="10"/>
  <c r="BM318" i="10" s="1"/>
  <c r="AW317" i="10"/>
  <c r="BY317" i="10" s="1"/>
  <c r="AO317" i="10"/>
  <c r="BQ317" i="10" s="1"/>
  <c r="AG317" i="10"/>
  <c r="BI317" i="10" s="1"/>
  <c r="BA316" i="10"/>
  <c r="CC316" i="10" s="1"/>
  <c r="AS316" i="10"/>
  <c r="BU316" i="10" s="1"/>
  <c r="AK316" i="10"/>
  <c r="BM316" i="10" s="1"/>
  <c r="AK346" i="10"/>
  <c r="AL333" i="10"/>
  <c r="BN333" i="10" s="1"/>
  <c r="AH330" i="10"/>
  <c r="BJ330" i="10" s="1"/>
  <c r="BB329" i="10"/>
  <c r="CD329" i="10" s="1"/>
  <c r="AR328" i="10"/>
  <c r="BT328" i="10" s="1"/>
  <c r="AP327" i="10"/>
  <c r="BR327" i="10" s="1"/>
  <c r="CE327" i="10" s="1"/>
  <c r="AZ326" i="10"/>
  <c r="AR326" i="10"/>
  <c r="BT326" i="10" s="1"/>
  <c r="AJ326" i="10"/>
  <c r="AV325" i="10"/>
  <c r="BX325" i="10" s="1"/>
  <c r="AN325" i="10"/>
  <c r="AF325" i="10"/>
  <c r="BH325" i="10" s="1"/>
  <c r="AZ324" i="10"/>
  <c r="CB324" i="10" s="1"/>
  <c r="AR324" i="10"/>
  <c r="AJ324" i="10"/>
  <c r="BL324" i="10" s="1"/>
  <c r="AV323" i="10"/>
  <c r="BX323" i="10" s="1"/>
  <c r="AN323" i="10"/>
  <c r="AF323" i="10"/>
  <c r="BH323" i="10" s="1"/>
  <c r="AZ322" i="10"/>
  <c r="CB322" i="10" s="1"/>
  <c r="AR322" i="10"/>
  <c r="BT322" i="10" s="1"/>
  <c r="AJ322" i="10"/>
  <c r="BL322" i="10" s="1"/>
  <c r="AV321" i="10"/>
  <c r="AN321" i="10"/>
  <c r="BP321" i="10" s="1"/>
  <c r="AF321" i="10"/>
  <c r="BH321" i="10" s="1"/>
  <c r="AZ320" i="10"/>
  <c r="AR320" i="10"/>
  <c r="BT320" i="10" s="1"/>
  <c r="AJ320" i="10"/>
  <c r="BL320" i="10" s="1"/>
  <c r="AV319" i="10"/>
  <c r="BX319" i="10" s="1"/>
  <c r="AN319" i="10"/>
  <c r="BP319" i="10" s="1"/>
  <c r="AF319" i="10"/>
  <c r="AZ318" i="10"/>
  <c r="AR318" i="10"/>
  <c r="BT318" i="10" s="1"/>
  <c r="AJ318" i="10"/>
  <c r="AV317" i="10"/>
  <c r="BX317" i="10" s="1"/>
  <c r="AN317" i="10"/>
  <c r="BP317" i="10" s="1"/>
  <c r="AF317" i="10"/>
  <c r="BH317" i="10" s="1"/>
  <c r="BC335" i="10"/>
  <c r="AD333" i="10"/>
  <c r="BF333" i="10" s="1"/>
  <c r="AX332" i="10"/>
  <c r="BZ332" i="10" s="1"/>
  <c r="AT329" i="10"/>
  <c r="BV329" i="10" s="1"/>
  <c r="AP328" i="10"/>
  <c r="BR328" i="10" s="1"/>
  <c r="CE328" i="10" s="1"/>
  <c r="AN327" i="10"/>
  <c r="BP327" i="10" s="1"/>
  <c r="AY326" i="10"/>
  <c r="AQ326" i="10"/>
  <c r="BS326" i="10" s="1"/>
  <c r="AI326" i="10"/>
  <c r="BC325" i="10"/>
  <c r="AU325" i="10"/>
  <c r="BW325" i="10" s="1"/>
  <c r="AM325" i="10"/>
  <c r="BO325" i="10" s="1"/>
  <c r="AE325" i="10"/>
  <c r="AY324" i="10"/>
  <c r="CA324" i="10" s="1"/>
  <c r="AQ324" i="10"/>
  <c r="BS324" i="10" s="1"/>
  <c r="AI324" i="10"/>
  <c r="BK324" i="10" s="1"/>
  <c r="BC323" i="10"/>
  <c r="AU323" i="10"/>
  <c r="AM323" i="10"/>
  <c r="BO323" i="10" s="1"/>
  <c r="AE323" i="10"/>
  <c r="BG323" i="10" s="1"/>
  <c r="AY322" i="10"/>
  <c r="AQ322" i="10"/>
  <c r="BS322" i="10" s="1"/>
  <c r="AI322" i="10"/>
  <c r="BK322" i="10" s="1"/>
  <c r="BC321" i="10"/>
  <c r="AU321" i="10"/>
  <c r="AM321" i="10"/>
  <c r="AE321" i="10"/>
  <c r="BG321" i="10" s="1"/>
  <c r="AY320" i="10"/>
  <c r="CA320" i="10" s="1"/>
  <c r="AQ320" i="10"/>
  <c r="AI320" i="10"/>
  <c r="BK320" i="10" s="1"/>
  <c r="BC319" i="10"/>
  <c r="AU319" i="10"/>
  <c r="BW319" i="10" s="1"/>
  <c r="AM319" i="10"/>
  <c r="BO319" i="10" s="1"/>
  <c r="AE319" i="10"/>
  <c r="AY318" i="10"/>
  <c r="CA318" i="10" s="1"/>
  <c r="AQ318" i="10"/>
  <c r="AI318" i="10"/>
  <c r="BC317" i="10"/>
  <c r="AU317" i="10"/>
  <c r="BW317" i="10" s="1"/>
  <c r="AM317" i="10"/>
  <c r="BO317" i="10" s="1"/>
  <c r="AE317" i="10"/>
  <c r="BG317" i="10" s="1"/>
  <c r="AY316" i="10"/>
  <c r="AQ316" i="10"/>
  <c r="BS316" i="10" s="1"/>
  <c r="AI316" i="10"/>
  <c r="BK316" i="10" s="1"/>
  <c r="BC315" i="10"/>
  <c r="AU315" i="10"/>
  <c r="BW315" i="10" s="1"/>
  <c r="AM315" i="10"/>
  <c r="BO315" i="10" s="1"/>
  <c r="AE315" i="10"/>
  <c r="BG315" i="10" s="1"/>
  <c r="AW353" i="10"/>
  <c r="BY353" i="10" s="1"/>
  <c r="AM339" i="10"/>
  <c r="BO339" i="10" s="1"/>
  <c r="BA336" i="10"/>
  <c r="CC336" i="10" s="1"/>
  <c r="AT335" i="10"/>
  <c r="BV335" i="10" s="1"/>
  <c r="AP332" i="10"/>
  <c r="BR332" i="10" s="1"/>
  <c r="CE332" i="10" s="1"/>
  <c r="AL329" i="10"/>
  <c r="BN329" i="10" s="1"/>
  <c r="AJ328" i="10"/>
  <c r="BL328" i="10" s="1"/>
  <c r="AL327" i="10"/>
  <c r="BN327" i="10" s="1"/>
  <c r="AX326" i="10"/>
  <c r="BZ326" i="10" s="1"/>
  <c r="AP326" i="10"/>
  <c r="AH326" i="10"/>
  <c r="BJ326" i="10" s="1"/>
  <c r="BB325" i="10"/>
  <c r="AT325" i="10"/>
  <c r="AL325" i="10"/>
  <c r="BN325" i="10" s="1"/>
  <c r="AD325" i="10"/>
  <c r="BF325" i="10" s="1"/>
  <c r="AX324" i="10"/>
  <c r="BZ324" i="10" s="1"/>
  <c r="AP324" i="10"/>
  <c r="AH324" i="10"/>
  <c r="BJ324" i="10" s="1"/>
  <c r="BB323" i="10"/>
  <c r="CD323" i="10" s="1"/>
  <c r="AT323" i="10"/>
  <c r="BV323" i="10" s="1"/>
  <c r="AL323" i="10"/>
  <c r="AD323" i="10"/>
  <c r="BF323" i="10" s="1"/>
  <c r="AX322" i="10"/>
  <c r="BZ322" i="10" s="1"/>
  <c r="AP322" i="10"/>
  <c r="BR322" i="10" s="1"/>
  <c r="CE322" i="10" s="1"/>
  <c r="AH322" i="10"/>
  <c r="BB321" i="10"/>
  <c r="CD321" i="10" s="1"/>
  <c r="AT321" i="10"/>
  <c r="BV321" i="10" s="1"/>
  <c r="AL321" i="10"/>
  <c r="BN321" i="10" s="1"/>
  <c r="AD321" i="10"/>
  <c r="AX320" i="10"/>
  <c r="BZ320" i="10" s="1"/>
  <c r="AP320" i="10"/>
  <c r="AH320" i="10"/>
  <c r="BJ320" i="10" s="1"/>
  <c r="BB319" i="10"/>
  <c r="AT319" i="10"/>
  <c r="AL319" i="10"/>
  <c r="BN319" i="10" s="1"/>
  <c r="AD319" i="10"/>
  <c r="AX318" i="10"/>
  <c r="AP318" i="10"/>
  <c r="BR318" i="10" s="1"/>
  <c r="CE318" i="10" s="1"/>
  <c r="AH318" i="10"/>
  <c r="BJ318" i="10" s="1"/>
  <c r="BB317" i="10"/>
  <c r="CD317" i="10" s="1"/>
  <c r="AT317" i="10"/>
  <c r="AL317" i="10"/>
  <c r="BN317" i="10" s="1"/>
  <c r="AD317" i="10"/>
  <c r="BF317" i="10" s="1"/>
  <c r="AX316" i="10"/>
  <c r="AP316" i="10"/>
  <c r="AH316" i="10"/>
  <c r="BJ316" i="10" s="1"/>
  <c r="BB315" i="10"/>
  <c r="CD315" i="10" s="1"/>
  <c r="AT315" i="10"/>
  <c r="BV315" i="10" s="1"/>
  <c r="AL315" i="10"/>
  <c r="BN315" i="10" s="1"/>
  <c r="AD315" i="10"/>
  <c r="AW326" i="10"/>
  <c r="BY326" i="10" s="1"/>
  <c r="AG322" i="10"/>
  <c r="BI322" i="10" s="1"/>
  <c r="BA321" i="10"/>
  <c r="AK317" i="10"/>
  <c r="BM317" i="10" s="1"/>
  <c r="AG316" i="10"/>
  <c r="BI316" i="10" s="1"/>
  <c r="AW315" i="10"/>
  <c r="BY315" i="10" s="1"/>
  <c r="AG315" i="10"/>
  <c r="BI315" i="10" s="1"/>
  <c r="AW314" i="10"/>
  <c r="BY314" i="10" s="1"/>
  <c r="AK314" i="10"/>
  <c r="BM314" i="10" s="1"/>
  <c r="AX313" i="10"/>
  <c r="BZ313" i="10" s="1"/>
  <c r="AP313" i="10"/>
  <c r="BR313" i="10" s="1"/>
  <c r="CE313" i="10" s="1"/>
  <c r="AH313" i="10"/>
  <c r="BJ313" i="10" s="1"/>
  <c r="BB312" i="10"/>
  <c r="AT312" i="10"/>
  <c r="BV312" i="10" s="1"/>
  <c r="AL312" i="10"/>
  <c r="BN312" i="10" s="1"/>
  <c r="AD312" i="10"/>
  <c r="AX311" i="10"/>
  <c r="BZ311" i="10" s="1"/>
  <c r="AP311" i="10"/>
  <c r="BR311" i="10" s="1"/>
  <c r="CE311" i="10" s="1"/>
  <c r="AH311" i="10"/>
  <c r="BB310" i="10"/>
  <c r="CD310" i="10" s="1"/>
  <c r="AT310" i="10"/>
  <c r="AL310" i="10"/>
  <c r="BN310" i="10" s="1"/>
  <c r="AD310" i="10"/>
  <c r="AX309" i="10"/>
  <c r="BZ309" i="10" s="1"/>
  <c r="AP309" i="10"/>
  <c r="BR309" i="10" s="1"/>
  <c r="CE309" i="10" s="1"/>
  <c r="AH309" i="10"/>
  <c r="BJ309" i="10" s="1"/>
  <c r="BB308" i="10"/>
  <c r="AT308" i="10"/>
  <c r="BV308" i="10" s="1"/>
  <c r="AL308" i="10"/>
  <c r="BN308" i="10" s="1"/>
  <c r="AD308" i="10"/>
  <c r="BF308" i="10" s="1"/>
  <c r="AX307" i="10"/>
  <c r="AP307" i="10"/>
  <c r="BR307" i="10" s="1"/>
  <c r="CE307" i="10" s="1"/>
  <c r="AH307" i="10"/>
  <c r="BJ307" i="10" s="1"/>
  <c r="BB306" i="10"/>
  <c r="CD306" i="10" s="1"/>
  <c r="AT306" i="10"/>
  <c r="AL306" i="10"/>
  <c r="BN306" i="10" s="1"/>
  <c r="AD306" i="10"/>
  <c r="BF306" i="10" s="1"/>
  <c r="AX305" i="10"/>
  <c r="BZ305" i="10" s="1"/>
  <c r="AP305" i="10"/>
  <c r="BR305" i="10" s="1"/>
  <c r="CE305" i="10" s="1"/>
  <c r="AH305" i="10"/>
  <c r="BJ305" i="10" s="1"/>
  <c r="BB304" i="10"/>
  <c r="CD304" i="10" s="1"/>
  <c r="AT304" i="10"/>
  <c r="BV304" i="10" s="1"/>
  <c r="AL304" i="10"/>
  <c r="BN304" i="10" s="1"/>
  <c r="AD304" i="10"/>
  <c r="BF304" i="10" s="1"/>
  <c r="AX303" i="10"/>
  <c r="BZ303" i="10" s="1"/>
  <c r="AP303" i="10"/>
  <c r="BR303" i="10" s="1"/>
  <c r="CE303" i="10" s="1"/>
  <c r="AH303" i="10"/>
  <c r="BJ303" i="10" s="1"/>
  <c r="BB302" i="10"/>
  <c r="CD302" i="10" s="1"/>
  <c r="AT302" i="10"/>
  <c r="BV302" i="10" s="1"/>
  <c r="AL302" i="10"/>
  <c r="BN302" i="10" s="1"/>
  <c r="AD302" i="10"/>
  <c r="BF302" i="10" s="1"/>
  <c r="AX301" i="10"/>
  <c r="BZ301" i="10" s="1"/>
  <c r="AP301" i="10"/>
  <c r="BR301" i="10" s="1"/>
  <c r="CE301" i="10" s="1"/>
  <c r="AH301" i="10"/>
  <c r="BJ301" i="10" s="1"/>
  <c r="BB300" i="10"/>
  <c r="CD300" i="10" s="1"/>
  <c r="AT300" i="10"/>
  <c r="BV300" i="10" s="1"/>
  <c r="AL300" i="10"/>
  <c r="BN300" i="10" s="1"/>
  <c r="AD300" i="10"/>
  <c r="BF300" i="10" s="1"/>
  <c r="AX299" i="10"/>
  <c r="BZ299" i="10" s="1"/>
  <c r="AP299" i="10"/>
  <c r="BR299" i="10" s="1"/>
  <c r="CE299" i="10" s="1"/>
  <c r="AH299" i="10"/>
  <c r="BJ299" i="10" s="1"/>
  <c r="BB298" i="10"/>
  <c r="CD298" i="10" s="1"/>
  <c r="AT298" i="10"/>
  <c r="BV298" i="10" s="1"/>
  <c r="AL298" i="10"/>
  <c r="BN298" i="10" s="1"/>
  <c r="AD298" i="10"/>
  <c r="BF298" i="10" s="1"/>
  <c r="AX297" i="10"/>
  <c r="BZ297" i="10" s="1"/>
  <c r="AP297" i="10"/>
  <c r="BR297" i="10" s="1"/>
  <c r="CE297" i="10" s="1"/>
  <c r="AH297" i="10"/>
  <c r="BJ297" i="10" s="1"/>
  <c r="BB296" i="10"/>
  <c r="CD296" i="10" s="1"/>
  <c r="AT296" i="10"/>
  <c r="BV296" i="10" s="1"/>
  <c r="AL296" i="10"/>
  <c r="BN296" i="10" s="1"/>
  <c r="AD296" i="10"/>
  <c r="BF296" i="10" s="1"/>
  <c r="AX295" i="10"/>
  <c r="BZ295" i="10" s="1"/>
  <c r="AP295" i="10"/>
  <c r="BR295" i="10" s="1"/>
  <c r="CE295" i="10" s="1"/>
  <c r="AH295" i="10"/>
  <c r="BJ295" i="10" s="1"/>
  <c r="BB294" i="10"/>
  <c r="CD294" i="10" s="1"/>
  <c r="AT294" i="10"/>
  <c r="BV294" i="10" s="1"/>
  <c r="AL294" i="10"/>
  <c r="BN294" i="10" s="1"/>
  <c r="AD294" i="10"/>
  <c r="BF294" i="10" s="1"/>
  <c r="BB327" i="10"/>
  <c r="CD327" i="10" s="1"/>
  <c r="AO326" i="10"/>
  <c r="AS321" i="10"/>
  <c r="BU321" i="10" s="1"/>
  <c r="AW320" i="10"/>
  <c r="AV315" i="10"/>
  <c r="BX315" i="10" s="1"/>
  <c r="AF315" i="10"/>
  <c r="BH315" i="10" s="1"/>
  <c r="AV314" i="10"/>
  <c r="BX314" i="10" s="1"/>
  <c r="AJ314" i="10"/>
  <c r="BL314" i="10" s="1"/>
  <c r="AW313" i="10"/>
  <c r="AO313" i="10"/>
  <c r="BQ313" i="10" s="1"/>
  <c r="AG313" i="10"/>
  <c r="BI313" i="10" s="1"/>
  <c r="BA312" i="10"/>
  <c r="AS312" i="10"/>
  <c r="BU312" i="10" s="1"/>
  <c r="AK312" i="10"/>
  <c r="BM312" i="10" s="1"/>
  <c r="AW311" i="10"/>
  <c r="BY311" i="10" s="1"/>
  <c r="AO311" i="10"/>
  <c r="BQ311" i="10" s="1"/>
  <c r="AG311" i="10"/>
  <c r="BI311" i="10" s="1"/>
  <c r="BA310" i="10"/>
  <c r="CC310" i="10" s="1"/>
  <c r="AS310" i="10"/>
  <c r="BU310" i="10" s="1"/>
  <c r="AK310" i="10"/>
  <c r="AW309" i="10"/>
  <c r="BY309" i="10" s="1"/>
  <c r="AO309" i="10"/>
  <c r="BQ309" i="10" s="1"/>
  <c r="AG309" i="10"/>
  <c r="BI309" i="10" s="1"/>
  <c r="BA308" i="10"/>
  <c r="CC308" i="10" s="1"/>
  <c r="AS308" i="10"/>
  <c r="AK308" i="10"/>
  <c r="BM308" i="10" s="1"/>
  <c r="AW307" i="10"/>
  <c r="BY307" i="10" s="1"/>
  <c r="AO307" i="10"/>
  <c r="AG307" i="10"/>
  <c r="BI307" i="10" s="1"/>
  <c r="BA306" i="10"/>
  <c r="AS306" i="10"/>
  <c r="BU306" i="10" s="1"/>
  <c r="AK306" i="10"/>
  <c r="AW305" i="10"/>
  <c r="BY305" i="10" s="1"/>
  <c r="AO305" i="10"/>
  <c r="BQ305" i="10" s="1"/>
  <c r="AG305" i="10"/>
  <c r="BI305" i="10" s="1"/>
  <c r="BA304" i="10"/>
  <c r="AS304" i="10"/>
  <c r="BU304" i="10" s="1"/>
  <c r="AK304" i="10"/>
  <c r="AW303" i="10"/>
  <c r="BY303" i="10" s="1"/>
  <c r="AO303" i="10"/>
  <c r="AG303" i="10"/>
  <c r="BA302" i="10"/>
  <c r="CC302" i="10" s="1"/>
  <c r="AS302" i="10"/>
  <c r="BU302" i="10" s="1"/>
  <c r="AK302" i="10"/>
  <c r="AW301" i="10"/>
  <c r="BY301" i="10" s="1"/>
  <c r="AO301" i="10"/>
  <c r="BQ301" i="10" s="1"/>
  <c r="AG301" i="10"/>
  <c r="BI301" i="10" s="1"/>
  <c r="BA300" i="10"/>
  <c r="CC300" i="10" s="1"/>
  <c r="AS300" i="10"/>
  <c r="BU300" i="10" s="1"/>
  <c r="AK300" i="10"/>
  <c r="BM300" i="10" s="1"/>
  <c r="AW299" i="10"/>
  <c r="AO299" i="10"/>
  <c r="AG299" i="10"/>
  <c r="BI299" i="10" s="1"/>
  <c r="BA298" i="10"/>
  <c r="CC298" i="10" s="1"/>
  <c r="AS298" i="10"/>
  <c r="BU298" i="10" s="1"/>
  <c r="AK298" i="10"/>
  <c r="BM298" i="10" s="1"/>
  <c r="AW297" i="10"/>
  <c r="BY297" i="10" s="1"/>
  <c r="AO297" i="10"/>
  <c r="AG297" i="10"/>
  <c r="BI297" i="10" s="1"/>
  <c r="BA296" i="10"/>
  <c r="AS296" i="10"/>
  <c r="BU296" i="10" s="1"/>
  <c r="AK296" i="10"/>
  <c r="BM296" i="10" s="1"/>
  <c r="AH332" i="10"/>
  <c r="BJ332" i="10" s="1"/>
  <c r="AJ327" i="10"/>
  <c r="BL327" i="10" s="1"/>
  <c r="AG326" i="10"/>
  <c r="BI326" i="10" s="1"/>
  <c r="BA325" i="10"/>
  <c r="CC325" i="10" s="1"/>
  <c r="AK321" i="10"/>
  <c r="BM321" i="10" s="1"/>
  <c r="AO320" i="10"/>
  <c r="AS315" i="10"/>
  <c r="BU315" i="10" s="1"/>
  <c r="AS314" i="10"/>
  <c r="BU314" i="10" s="1"/>
  <c r="AI314" i="10"/>
  <c r="BK314" i="10" s="1"/>
  <c r="AV313" i="10"/>
  <c r="AN313" i="10"/>
  <c r="BP313" i="10" s="1"/>
  <c r="AF313" i="10"/>
  <c r="BH313" i="10" s="1"/>
  <c r="AZ312" i="10"/>
  <c r="CB312" i="10" s="1"/>
  <c r="AR312" i="10"/>
  <c r="AJ312" i="10"/>
  <c r="BL312" i="10" s="1"/>
  <c r="AV311" i="10"/>
  <c r="BX311" i="10" s="1"/>
  <c r="AN311" i="10"/>
  <c r="BP311" i="10" s="1"/>
  <c r="AF311" i="10"/>
  <c r="BH311" i="10" s="1"/>
  <c r="AZ310" i="10"/>
  <c r="CB310" i="10" s="1"/>
  <c r="AR310" i="10"/>
  <c r="BT310" i="10" s="1"/>
  <c r="AJ310" i="10"/>
  <c r="BL310" i="10" s="1"/>
  <c r="AV309" i="10"/>
  <c r="BX309" i="10" s="1"/>
  <c r="AN309" i="10"/>
  <c r="BP309" i="10" s="1"/>
  <c r="AF309" i="10"/>
  <c r="BH309" i="10" s="1"/>
  <c r="AZ308" i="10"/>
  <c r="CB308" i="10" s="1"/>
  <c r="AR308" i="10"/>
  <c r="BT308" i="10" s="1"/>
  <c r="AJ308" i="10"/>
  <c r="BL308" i="10" s="1"/>
  <c r="AV307" i="10"/>
  <c r="BX307" i="10" s="1"/>
  <c r="AN307" i="10"/>
  <c r="BP307" i="10" s="1"/>
  <c r="AF307" i="10"/>
  <c r="BH307" i="10" s="1"/>
  <c r="AZ306" i="10"/>
  <c r="CB306" i="10" s="1"/>
  <c r="AR306" i="10"/>
  <c r="BT306" i="10" s="1"/>
  <c r="AJ306" i="10"/>
  <c r="BL306" i="10" s="1"/>
  <c r="AV305" i="10"/>
  <c r="BX305" i="10" s="1"/>
  <c r="AN305" i="10"/>
  <c r="BP305" i="10" s="1"/>
  <c r="AF305" i="10"/>
  <c r="BH305" i="10" s="1"/>
  <c r="AZ304" i="10"/>
  <c r="CB304" i="10" s="1"/>
  <c r="AR304" i="10"/>
  <c r="BT304" i="10" s="1"/>
  <c r="AJ304" i="10"/>
  <c r="BL304" i="10" s="1"/>
  <c r="AV303" i="10"/>
  <c r="BX303" i="10" s="1"/>
  <c r="AN303" i="10"/>
  <c r="BP303" i="10" s="1"/>
  <c r="AF303" i="10"/>
  <c r="BH303" i="10" s="1"/>
  <c r="AZ302" i="10"/>
  <c r="CB302" i="10" s="1"/>
  <c r="AR302" i="10"/>
  <c r="BT302" i="10" s="1"/>
  <c r="AJ302" i="10"/>
  <c r="BL302" i="10" s="1"/>
  <c r="AV301" i="10"/>
  <c r="BX301" i="10" s="1"/>
  <c r="AN301" i="10"/>
  <c r="BP301" i="10" s="1"/>
  <c r="AF301" i="10"/>
  <c r="BH301" i="10" s="1"/>
  <c r="AZ300" i="10"/>
  <c r="CB300" i="10" s="1"/>
  <c r="AR300" i="10"/>
  <c r="BT300" i="10" s="1"/>
  <c r="AJ300" i="10"/>
  <c r="BL300" i="10" s="1"/>
  <c r="AV299" i="10"/>
  <c r="BX299" i="10" s="1"/>
  <c r="AN299" i="10"/>
  <c r="BP299" i="10" s="1"/>
  <c r="AF299" i="10"/>
  <c r="BH299" i="10" s="1"/>
  <c r="AN336" i="10"/>
  <c r="BP336" i="10" s="1"/>
  <c r="AS325" i="10"/>
  <c r="BU325" i="10" s="1"/>
  <c r="AW324" i="10"/>
  <c r="BY324" i="10" s="1"/>
  <c r="AG320" i="10"/>
  <c r="BI320" i="10" s="1"/>
  <c r="BA319" i="10"/>
  <c r="AZ316" i="10"/>
  <c r="CB316" i="10" s="1"/>
  <c r="AR315" i="10"/>
  <c r="BT315" i="10" s="1"/>
  <c r="AR314" i="10"/>
  <c r="BT314" i="10" s="1"/>
  <c r="AH314" i="10"/>
  <c r="BJ314" i="10" s="1"/>
  <c r="BC313" i="10"/>
  <c r="AU313" i="10"/>
  <c r="BW313" i="10" s="1"/>
  <c r="AM313" i="10"/>
  <c r="AE313" i="10"/>
  <c r="BG313" i="10" s="1"/>
  <c r="AY312" i="10"/>
  <c r="CA312" i="10" s="1"/>
  <c r="AQ312" i="10"/>
  <c r="BS312" i="10" s="1"/>
  <c r="AI312" i="10"/>
  <c r="BK312" i="10" s="1"/>
  <c r="BC311" i="10"/>
  <c r="AU311" i="10"/>
  <c r="BW311" i="10" s="1"/>
  <c r="AM311" i="10"/>
  <c r="BO311" i="10" s="1"/>
  <c r="AE311" i="10"/>
  <c r="BG311" i="10" s="1"/>
  <c r="AY310" i="10"/>
  <c r="CA310" i="10" s="1"/>
  <c r="AQ310" i="10"/>
  <c r="BS310" i="10" s="1"/>
  <c r="AI310" i="10"/>
  <c r="BK310" i="10" s="1"/>
  <c r="BC309" i="10"/>
  <c r="AU309" i="10"/>
  <c r="BW309" i="10" s="1"/>
  <c r="AM309" i="10"/>
  <c r="BO309" i="10" s="1"/>
  <c r="AE309" i="10"/>
  <c r="BG309" i="10" s="1"/>
  <c r="AY308" i="10"/>
  <c r="CA308" i="10" s="1"/>
  <c r="AQ308" i="10"/>
  <c r="BS308" i="10" s="1"/>
  <c r="AI308" i="10"/>
  <c r="BK308" i="10" s="1"/>
  <c r="BC307" i="10"/>
  <c r="AU307" i="10"/>
  <c r="BW307" i="10" s="1"/>
  <c r="AM307" i="10"/>
  <c r="BO307" i="10" s="1"/>
  <c r="AE307" i="10"/>
  <c r="BG307" i="10" s="1"/>
  <c r="AY306" i="10"/>
  <c r="CA306" i="10" s="1"/>
  <c r="AQ306" i="10"/>
  <c r="BS306" i="10" s="1"/>
  <c r="AI306" i="10"/>
  <c r="BK306" i="10" s="1"/>
  <c r="BC305" i="10"/>
  <c r="AU305" i="10"/>
  <c r="BW305" i="10" s="1"/>
  <c r="AM305" i="10"/>
  <c r="BO305" i="10" s="1"/>
  <c r="AE305" i="10"/>
  <c r="BG305" i="10" s="1"/>
  <c r="AY304" i="10"/>
  <c r="CA304" i="10" s="1"/>
  <c r="AQ304" i="10"/>
  <c r="BS304" i="10" s="1"/>
  <c r="AI304" i="10"/>
  <c r="BK304" i="10" s="1"/>
  <c r="BC303" i="10"/>
  <c r="AU303" i="10"/>
  <c r="BW303" i="10" s="1"/>
  <c r="AM303" i="10"/>
  <c r="BO303" i="10" s="1"/>
  <c r="AE303" i="10"/>
  <c r="BG303" i="10" s="1"/>
  <c r="AY302" i="10"/>
  <c r="CA302" i="10" s="1"/>
  <c r="AQ302" i="10"/>
  <c r="BS302" i="10" s="1"/>
  <c r="AI302" i="10"/>
  <c r="BK302" i="10" s="1"/>
  <c r="BC301" i="10"/>
  <c r="AU301" i="10"/>
  <c r="BW301" i="10" s="1"/>
  <c r="AM301" i="10"/>
  <c r="BO301" i="10" s="1"/>
  <c r="AE301" i="10"/>
  <c r="BG301" i="10" s="1"/>
  <c r="AY300" i="10"/>
  <c r="CA300" i="10" s="1"/>
  <c r="AQ300" i="10"/>
  <c r="BS300" i="10" s="1"/>
  <c r="AI300" i="10"/>
  <c r="BK300" i="10" s="1"/>
  <c r="BC299" i="10"/>
  <c r="AU299" i="10"/>
  <c r="BW299" i="10" s="1"/>
  <c r="AM299" i="10"/>
  <c r="BO299" i="10" s="1"/>
  <c r="AE299" i="10"/>
  <c r="BG299" i="10" s="1"/>
  <c r="AY298" i="10"/>
  <c r="CA298" i="10" s="1"/>
  <c r="AQ298" i="10"/>
  <c r="BS298" i="10" s="1"/>
  <c r="AI298" i="10"/>
  <c r="BK298" i="10" s="1"/>
  <c r="AE343" i="10"/>
  <c r="BG343" i="10" s="1"/>
  <c r="AH328" i="10"/>
  <c r="BJ328" i="10" s="1"/>
  <c r="AK325" i="10"/>
  <c r="AO324" i="10"/>
  <c r="BQ324" i="10" s="1"/>
  <c r="AS319" i="10"/>
  <c r="BU319" i="10" s="1"/>
  <c r="AW318" i="10"/>
  <c r="BY318" i="10" s="1"/>
  <c r="AW316" i="10"/>
  <c r="AO315" i="10"/>
  <c r="BQ315" i="10" s="1"/>
  <c r="BA314" i="10"/>
  <c r="CC314" i="10" s="1"/>
  <c r="AQ314" i="10"/>
  <c r="BS314" i="10" s="1"/>
  <c r="AG314" i="10"/>
  <c r="BB313" i="10"/>
  <c r="AT313" i="10"/>
  <c r="BV313" i="10" s="1"/>
  <c r="AL313" i="10"/>
  <c r="BN313" i="10" s="1"/>
  <c r="AD313" i="10"/>
  <c r="BF313" i="10" s="1"/>
  <c r="AX312" i="10"/>
  <c r="BZ312" i="10" s="1"/>
  <c r="AP312" i="10"/>
  <c r="BR312" i="10" s="1"/>
  <c r="CE312" i="10" s="1"/>
  <c r="AH312" i="10"/>
  <c r="BJ312" i="10" s="1"/>
  <c r="BB311" i="10"/>
  <c r="CD311" i="10" s="1"/>
  <c r="AT311" i="10"/>
  <c r="BV311" i="10" s="1"/>
  <c r="AL311" i="10"/>
  <c r="BN311" i="10" s="1"/>
  <c r="AD311" i="10"/>
  <c r="BF311" i="10" s="1"/>
  <c r="AX310" i="10"/>
  <c r="AP310" i="10"/>
  <c r="BR310" i="10" s="1"/>
  <c r="CE310" i="10" s="1"/>
  <c r="AH310" i="10"/>
  <c r="BJ310" i="10" s="1"/>
  <c r="BB309" i="10"/>
  <c r="CD309" i="10" s="1"/>
  <c r="AT309" i="10"/>
  <c r="BV309" i="10" s="1"/>
  <c r="AL309" i="10"/>
  <c r="BN309" i="10" s="1"/>
  <c r="AD309" i="10"/>
  <c r="BF309" i="10" s="1"/>
  <c r="AX308" i="10"/>
  <c r="BZ308" i="10" s="1"/>
  <c r="AP308" i="10"/>
  <c r="AH308" i="10"/>
  <c r="BJ308" i="10" s="1"/>
  <c r="BB307" i="10"/>
  <c r="CD307" i="10" s="1"/>
  <c r="AT307" i="10"/>
  <c r="BV307" i="10" s="1"/>
  <c r="AL307" i="10"/>
  <c r="AD307" i="10"/>
  <c r="BF307" i="10" s="1"/>
  <c r="AX306" i="10"/>
  <c r="AP306" i="10"/>
  <c r="BR306" i="10" s="1"/>
  <c r="CE306" i="10" s="1"/>
  <c r="AH306" i="10"/>
  <c r="BB305" i="10"/>
  <c r="CD305" i="10" s="1"/>
  <c r="AT305" i="10"/>
  <c r="BV305" i="10" s="1"/>
  <c r="AL305" i="10"/>
  <c r="BN305" i="10" s="1"/>
  <c r="AD305" i="10"/>
  <c r="BF305" i="10" s="1"/>
  <c r="AX304" i="10"/>
  <c r="AP304" i="10"/>
  <c r="BR304" i="10" s="1"/>
  <c r="CE304" i="10" s="1"/>
  <c r="AH304" i="10"/>
  <c r="BJ304" i="10" s="1"/>
  <c r="BB303" i="10"/>
  <c r="AT303" i="10"/>
  <c r="BV303" i="10" s="1"/>
  <c r="AL303" i="10"/>
  <c r="BN303" i="10" s="1"/>
  <c r="AD303" i="10"/>
  <c r="BF303" i="10" s="1"/>
  <c r="AX302" i="10"/>
  <c r="AP302" i="10"/>
  <c r="BR302" i="10" s="1"/>
  <c r="CE302" i="10" s="1"/>
  <c r="AH302" i="10"/>
  <c r="BJ302" i="10" s="1"/>
  <c r="BB301" i="10"/>
  <c r="AT301" i="10"/>
  <c r="AL301" i="10"/>
  <c r="BN301" i="10" s="1"/>
  <c r="AD301" i="10"/>
  <c r="AX300" i="10"/>
  <c r="BZ300" i="10" s="1"/>
  <c r="AP300" i="10"/>
  <c r="BR300" i="10" s="1"/>
  <c r="CE300" i="10" s="1"/>
  <c r="AH300" i="10"/>
  <c r="BJ300" i="10" s="1"/>
  <c r="BB299" i="10"/>
  <c r="CD299" i="10" s="1"/>
  <c r="AT299" i="10"/>
  <c r="BV299" i="10" s="1"/>
  <c r="AL299" i="10"/>
  <c r="AD299" i="10"/>
  <c r="BF299" i="10" s="1"/>
  <c r="AX298" i="10"/>
  <c r="AP298" i="10"/>
  <c r="BR298" i="10" s="1"/>
  <c r="CE298" i="10" s="1"/>
  <c r="AH298" i="10"/>
  <c r="BB297" i="10"/>
  <c r="CD297" i="10" s="1"/>
  <c r="AT297" i="10"/>
  <c r="BV297" i="10" s="1"/>
  <c r="AL297" i="10"/>
  <c r="BN297" i="10" s="1"/>
  <c r="AD297" i="10"/>
  <c r="AG324" i="10"/>
  <c r="BI324" i="10" s="1"/>
  <c r="BA323" i="10"/>
  <c r="CC323" i="10" s="1"/>
  <c r="AK319" i="10"/>
  <c r="BM319" i="10" s="1"/>
  <c r="AO318" i="10"/>
  <c r="AR316" i="10"/>
  <c r="BT316" i="10" s="1"/>
  <c r="AN315" i="10"/>
  <c r="BP315" i="10" s="1"/>
  <c r="AZ314" i="10"/>
  <c r="CB314" i="10" s="1"/>
  <c r="AP314" i="10"/>
  <c r="AF314" i="10"/>
  <c r="BH314" i="10" s="1"/>
  <c r="BA313" i="10"/>
  <c r="CC313" i="10" s="1"/>
  <c r="AS313" i="10"/>
  <c r="BU313" i="10" s="1"/>
  <c r="AK313" i="10"/>
  <c r="BM313" i="10" s="1"/>
  <c r="AW312" i="10"/>
  <c r="BY312" i="10" s="1"/>
  <c r="AO312" i="10"/>
  <c r="BQ312" i="10" s="1"/>
  <c r="AG312" i="10"/>
  <c r="BI312" i="10" s="1"/>
  <c r="BA311" i="10"/>
  <c r="AS311" i="10"/>
  <c r="BU311" i="10" s="1"/>
  <c r="AK311" i="10"/>
  <c r="AW310" i="10"/>
  <c r="BY310" i="10" s="1"/>
  <c r="AO310" i="10"/>
  <c r="AG310" i="10"/>
  <c r="BI310" i="10" s="1"/>
  <c r="BA309" i="10"/>
  <c r="CC309" i="10" s="1"/>
  <c r="AS309" i="10"/>
  <c r="BU309" i="10" s="1"/>
  <c r="AK309" i="10"/>
  <c r="AW308" i="10"/>
  <c r="BY308" i="10" s="1"/>
  <c r="AO308" i="10"/>
  <c r="AG308" i="10"/>
  <c r="BI308" i="10" s="1"/>
  <c r="BA307" i="10"/>
  <c r="CC307" i="10" s="1"/>
  <c r="AS307" i="10"/>
  <c r="BU307" i="10" s="1"/>
  <c r="AK307" i="10"/>
  <c r="AW306" i="10"/>
  <c r="BY306" i="10" s="1"/>
  <c r="AO306" i="10"/>
  <c r="AG306" i="10"/>
  <c r="BI306" i="10" s="1"/>
  <c r="BA305" i="10"/>
  <c r="AS305" i="10"/>
  <c r="BU305" i="10" s="1"/>
  <c r="AK305" i="10"/>
  <c r="AW304" i="10"/>
  <c r="BY304" i="10" s="1"/>
  <c r="AO304" i="10"/>
  <c r="BQ304" i="10" s="1"/>
  <c r="AG304" i="10"/>
  <c r="BI304" i="10" s="1"/>
  <c r="BA303" i="10"/>
  <c r="AS303" i="10"/>
  <c r="BU303" i="10" s="1"/>
  <c r="AK303" i="10"/>
  <c r="BM303" i="10" s="1"/>
  <c r="AW302" i="10"/>
  <c r="BY302" i="10" s="1"/>
  <c r="AO302" i="10"/>
  <c r="BQ302" i="10" s="1"/>
  <c r="AG302" i="10"/>
  <c r="BI302" i="10" s="1"/>
  <c r="BA301" i="10"/>
  <c r="AS301" i="10"/>
  <c r="BU301" i="10" s="1"/>
  <c r="AK301" i="10"/>
  <c r="AW300" i="10"/>
  <c r="BY300" i="10" s="1"/>
  <c r="AO300" i="10"/>
  <c r="BQ300" i="10" s="1"/>
  <c r="AG300" i="10"/>
  <c r="BI300" i="10" s="1"/>
  <c r="BA299" i="10"/>
  <c r="CC299" i="10" s="1"/>
  <c r="AS299" i="10"/>
  <c r="BU299" i="10" s="1"/>
  <c r="AK299" i="10"/>
  <c r="BM299" i="10" s="1"/>
  <c r="AW298" i="10"/>
  <c r="BY298" i="10" s="1"/>
  <c r="AO298" i="10"/>
  <c r="BQ298" i="10" s="1"/>
  <c r="AG298" i="10"/>
  <c r="BI298" i="10" s="1"/>
  <c r="BA297" i="10"/>
  <c r="CC297" i="10" s="1"/>
  <c r="AS297" i="10"/>
  <c r="BU297" i="10" s="1"/>
  <c r="AK297" i="10"/>
  <c r="BM297" i="10" s="1"/>
  <c r="AW296" i="10"/>
  <c r="BY296" i="10" s="1"/>
  <c r="AO296" i="10"/>
  <c r="BQ296" i="10" s="1"/>
  <c r="AG296" i="10"/>
  <c r="BI296" i="10" s="1"/>
  <c r="BA295" i="10"/>
  <c r="AS295" i="10"/>
  <c r="BU295" i="10" s="1"/>
  <c r="AK295" i="10"/>
  <c r="AW294" i="10"/>
  <c r="BY294" i="10" s="1"/>
  <c r="AO294" i="10"/>
  <c r="BQ294" i="10" s="1"/>
  <c r="AG294" i="10"/>
  <c r="BI294" i="10" s="1"/>
  <c r="BB331" i="10"/>
  <c r="CD331" i="10" s="1"/>
  <c r="AS323" i="10"/>
  <c r="BU323" i="10" s="1"/>
  <c r="AW322" i="10"/>
  <c r="AG318" i="10"/>
  <c r="BI318" i="10" s="1"/>
  <c r="BA317" i="10"/>
  <c r="CC317" i="10" s="1"/>
  <c r="AO316" i="10"/>
  <c r="BQ316" i="10" s="1"/>
  <c r="BA315" i="10"/>
  <c r="CC315" i="10" s="1"/>
  <c r="AK315" i="10"/>
  <c r="BM315" i="10" s="1"/>
  <c r="AY314" i="10"/>
  <c r="CA314" i="10" s="1"/>
  <c r="AO314" i="10"/>
  <c r="BQ314" i="10" s="1"/>
  <c r="AZ313" i="10"/>
  <c r="CB313" i="10" s="1"/>
  <c r="AR313" i="10"/>
  <c r="BT313" i="10" s="1"/>
  <c r="AJ313" i="10"/>
  <c r="BL313" i="10" s="1"/>
  <c r="AV312" i="10"/>
  <c r="BX312" i="10" s="1"/>
  <c r="AN312" i="10"/>
  <c r="BP312" i="10" s="1"/>
  <c r="AF312" i="10"/>
  <c r="BH312" i="10" s="1"/>
  <c r="AZ311" i="10"/>
  <c r="CB311" i="10" s="1"/>
  <c r="AR311" i="10"/>
  <c r="BT311" i="10" s="1"/>
  <c r="AJ311" i="10"/>
  <c r="BL311" i="10" s="1"/>
  <c r="AV310" i="10"/>
  <c r="BX310" i="10" s="1"/>
  <c r="AN310" i="10"/>
  <c r="BP310" i="10" s="1"/>
  <c r="AF310" i="10"/>
  <c r="BH310" i="10" s="1"/>
  <c r="AZ309" i="10"/>
  <c r="CB309" i="10" s="1"/>
  <c r="AR309" i="10"/>
  <c r="BT309" i="10" s="1"/>
  <c r="AJ309" i="10"/>
  <c r="BL309" i="10" s="1"/>
  <c r="AV308" i="10"/>
  <c r="BX308" i="10" s="1"/>
  <c r="AN308" i="10"/>
  <c r="BP308" i="10" s="1"/>
  <c r="AF308" i="10"/>
  <c r="BH308" i="10" s="1"/>
  <c r="AZ307" i="10"/>
  <c r="CB307" i="10" s="1"/>
  <c r="AR307" i="10"/>
  <c r="BT307" i="10" s="1"/>
  <c r="AJ307" i="10"/>
  <c r="BL307" i="10" s="1"/>
  <c r="AV306" i="10"/>
  <c r="BX306" i="10" s="1"/>
  <c r="AN306" i="10"/>
  <c r="BP306" i="10" s="1"/>
  <c r="AF306" i="10"/>
  <c r="BH306" i="10" s="1"/>
  <c r="AZ305" i="10"/>
  <c r="CB305" i="10" s="1"/>
  <c r="AR305" i="10"/>
  <c r="BT305" i="10" s="1"/>
  <c r="AJ305" i="10"/>
  <c r="BL305" i="10" s="1"/>
  <c r="AV304" i="10"/>
  <c r="BX304" i="10" s="1"/>
  <c r="AN304" i="10"/>
  <c r="BP304" i="10" s="1"/>
  <c r="AF304" i="10"/>
  <c r="BH304" i="10" s="1"/>
  <c r="AZ303" i="10"/>
  <c r="CB303" i="10" s="1"/>
  <c r="AR303" i="10"/>
  <c r="BT303" i="10" s="1"/>
  <c r="AJ303" i="10"/>
  <c r="BL303" i="10" s="1"/>
  <c r="AV302" i="10"/>
  <c r="BX302" i="10" s="1"/>
  <c r="AN302" i="10"/>
  <c r="BP302" i="10" s="1"/>
  <c r="AF302" i="10"/>
  <c r="BH302" i="10" s="1"/>
  <c r="AZ301" i="10"/>
  <c r="CB301" i="10" s="1"/>
  <c r="AR301" i="10"/>
  <c r="BT301" i="10" s="1"/>
  <c r="AJ301" i="10"/>
  <c r="BL301" i="10" s="1"/>
  <c r="AV300" i="10"/>
  <c r="BX300" i="10" s="1"/>
  <c r="AN300" i="10"/>
  <c r="BP300" i="10" s="1"/>
  <c r="AF300" i="10"/>
  <c r="BH300" i="10" s="1"/>
  <c r="AD329" i="10"/>
  <c r="BF329" i="10" s="1"/>
  <c r="AU312" i="10"/>
  <c r="BW312" i="10" s="1"/>
  <c r="AQ309" i="10"/>
  <c r="BS309" i="10" s="1"/>
  <c r="AM306" i="10"/>
  <c r="BO306" i="10" s="1"/>
  <c r="AI303" i="10"/>
  <c r="BK303" i="10" s="1"/>
  <c r="BC302" i="10"/>
  <c r="AE300" i="10"/>
  <c r="BG300" i="10" s="1"/>
  <c r="AJ299" i="10"/>
  <c r="BL299" i="10" s="1"/>
  <c r="AJ298" i="10"/>
  <c r="BL298" i="10" s="1"/>
  <c r="AY297" i="10"/>
  <c r="CA297" i="10" s="1"/>
  <c r="AI297" i="10"/>
  <c r="BK297" i="10" s="1"/>
  <c r="AQ296" i="10"/>
  <c r="BS296" i="10" s="1"/>
  <c r="AE296" i="10"/>
  <c r="BG296" i="10" s="1"/>
  <c r="BC295" i="10"/>
  <c r="AR295" i="10"/>
  <c r="BT295" i="10" s="1"/>
  <c r="AG295" i="10"/>
  <c r="BI295" i="10" s="1"/>
  <c r="BA294" i="10"/>
  <c r="AQ294" i="10"/>
  <c r="BS294" i="10" s="1"/>
  <c r="AF294" i="10"/>
  <c r="BH294" i="10" s="1"/>
  <c r="BB293" i="10"/>
  <c r="CD293" i="10" s="1"/>
  <c r="AT293" i="10"/>
  <c r="BV293" i="10" s="1"/>
  <c r="AL293" i="10"/>
  <c r="BN293" i="10" s="1"/>
  <c r="AD293" i="10"/>
  <c r="BF293" i="10" s="1"/>
  <c r="AX292" i="10"/>
  <c r="BZ292" i="10" s="1"/>
  <c r="AP292" i="10"/>
  <c r="BR292" i="10" s="1"/>
  <c r="CE292" i="10" s="1"/>
  <c r="AH292" i="10"/>
  <c r="BJ292" i="10" s="1"/>
  <c r="BB291" i="10"/>
  <c r="CD291" i="10" s="1"/>
  <c r="AT291" i="10"/>
  <c r="AL291" i="10"/>
  <c r="BN291" i="10" s="1"/>
  <c r="AD291" i="10"/>
  <c r="BF291" i="10" s="1"/>
  <c r="AX290" i="10"/>
  <c r="BZ290" i="10" s="1"/>
  <c r="AP290" i="10"/>
  <c r="BR290" i="10" s="1"/>
  <c r="CE290" i="10" s="1"/>
  <c r="AH290" i="10"/>
  <c r="BJ290" i="10" s="1"/>
  <c r="BB289" i="10"/>
  <c r="CD289" i="10" s="1"/>
  <c r="AT289" i="10"/>
  <c r="BV289" i="10" s="1"/>
  <c r="AL289" i="10"/>
  <c r="BN289" i="10" s="1"/>
  <c r="AD289" i="10"/>
  <c r="BF289" i="10" s="1"/>
  <c r="AX288" i="10"/>
  <c r="BZ288" i="10" s="1"/>
  <c r="AP288" i="10"/>
  <c r="BR288" i="10" s="1"/>
  <c r="CE288" i="10" s="1"/>
  <c r="AH288" i="10"/>
  <c r="BJ288" i="10" s="1"/>
  <c r="BB287" i="10"/>
  <c r="CD287" i="10" s="1"/>
  <c r="AT287" i="10"/>
  <c r="BV287" i="10" s="1"/>
  <c r="AL287" i="10"/>
  <c r="BN287" i="10" s="1"/>
  <c r="AD287" i="10"/>
  <c r="BF287" i="10" s="1"/>
  <c r="AX286" i="10"/>
  <c r="BZ286" i="10" s="1"/>
  <c r="AP286" i="10"/>
  <c r="BR286" i="10" s="1"/>
  <c r="CE286" i="10" s="1"/>
  <c r="AH286" i="10"/>
  <c r="BJ286" i="10" s="1"/>
  <c r="BB285" i="10"/>
  <c r="CD285" i="10" s="1"/>
  <c r="AT285" i="10"/>
  <c r="BV285" i="10" s="1"/>
  <c r="AL285" i="10"/>
  <c r="BN285" i="10" s="1"/>
  <c r="AD285" i="10"/>
  <c r="BF285" i="10" s="1"/>
  <c r="AX284" i="10"/>
  <c r="BZ284" i="10" s="1"/>
  <c r="AP284" i="10"/>
  <c r="BR284" i="10" s="1"/>
  <c r="CE284" i="10" s="1"/>
  <c r="AH284" i="10"/>
  <c r="BJ284" i="10" s="1"/>
  <c r="BB283" i="10"/>
  <c r="CD283" i="10" s="1"/>
  <c r="AT283" i="10"/>
  <c r="BV283" i="10" s="1"/>
  <c r="AL283" i="10"/>
  <c r="BN283" i="10" s="1"/>
  <c r="AD283" i="10"/>
  <c r="BF283" i="10" s="1"/>
  <c r="AX282" i="10"/>
  <c r="BZ282" i="10" s="1"/>
  <c r="AP282" i="10"/>
  <c r="BR282" i="10" s="1"/>
  <c r="CE282" i="10" s="1"/>
  <c r="AH282" i="10"/>
  <c r="BJ282" i="10" s="1"/>
  <c r="BB281" i="10"/>
  <c r="CD281" i="10" s="1"/>
  <c r="AT281" i="10"/>
  <c r="BV281" i="10" s="1"/>
  <c r="AL281" i="10"/>
  <c r="BN281" i="10" s="1"/>
  <c r="AD281" i="10"/>
  <c r="BF281" i="10" s="1"/>
  <c r="AX280" i="10"/>
  <c r="BZ280" i="10" s="1"/>
  <c r="AP280" i="10"/>
  <c r="BR280" i="10" s="1"/>
  <c r="CE280" i="10" s="1"/>
  <c r="AH280" i="10"/>
  <c r="BJ280" i="10" s="1"/>
  <c r="BB279" i="10"/>
  <c r="CD279" i="10" s="1"/>
  <c r="AT279" i="10"/>
  <c r="BV279" i="10" s="1"/>
  <c r="AL279" i="10"/>
  <c r="BN279" i="10" s="1"/>
  <c r="AD279" i="10"/>
  <c r="BF279" i="10" s="1"/>
  <c r="AX278" i="10"/>
  <c r="BZ278" i="10" s="1"/>
  <c r="AP278" i="10"/>
  <c r="BR278" i="10" s="1"/>
  <c r="CE278" i="10" s="1"/>
  <c r="AH278" i="10"/>
  <c r="BJ278" i="10" s="1"/>
  <c r="BB277" i="10"/>
  <c r="CD277" i="10" s="1"/>
  <c r="AT277" i="10"/>
  <c r="AL277" i="10"/>
  <c r="BN277" i="10" s="1"/>
  <c r="AD277" i="10"/>
  <c r="BF277" i="10" s="1"/>
  <c r="AX276" i="10"/>
  <c r="BZ276" i="10" s="1"/>
  <c r="AP276" i="10"/>
  <c r="BR276" i="10" s="1"/>
  <c r="CE276" i="10" s="1"/>
  <c r="AH276" i="10"/>
  <c r="BJ276" i="10" s="1"/>
  <c r="AJ316" i="10"/>
  <c r="BL316" i="10" s="1"/>
  <c r="AM312" i="10"/>
  <c r="BO312" i="10" s="1"/>
  <c r="AI309" i="10"/>
  <c r="BK309" i="10" s="1"/>
  <c r="BC308" i="10"/>
  <c r="AE306" i="10"/>
  <c r="BG306" i="10" s="1"/>
  <c r="AY305" i="10"/>
  <c r="CA305" i="10" s="1"/>
  <c r="AU302" i="10"/>
  <c r="BW302" i="10" s="1"/>
  <c r="AI299" i="10"/>
  <c r="BK299" i="10" s="1"/>
  <c r="BC298" i="10"/>
  <c r="AF298" i="10"/>
  <c r="BH298" i="10" s="1"/>
  <c r="AV297" i="10"/>
  <c r="BX297" i="10" s="1"/>
  <c r="AF297" i="10"/>
  <c r="BH297" i="10" s="1"/>
  <c r="BC296" i="10"/>
  <c r="AP296" i="10"/>
  <c r="BR296" i="10" s="1"/>
  <c r="CE296" i="10" s="1"/>
  <c r="BB295" i="10"/>
  <c r="CD295" i="10" s="1"/>
  <c r="AQ295" i="10"/>
  <c r="BS295" i="10" s="1"/>
  <c r="AF295" i="10"/>
  <c r="BH295" i="10" s="1"/>
  <c r="AZ294" i="10"/>
  <c r="CB294" i="10" s="1"/>
  <c r="AP294" i="10"/>
  <c r="BR294" i="10" s="1"/>
  <c r="CE294" i="10" s="1"/>
  <c r="AE294" i="10"/>
  <c r="BG294" i="10" s="1"/>
  <c r="BA293" i="10"/>
  <c r="AS293" i="10"/>
  <c r="BU293" i="10" s="1"/>
  <c r="AK293" i="10"/>
  <c r="BM293" i="10" s="1"/>
  <c r="AW292" i="10"/>
  <c r="BY292" i="10" s="1"/>
  <c r="AO292" i="10"/>
  <c r="BQ292" i="10" s="1"/>
  <c r="AG292" i="10"/>
  <c r="BI292" i="10" s="1"/>
  <c r="BA291" i="10"/>
  <c r="CC291" i="10" s="1"/>
  <c r="AS291" i="10"/>
  <c r="BU291" i="10" s="1"/>
  <c r="AK291" i="10"/>
  <c r="AW290" i="10"/>
  <c r="BY290" i="10" s="1"/>
  <c r="AO290" i="10"/>
  <c r="BQ290" i="10" s="1"/>
  <c r="AG290" i="10"/>
  <c r="BI290" i="10" s="1"/>
  <c r="BA289" i="10"/>
  <c r="CC289" i="10" s="1"/>
  <c r="AS289" i="10"/>
  <c r="BU289" i="10" s="1"/>
  <c r="AK289" i="10"/>
  <c r="BM289" i="10" s="1"/>
  <c r="AW288" i="10"/>
  <c r="BY288" i="10" s="1"/>
  <c r="AO288" i="10"/>
  <c r="BQ288" i="10" s="1"/>
  <c r="AG288" i="10"/>
  <c r="BI288" i="10" s="1"/>
  <c r="BA287" i="10"/>
  <c r="CC287" i="10" s="1"/>
  <c r="AS287" i="10"/>
  <c r="BU287" i="10" s="1"/>
  <c r="AK287" i="10"/>
  <c r="BM287" i="10" s="1"/>
  <c r="AW286" i="10"/>
  <c r="BY286" i="10" s="1"/>
  <c r="AO286" i="10"/>
  <c r="BQ286" i="10" s="1"/>
  <c r="AG286" i="10"/>
  <c r="BI286" i="10" s="1"/>
  <c r="BA285" i="10"/>
  <c r="AS285" i="10"/>
  <c r="BU285" i="10" s="1"/>
  <c r="AK285" i="10"/>
  <c r="BM285" i="10" s="1"/>
  <c r="AW284" i="10"/>
  <c r="BY284" i="10" s="1"/>
  <c r="AO284" i="10"/>
  <c r="BQ284" i="10" s="1"/>
  <c r="AG284" i="10"/>
  <c r="BI284" i="10" s="1"/>
  <c r="BA283" i="10"/>
  <c r="CC283" i="10" s="1"/>
  <c r="AS283" i="10"/>
  <c r="BU283" i="10" s="1"/>
  <c r="AK283" i="10"/>
  <c r="AW282" i="10"/>
  <c r="BY282" i="10" s="1"/>
  <c r="AO282" i="10"/>
  <c r="BQ282" i="10" s="1"/>
  <c r="AG282" i="10"/>
  <c r="BI282" i="10" s="1"/>
  <c r="BA281" i="10"/>
  <c r="CC281" i="10" s="1"/>
  <c r="AS281" i="10"/>
  <c r="BU281" i="10" s="1"/>
  <c r="AK281" i="10"/>
  <c r="BM281" i="10" s="1"/>
  <c r="AW280" i="10"/>
  <c r="BY280" i="10" s="1"/>
  <c r="AO280" i="10"/>
  <c r="BQ280" i="10" s="1"/>
  <c r="AG280" i="10"/>
  <c r="BI280" i="10" s="1"/>
  <c r="BA279" i="10"/>
  <c r="CC279" i="10" s="1"/>
  <c r="AS279" i="10"/>
  <c r="BU279" i="10" s="1"/>
  <c r="AK279" i="10"/>
  <c r="BM279" i="10" s="1"/>
  <c r="AW278" i="10"/>
  <c r="BY278" i="10" s="1"/>
  <c r="AO278" i="10"/>
  <c r="BQ278" i="10" s="1"/>
  <c r="AG278" i="10"/>
  <c r="BI278" i="10" s="1"/>
  <c r="BA277" i="10"/>
  <c r="AS277" i="10"/>
  <c r="BU277" i="10" s="1"/>
  <c r="AK277" i="10"/>
  <c r="AW276" i="10"/>
  <c r="BY276" i="10" s="1"/>
  <c r="AO322" i="10"/>
  <c r="BQ322" i="10" s="1"/>
  <c r="AE312" i="10"/>
  <c r="BG312" i="10" s="1"/>
  <c r="AY311" i="10"/>
  <c r="CA311" i="10" s="1"/>
  <c r="AU308" i="10"/>
  <c r="BW308" i="10" s="1"/>
  <c r="AQ305" i="10"/>
  <c r="BS305" i="10" s="1"/>
  <c r="AM302" i="10"/>
  <c r="BO302" i="10" s="1"/>
  <c r="AZ298" i="10"/>
  <c r="CB298" i="10" s="1"/>
  <c r="AE298" i="10"/>
  <c r="BG298" i="10" s="1"/>
  <c r="AU297" i="10"/>
  <c r="BW297" i="10" s="1"/>
  <c r="AE297" i="10"/>
  <c r="BG297" i="10" s="1"/>
  <c r="AZ296" i="10"/>
  <c r="CB296" i="10" s="1"/>
  <c r="AN296" i="10"/>
  <c r="BP296" i="10" s="1"/>
  <c r="AZ295" i="10"/>
  <c r="CB295" i="10" s="1"/>
  <c r="AO295" i="10"/>
  <c r="BQ295" i="10" s="1"/>
  <c r="AE295" i="10"/>
  <c r="BG295" i="10" s="1"/>
  <c r="AY294" i="10"/>
  <c r="CA294" i="10" s="1"/>
  <c r="AN294" i="10"/>
  <c r="BP294" i="10" s="1"/>
  <c r="AZ293" i="10"/>
  <c r="CB293" i="10" s="1"/>
  <c r="AR293" i="10"/>
  <c r="BT293" i="10" s="1"/>
  <c r="AJ293" i="10"/>
  <c r="BL293" i="10" s="1"/>
  <c r="AV292" i="10"/>
  <c r="BX292" i="10" s="1"/>
  <c r="AN292" i="10"/>
  <c r="BP292" i="10" s="1"/>
  <c r="AF292" i="10"/>
  <c r="BH292" i="10" s="1"/>
  <c r="AZ291" i="10"/>
  <c r="CB291" i="10" s="1"/>
  <c r="AR291" i="10"/>
  <c r="BT291" i="10" s="1"/>
  <c r="AJ291" i="10"/>
  <c r="BL291" i="10" s="1"/>
  <c r="AV290" i="10"/>
  <c r="BX290" i="10" s="1"/>
  <c r="AN290" i="10"/>
  <c r="BP290" i="10" s="1"/>
  <c r="AF290" i="10"/>
  <c r="BH290" i="10" s="1"/>
  <c r="AZ289" i="10"/>
  <c r="CB289" i="10" s="1"/>
  <c r="AR289" i="10"/>
  <c r="BT289" i="10" s="1"/>
  <c r="AJ289" i="10"/>
  <c r="BL289" i="10" s="1"/>
  <c r="AV288" i="10"/>
  <c r="BX288" i="10" s="1"/>
  <c r="AN288" i="10"/>
  <c r="BP288" i="10" s="1"/>
  <c r="AF288" i="10"/>
  <c r="BH288" i="10" s="1"/>
  <c r="AZ287" i="10"/>
  <c r="CB287" i="10" s="1"/>
  <c r="AR287" i="10"/>
  <c r="BT287" i="10" s="1"/>
  <c r="AJ287" i="10"/>
  <c r="BL287" i="10" s="1"/>
  <c r="AV286" i="10"/>
  <c r="BX286" i="10" s="1"/>
  <c r="AN286" i="10"/>
  <c r="BP286" i="10" s="1"/>
  <c r="AF286" i="10"/>
  <c r="BH286" i="10" s="1"/>
  <c r="AZ285" i="10"/>
  <c r="CB285" i="10" s="1"/>
  <c r="AR285" i="10"/>
  <c r="BT285" i="10" s="1"/>
  <c r="AJ285" i="10"/>
  <c r="BL285" i="10" s="1"/>
  <c r="AV284" i="10"/>
  <c r="BX284" i="10" s="1"/>
  <c r="AN284" i="10"/>
  <c r="BP284" i="10" s="1"/>
  <c r="AF284" i="10"/>
  <c r="BH284" i="10" s="1"/>
  <c r="AZ283" i="10"/>
  <c r="CB283" i="10" s="1"/>
  <c r="AR283" i="10"/>
  <c r="BT283" i="10" s="1"/>
  <c r="AJ283" i="10"/>
  <c r="BL283" i="10" s="1"/>
  <c r="AV282" i="10"/>
  <c r="BX282" i="10" s="1"/>
  <c r="AN282" i="10"/>
  <c r="BP282" i="10" s="1"/>
  <c r="AF282" i="10"/>
  <c r="BH282" i="10" s="1"/>
  <c r="AZ281" i="10"/>
  <c r="CB281" i="10" s="1"/>
  <c r="AR281" i="10"/>
  <c r="BT281" i="10" s="1"/>
  <c r="AJ281" i="10"/>
  <c r="BL281" i="10" s="1"/>
  <c r="AV280" i="10"/>
  <c r="BX280" i="10" s="1"/>
  <c r="AN280" i="10"/>
  <c r="BP280" i="10" s="1"/>
  <c r="AF280" i="10"/>
  <c r="BH280" i="10" s="1"/>
  <c r="AQ311" i="10"/>
  <c r="BS311" i="10" s="1"/>
  <c r="AM308" i="10"/>
  <c r="BO308" i="10" s="1"/>
  <c r="AI305" i="10"/>
  <c r="BK305" i="10" s="1"/>
  <c r="BC304" i="10"/>
  <c r="AE302" i="10"/>
  <c r="BG302" i="10" s="1"/>
  <c r="AY301" i="10"/>
  <c r="CA301" i="10" s="1"/>
  <c r="AV298" i="10"/>
  <c r="BX298" i="10" s="1"/>
  <c r="AR297" i="10"/>
  <c r="BT297" i="10" s="1"/>
  <c r="AY296" i="10"/>
  <c r="CA296" i="10" s="1"/>
  <c r="AM296" i="10"/>
  <c r="BO296" i="10" s="1"/>
  <c r="AY295" i="10"/>
  <c r="CA295" i="10" s="1"/>
  <c r="AN295" i="10"/>
  <c r="BP295" i="10" s="1"/>
  <c r="AD295" i="10"/>
  <c r="BF295" i="10" s="1"/>
  <c r="AX294" i="10"/>
  <c r="BZ294" i="10" s="1"/>
  <c r="AM294" i="10"/>
  <c r="BO294" i="10" s="1"/>
  <c r="AY293" i="10"/>
  <c r="CA293" i="10" s="1"/>
  <c r="AQ293" i="10"/>
  <c r="BS293" i="10" s="1"/>
  <c r="AI293" i="10"/>
  <c r="BK293" i="10" s="1"/>
  <c r="BC292" i="10"/>
  <c r="AU292" i="10"/>
  <c r="BW292" i="10" s="1"/>
  <c r="AM292" i="10"/>
  <c r="BO292" i="10" s="1"/>
  <c r="AE292" i="10"/>
  <c r="BG292" i="10" s="1"/>
  <c r="AY291" i="10"/>
  <c r="CA291" i="10" s="1"/>
  <c r="AQ291" i="10"/>
  <c r="BS291" i="10" s="1"/>
  <c r="AI291" i="10"/>
  <c r="BK291" i="10" s="1"/>
  <c r="BC290" i="10"/>
  <c r="AU290" i="10"/>
  <c r="BW290" i="10" s="1"/>
  <c r="AM290" i="10"/>
  <c r="BO290" i="10" s="1"/>
  <c r="AE290" i="10"/>
  <c r="BG290" i="10" s="1"/>
  <c r="AY289" i="10"/>
  <c r="CA289" i="10" s="1"/>
  <c r="AQ289" i="10"/>
  <c r="BS289" i="10" s="1"/>
  <c r="AI289" i="10"/>
  <c r="BK289" i="10" s="1"/>
  <c r="BC288" i="10"/>
  <c r="AU288" i="10"/>
  <c r="BW288" i="10" s="1"/>
  <c r="AM288" i="10"/>
  <c r="BO288" i="10" s="1"/>
  <c r="AE288" i="10"/>
  <c r="BG288" i="10" s="1"/>
  <c r="AY287" i="10"/>
  <c r="CA287" i="10" s="1"/>
  <c r="AQ287" i="10"/>
  <c r="BS287" i="10" s="1"/>
  <c r="AI287" i="10"/>
  <c r="BK287" i="10" s="1"/>
  <c r="BC286" i="10"/>
  <c r="AU286" i="10"/>
  <c r="BW286" i="10" s="1"/>
  <c r="AM286" i="10"/>
  <c r="BO286" i="10" s="1"/>
  <c r="AE286" i="10"/>
  <c r="BG286" i="10" s="1"/>
  <c r="AY285" i="10"/>
  <c r="CA285" i="10" s="1"/>
  <c r="AQ285" i="10"/>
  <c r="BS285" i="10" s="1"/>
  <c r="AI285" i="10"/>
  <c r="BK285" i="10" s="1"/>
  <c r="BC284" i="10"/>
  <c r="AU284" i="10"/>
  <c r="BW284" i="10" s="1"/>
  <c r="AM284" i="10"/>
  <c r="BO284" i="10" s="1"/>
  <c r="AE284" i="10"/>
  <c r="BG284" i="10" s="1"/>
  <c r="AY283" i="10"/>
  <c r="CA283" i="10" s="1"/>
  <c r="AQ283" i="10"/>
  <c r="BS283" i="10" s="1"/>
  <c r="AI283" i="10"/>
  <c r="BK283" i="10" s="1"/>
  <c r="BC282" i="10"/>
  <c r="AU282" i="10"/>
  <c r="BW282" i="10" s="1"/>
  <c r="AM282" i="10"/>
  <c r="BO282" i="10" s="1"/>
  <c r="AE282" i="10"/>
  <c r="BG282" i="10" s="1"/>
  <c r="AY281" i="10"/>
  <c r="CA281" i="10" s="1"/>
  <c r="AQ281" i="10"/>
  <c r="BS281" i="10" s="1"/>
  <c r="AI281" i="10"/>
  <c r="BK281" i="10" s="1"/>
  <c r="BC280" i="10"/>
  <c r="AU280" i="10"/>
  <c r="BW280" i="10" s="1"/>
  <c r="AM280" i="10"/>
  <c r="BO280" i="10" s="1"/>
  <c r="AE280" i="10"/>
  <c r="BG280" i="10" s="1"/>
  <c r="AY279" i="10"/>
  <c r="CA279" i="10" s="1"/>
  <c r="AS317" i="10"/>
  <c r="AI311" i="10"/>
  <c r="BK311" i="10" s="1"/>
  <c r="BC310" i="10"/>
  <c r="AE308" i="10"/>
  <c r="BG308" i="10" s="1"/>
  <c r="AY307" i="10"/>
  <c r="CA307" i="10" s="1"/>
  <c r="AU304" i="10"/>
  <c r="BW304" i="10" s="1"/>
  <c r="AQ301" i="10"/>
  <c r="BS301" i="10" s="1"/>
  <c r="AZ299" i="10"/>
  <c r="CB299" i="10" s="1"/>
  <c r="AU298" i="10"/>
  <c r="BW298" i="10" s="1"/>
  <c r="AQ297" i="10"/>
  <c r="BS297" i="10" s="1"/>
  <c r="AX296" i="10"/>
  <c r="BZ296" i="10" s="1"/>
  <c r="AJ296" i="10"/>
  <c r="BL296" i="10" s="1"/>
  <c r="AW295" i="10"/>
  <c r="BY295" i="10" s="1"/>
  <c r="AM295" i="10"/>
  <c r="BO295" i="10" s="1"/>
  <c r="AV294" i="10"/>
  <c r="BX294" i="10" s="1"/>
  <c r="AK294" i="10"/>
  <c r="BM294" i="10" s="1"/>
  <c r="AX293" i="10"/>
  <c r="BZ293" i="10" s="1"/>
  <c r="AP293" i="10"/>
  <c r="BR293" i="10" s="1"/>
  <c r="CE293" i="10" s="1"/>
  <c r="AH293" i="10"/>
  <c r="BJ293" i="10" s="1"/>
  <c r="BB292" i="10"/>
  <c r="CD292" i="10" s="1"/>
  <c r="AT292" i="10"/>
  <c r="BV292" i="10" s="1"/>
  <c r="AL292" i="10"/>
  <c r="BN292" i="10" s="1"/>
  <c r="AD292" i="10"/>
  <c r="BF292" i="10" s="1"/>
  <c r="AX291" i="10"/>
  <c r="BZ291" i="10" s="1"/>
  <c r="AP291" i="10"/>
  <c r="AH291" i="10"/>
  <c r="BJ291" i="10" s="1"/>
  <c r="BB290" i="10"/>
  <c r="CD290" i="10" s="1"/>
  <c r="AT290" i="10"/>
  <c r="BV290" i="10" s="1"/>
  <c r="AL290" i="10"/>
  <c r="BN290" i="10" s="1"/>
  <c r="AD290" i="10"/>
  <c r="BF290" i="10" s="1"/>
  <c r="AX289" i="10"/>
  <c r="BZ289" i="10" s="1"/>
  <c r="AP289" i="10"/>
  <c r="BR289" i="10" s="1"/>
  <c r="CE289" i="10" s="1"/>
  <c r="AH289" i="10"/>
  <c r="BB288" i="10"/>
  <c r="CD288" i="10" s="1"/>
  <c r="AT288" i="10"/>
  <c r="BV288" i="10" s="1"/>
  <c r="AL288" i="10"/>
  <c r="BN288" i="10" s="1"/>
  <c r="AD288" i="10"/>
  <c r="BF288" i="10" s="1"/>
  <c r="AX287" i="10"/>
  <c r="BZ287" i="10" s="1"/>
  <c r="AP287" i="10"/>
  <c r="BR287" i="10" s="1"/>
  <c r="CE287" i="10" s="1"/>
  <c r="AH287" i="10"/>
  <c r="BJ287" i="10" s="1"/>
  <c r="BB286" i="10"/>
  <c r="CD286" i="10" s="1"/>
  <c r="AT286" i="10"/>
  <c r="BV286" i="10" s="1"/>
  <c r="AL286" i="10"/>
  <c r="BN286" i="10" s="1"/>
  <c r="AD286" i="10"/>
  <c r="BF286" i="10" s="1"/>
  <c r="AX285" i="10"/>
  <c r="BZ285" i="10" s="1"/>
  <c r="AP285" i="10"/>
  <c r="BR285" i="10" s="1"/>
  <c r="CE285" i="10" s="1"/>
  <c r="AH285" i="10"/>
  <c r="BB284" i="10"/>
  <c r="CD284" i="10" s="1"/>
  <c r="AT284" i="10"/>
  <c r="BV284" i="10" s="1"/>
  <c r="AL284" i="10"/>
  <c r="BN284" i="10" s="1"/>
  <c r="AD284" i="10"/>
  <c r="BF284" i="10" s="1"/>
  <c r="AX283" i="10"/>
  <c r="BZ283" i="10" s="1"/>
  <c r="AP283" i="10"/>
  <c r="BR283" i="10" s="1"/>
  <c r="CE283" i="10" s="1"/>
  <c r="AH283" i="10"/>
  <c r="BJ283" i="10" s="1"/>
  <c r="BB282" i="10"/>
  <c r="CD282" i="10" s="1"/>
  <c r="AT282" i="10"/>
  <c r="BV282" i="10" s="1"/>
  <c r="AL282" i="10"/>
  <c r="AD282" i="10"/>
  <c r="BF282" i="10" s="1"/>
  <c r="AX281" i="10"/>
  <c r="BZ281" i="10" s="1"/>
  <c r="AP281" i="10"/>
  <c r="BR281" i="10" s="1"/>
  <c r="CE281" i="10" s="1"/>
  <c r="AH281" i="10"/>
  <c r="BJ281" i="10" s="1"/>
  <c r="BB280" i="10"/>
  <c r="CD280" i="10" s="1"/>
  <c r="AT280" i="10"/>
  <c r="BV280" i="10" s="1"/>
  <c r="AL280" i="10"/>
  <c r="BN280" i="10" s="1"/>
  <c r="AD280" i="10"/>
  <c r="AX279" i="10"/>
  <c r="BZ279" i="10" s="1"/>
  <c r="AP279" i="10"/>
  <c r="BR279" i="10" s="1"/>
  <c r="CE279" i="10" s="1"/>
  <c r="AH279" i="10"/>
  <c r="BJ279" i="10" s="1"/>
  <c r="BB278" i="10"/>
  <c r="CD278" i="10" s="1"/>
  <c r="AT278" i="10"/>
  <c r="BV278" i="10" s="1"/>
  <c r="AL278" i="10"/>
  <c r="BN278" i="10" s="1"/>
  <c r="AD278" i="10"/>
  <c r="BF278" i="10" s="1"/>
  <c r="AX277" i="10"/>
  <c r="AP277" i="10"/>
  <c r="BR277" i="10" s="1"/>
  <c r="CE277" i="10" s="1"/>
  <c r="AH277" i="10"/>
  <c r="BJ277" i="10" s="1"/>
  <c r="AL335" i="10"/>
  <c r="BN335" i="10" s="1"/>
  <c r="AX314" i="10"/>
  <c r="BZ314" i="10" s="1"/>
  <c r="AY313" i="10"/>
  <c r="CA313" i="10" s="1"/>
  <c r="AU310" i="10"/>
  <c r="BW310" i="10" s="1"/>
  <c r="AQ307" i="10"/>
  <c r="BS307" i="10" s="1"/>
  <c r="AM304" i="10"/>
  <c r="BO304" i="10" s="1"/>
  <c r="AI301" i="10"/>
  <c r="BK301" i="10" s="1"/>
  <c r="BC300" i="10"/>
  <c r="AY299" i="10"/>
  <c r="CA299" i="10" s="1"/>
  <c r="AR298" i="10"/>
  <c r="BT298" i="10" s="1"/>
  <c r="AN297" i="10"/>
  <c r="BP297" i="10" s="1"/>
  <c r="AV296" i="10"/>
  <c r="BX296" i="10" s="1"/>
  <c r="AI296" i="10"/>
  <c r="BK296" i="10" s="1"/>
  <c r="AV295" i="10"/>
  <c r="BX295" i="10" s="1"/>
  <c r="AL295" i="10"/>
  <c r="BN295" i="10" s="1"/>
  <c r="AU294" i="10"/>
  <c r="BW294" i="10" s="1"/>
  <c r="AJ294" i="10"/>
  <c r="BL294" i="10" s="1"/>
  <c r="AW293" i="10"/>
  <c r="BY293" i="10" s="1"/>
  <c r="AO293" i="10"/>
  <c r="BQ293" i="10" s="1"/>
  <c r="AG293" i="10"/>
  <c r="BI293" i="10" s="1"/>
  <c r="BA292" i="10"/>
  <c r="CC292" i="10" s="1"/>
  <c r="AS292" i="10"/>
  <c r="AK292" i="10"/>
  <c r="BM292" i="10" s="1"/>
  <c r="AW291" i="10"/>
  <c r="BY291" i="10" s="1"/>
  <c r="AO291" i="10"/>
  <c r="BQ291" i="10" s="1"/>
  <c r="AG291" i="10"/>
  <c r="BI291" i="10" s="1"/>
  <c r="BA290" i="10"/>
  <c r="CC290" i="10" s="1"/>
  <c r="AS290" i="10"/>
  <c r="BU290" i="10" s="1"/>
  <c r="AK290" i="10"/>
  <c r="BM290" i="10" s="1"/>
  <c r="AW289" i="10"/>
  <c r="AO289" i="10"/>
  <c r="BQ289" i="10" s="1"/>
  <c r="AG289" i="10"/>
  <c r="BI289" i="10" s="1"/>
  <c r="BA288" i="10"/>
  <c r="CC288" i="10" s="1"/>
  <c r="AS288" i="10"/>
  <c r="BU288" i="10" s="1"/>
  <c r="AK288" i="10"/>
  <c r="BM288" i="10" s="1"/>
  <c r="AW287" i="10"/>
  <c r="BY287" i="10" s="1"/>
  <c r="AO287" i="10"/>
  <c r="BQ287" i="10" s="1"/>
  <c r="AG287" i="10"/>
  <c r="BA286" i="10"/>
  <c r="CC286" i="10" s="1"/>
  <c r="AS286" i="10"/>
  <c r="BU286" i="10" s="1"/>
  <c r="AK286" i="10"/>
  <c r="BM286" i="10" s="1"/>
  <c r="AW285" i="10"/>
  <c r="BY285" i="10" s="1"/>
  <c r="AO285" i="10"/>
  <c r="BQ285" i="10" s="1"/>
  <c r="AG285" i="10"/>
  <c r="BI285" i="10" s="1"/>
  <c r="BA284" i="10"/>
  <c r="CC284" i="10" s="1"/>
  <c r="AS284" i="10"/>
  <c r="AK284" i="10"/>
  <c r="BM284" i="10" s="1"/>
  <c r="AW283" i="10"/>
  <c r="BY283" i="10" s="1"/>
  <c r="AO283" i="10"/>
  <c r="BQ283" i="10" s="1"/>
  <c r="AG283" i="10"/>
  <c r="BI283" i="10" s="1"/>
  <c r="BA282" i="10"/>
  <c r="CC282" i="10" s="1"/>
  <c r="AS282" i="10"/>
  <c r="BU282" i="10" s="1"/>
  <c r="AK282" i="10"/>
  <c r="BM282" i="10" s="1"/>
  <c r="AW281" i="10"/>
  <c r="AO281" i="10"/>
  <c r="BQ281" i="10" s="1"/>
  <c r="AG281" i="10"/>
  <c r="BI281" i="10" s="1"/>
  <c r="BA280" i="10"/>
  <c r="CC280" i="10" s="1"/>
  <c r="AS280" i="10"/>
  <c r="AK280" i="10"/>
  <c r="BM280" i="10" s="1"/>
  <c r="AW279" i="10"/>
  <c r="BY279" i="10" s="1"/>
  <c r="AO279" i="10"/>
  <c r="BQ279" i="10" s="1"/>
  <c r="AG279" i="10"/>
  <c r="BA278" i="10"/>
  <c r="CC278" i="10" s="1"/>
  <c r="AS278" i="10"/>
  <c r="BU278" i="10" s="1"/>
  <c r="AK278" i="10"/>
  <c r="BM278" i="10" s="1"/>
  <c r="AW277" i="10"/>
  <c r="BY277" i="10" s="1"/>
  <c r="AO277" i="10"/>
  <c r="BQ277" i="10" s="1"/>
  <c r="AG277" i="10"/>
  <c r="BI277" i="10" s="1"/>
  <c r="AY337" i="10"/>
  <c r="CA337" i="10" s="1"/>
  <c r="AK323" i="10"/>
  <c r="AZ315" i="10"/>
  <c r="CB315" i="10" s="1"/>
  <c r="AN314" i="10"/>
  <c r="BP314" i="10" s="1"/>
  <c r="AQ313" i="10"/>
  <c r="BS313" i="10" s="1"/>
  <c r="AM310" i="10"/>
  <c r="BO310" i="10" s="1"/>
  <c r="AI307" i="10"/>
  <c r="BK307" i="10" s="1"/>
  <c r="BC306" i="10"/>
  <c r="AE304" i="10"/>
  <c r="BG304" i="10" s="1"/>
  <c r="AY303" i="10"/>
  <c r="CA303" i="10" s="1"/>
  <c r="AU300" i="10"/>
  <c r="BW300" i="10" s="1"/>
  <c r="AR299" i="10"/>
  <c r="BT299" i="10" s="1"/>
  <c r="AN298" i="10"/>
  <c r="BP298" i="10" s="1"/>
  <c r="BC297" i="10"/>
  <c r="AM297" i="10"/>
  <c r="BO297" i="10" s="1"/>
  <c r="AU296" i="10"/>
  <c r="BW296" i="10" s="1"/>
  <c r="AH296" i="10"/>
  <c r="BJ296" i="10" s="1"/>
  <c r="AU295" i="10"/>
  <c r="BW295" i="10" s="1"/>
  <c r="AJ295" i="10"/>
  <c r="BL295" i="10" s="1"/>
  <c r="AS294" i="10"/>
  <c r="BU294" i="10" s="1"/>
  <c r="AI294" i="10"/>
  <c r="BK294" i="10" s="1"/>
  <c r="AV293" i="10"/>
  <c r="BX293" i="10" s="1"/>
  <c r="AN293" i="10"/>
  <c r="BP293" i="10" s="1"/>
  <c r="AF293" i="10"/>
  <c r="BH293" i="10" s="1"/>
  <c r="AZ292" i="10"/>
  <c r="CB292" i="10" s="1"/>
  <c r="AR292" i="10"/>
  <c r="AJ292" i="10"/>
  <c r="BL292" i="10" s="1"/>
  <c r="AV291" i="10"/>
  <c r="BX291" i="10" s="1"/>
  <c r="AN291" i="10"/>
  <c r="BP291" i="10" s="1"/>
  <c r="AF291" i="10"/>
  <c r="BH291" i="10" s="1"/>
  <c r="AZ290" i="10"/>
  <c r="CB290" i="10" s="1"/>
  <c r="AR290" i="10"/>
  <c r="BT290" i="10" s="1"/>
  <c r="AJ290" i="10"/>
  <c r="BL290" i="10" s="1"/>
  <c r="AV289" i="10"/>
  <c r="AN289" i="10"/>
  <c r="BP289" i="10" s="1"/>
  <c r="AF289" i="10"/>
  <c r="BH289" i="10" s="1"/>
  <c r="AZ288" i="10"/>
  <c r="CB288" i="10" s="1"/>
  <c r="AR288" i="10"/>
  <c r="BT288" i="10" s="1"/>
  <c r="AJ288" i="10"/>
  <c r="BL288" i="10" s="1"/>
  <c r="AV287" i="10"/>
  <c r="BX287" i="10" s="1"/>
  <c r="AN287" i="10"/>
  <c r="BP287" i="10" s="1"/>
  <c r="AF287" i="10"/>
  <c r="BH287" i="10" s="1"/>
  <c r="AZ286" i="10"/>
  <c r="CB286" i="10" s="1"/>
  <c r="AR286" i="10"/>
  <c r="BT286" i="10" s="1"/>
  <c r="AJ286" i="10"/>
  <c r="BL286" i="10" s="1"/>
  <c r="AV285" i="10"/>
  <c r="BX285" i="10" s="1"/>
  <c r="AN285" i="10"/>
  <c r="BP285" i="10" s="1"/>
  <c r="AF285" i="10"/>
  <c r="BH285" i="10" s="1"/>
  <c r="AZ284" i="10"/>
  <c r="CB284" i="10" s="1"/>
  <c r="AR284" i="10"/>
  <c r="BT284" i="10" s="1"/>
  <c r="AJ284" i="10"/>
  <c r="BL284" i="10" s="1"/>
  <c r="AV283" i="10"/>
  <c r="BX283" i="10" s="1"/>
  <c r="AN283" i="10"/>
  <c r="BP283" i="10" s="1"/>
  <c r="AF283" i="10"/>
  <c r="BH283" i="10" s="1"/>
  <c r="AZ282" i="10"/>
  <c r="CB282" i="10" s="1"/>
  <c r="AR282" i="10"/>
  <c r="BT282" i="10" s="1"/>
  <c r="AJ282" i="10"/>
  <c r="BL282" i="10" s="1"/>
  <c r="AV281" i="10"/>
  <c r="BX281" i="10" s="1"/>
  <c r="AN281" i="10"/>
  <c r="BP281" i="10" s="1"/>
  <c r="AF281" i="10"/>
  <c r="BH281" i="10" s="1"/>
  <c r="AZ280" i="10"/>
  <c r="CB280" i="10" s="1"/>
  <c r="AR280" i="10"/>
  <c r="BT280" i="10" s="1"/>
  <c r="AJ280" i="10"/>
  <c r="BL280" i="10" s="1"/>
  <c r="AI313" i="10"/>
  <c r="BK313" i="10" s="1"/>
  <c r="AQ292" i="10"/>
  <c r="BS292" i="10" s="1"/>
  <c r="AM289" i="10"/>
  <c r="BO289" i="10" s="1"/>
  <c r="AI286" i="10"/>
  <c r="BK286" i="10" s="1"/>
  <c r="BC285" i="10"/>
  <c r="AE283" i="10"/>
  <c r="BG283" i="10" s="1"/>
  <c r="AY282" i="10"/>
  <c r="CA282" i="10" s="1"/>
  <c r="AQ279" i="10"/>
  <c r="BS279" i="10" s="1"/>
  <c r="AQ278" i="10"/>
  <c r="BS278" i="10" s="1"/>
  <c r="AQ277" i="10"/>
  <c r="BS277" i="10" s="1"/>
  <c r="AV276" i="10"/>
  <c r="BX276" i="10" s="1"/>
  <c r="AM276" i="10"/>
  <c r="BO276" i="10" s="1"/>
  <c r="AD276" i="10"/>
  <c r="BF276" i="10" s="1"/>
  <c r="AV275" i="10"/>
  <c r="BX275" i="10" s="1"/>
  <c r="AN275" i="10"/>
  <c r="BP275" i="10" s="1"/>
  <c r="AF275" i="10"/>
  <c r="BH275" i="10" s="1"/>
  <c r="AZ274" i="10"/>
  <c r="CB274" i="10" s="1"/>
  <c r="AR274" i="10"/>
  <c r="BT274" i="10" s="1"/>
  <c r="AJ274" i="10"/>
  <c r="AV273" i="10"/>
  <c r="BX273" i="10" s="1"/>
  <c r="AN273" i="10"/>
  <c r="BP273" i="10" s="1"/>
  <c r="AF273" i="10"/>
  <c r="BH273" i="10" s="1"/>
  <c r="AZ272" i="10"/>
  <c r="CB272" i="10" s="1"/>
  <c r="AR272" i="10"/>
  <c r="BT272" i="10" s="1"/>
  <c r="AJ272" i="10"/>
  <c r="BL272" i="10" s="1"/>
  <c r="AV271" i="10"/>
  <c r="BX271" i="10" s="1"/>
  <c r="AN271" i="10"/>
  <c r="AF271" i="10"/>
  <c r="BH271" i="10" s="1"/>
  <c r="AZ270" i="10"/>
  <c r="CB270" i="10" s="1"/>
  <c r="AR270" i="10"/>
  <c r="BT270" i="10" s="1"/>
  <c r="AJ270" i="10"/>
  <c r="BL270" i="10" s="1"/>
  <c r="AV269" i="10"/>
  <c r="BX269" i="10" s="1"/>
  <c r="AN269" i="10"/>
  <c r="BP269" i="10" s="1"/>
  <c r="AF269" i="10"/>
  <c r="AZ268" i="10"/>
  <c r="AR268" i="10"/>
  <c r="BT268" i="10" s="1"/>
  <c r="AJ268" i="10"/>
  <c r="BL268" i="10" s="1"/>
  <c r="AV267" i="10"/>
  <c r="BX267" i="10" s="1"/>
  <c r="AN267" i="10"/>
  <c r="BP267" i="10" s="1"/>
  <c r="AF267" i="10"/>
  <c r="BH267" i="10" s="1"/>
  <c r="AZ266" i="10"/>
  <c r="CB266" i="10" s="1"/>
  <c r="AR266" i="10"/>
  <c r="BT266" i="10" s="1"/>
  <c r="AJ266" i="10"/>
  <c r="AV265" i="10"/>
  <c r="BX265" i="10" s="1"/>
  <c r="AN265" i="10"/>
  <c r="BP265" i="10" s="1"/>
  <c r="AF265" i="10"/>
  <c r="BH265" i="10" s="1"/>
  <c r="AZ264" i="10"/>
  <c r="CB264" i="10" s="1"/>
  <c r="AR264" i="10"/>
  <c r="BT264" i="10" s="1"/>
  <c r="AJ264" i="10"/>
  <c r="BL264" i="10" s="1"/>
  <c r="AV263" i="10"/>
  <c r="BX263" i="10" s="1"/>
  <c r="AN263" i="10"/>
  <c r="AF263" i="10"/>
  <c r="BH263" i="10" s="1"/>
  <c r="AZ262" i="10"/>
  <c r="CB262" i="10" s="1"/>
  <c r="AR262" i="10"/>
  <c r="BT262" i="10" s="1"/>
  <c r="AJ262" i="10"/>
  <c r="BL262" i="10" s="1"/>
  <c r="AV261" i="10"/>
  <c r="BX261" i="10" s="1"/>
  <c r="AN261" i="10"/>
  <c r="BP261" i="10" s="1"/>
  <c r="AF261" i="10"/>
  <c r="BH261" i="10" s="1"/>
  <c r="AJ315" i="10"/>
  <c r="AY309" i="10"/>
  <c r="CA309" i="10" s="1"/>
  <c r="AQ303" i="10"/>
  <c r="BS303" i="10" s="1"/>
  <c r="AQ299" i="10"/>
  <c r="BS299" i="10" s="1"/>
  <c r="AI292" i="10"/>
  <c r="BK292" i="10" s="1"/>
  <c r="BC291" i="10"/>
  <c r="AE289" i="10"/>
  <c r="BG289" i="10" s="1"/>
  <c r="AY288" i="10"/>
  <c r="CA288" i="10" s="1"/>
  <c r="AU285" i="10"/>
  <c r="BW285" i="10" s="1"/>
  <c r="AQ282" i="10"/>
  <c r="BS282" i="10" s="1"/>
  <c r="AN279" i="10"/>
  <c r="BP279" i="10" s="1"/>
  <c r="AN278" i="10"/>
  <c r="BP278" i="10" s="1"/>
  <c r="AN277" i="10"/>
  <c r="BP277" i="10" s="1"/>
  <c r="AU276" i="10"/>
  <c r="BW276" i="10" s="1"/>
  <c r="AL276" i="10"/>
  <c r="BN276" i="10" s="1"/>
  <c r="BC275" i="10"/>
  <c r="AU275" i="10"/>
  <c r="AM275" i="10"/>
  <c r="BO275" i="10" s="1"/>
  <c r="AE275" i="10"/>
  <c r="BG275" i="10" s="1"/>
  <c r="AY274" i="10"/>
  <c r="CA274" i="10" s="1"/>
  <c r="AQ274" i="10"/>
  <c r="BS274" i="10" s="1"/>
  <c r="AI274" i="10"/>
  <c r="BK274" i="10" s="1"/>
  <c r="BC273" i="10"/>
  <c r="AU273" i="10"/>
  <c r="BW273" i="10" s="1"/>
  <c r="AM273" i="10"/>
  <c r="AE273" i="10"/>
  <c r="BG273" i="10" s="1"/>
  <c r="AY272" i="10"/>
  <c r="CA272" i="10" s="1"/>
  <c r="AQ272" i="10"/>
  <c r="BS272" i="10" s="1"/>
  <c r="AI272" i="10"/>
  <c r="BK272" i="10" s="1"/>
  <c r="BC271" i="10"/>
  <c r="AU271" i="10"/>
  <c r="BW271" i="10" s="1"/>
  <c r="AM271" i="10"/>
  <c r="BO271" i="10" s="1"/>
  <c r="AE271" i="10"/>
  <c r="AY270" i="10"/>
  <c r="CA270" i="10" s="1"/>
  <c r="AQ270" i="10"/>
  <c r="BS270" i="10" s="1"/>
  <c r="AI270" i="10"/>
  <c r="BK270" i="10" s="1"/>
  <c r="BC269" i="10"/>
  <c r="AU269" i="10"/>
  <c r="BW269" i="10" s="1"/>
  <c r="AM269" i="10"/>
  <c r="BO269" i="10" s="1"/>
  <c r="AE269" i="10"/>
  <c r="BG269" i="10" s="1"/>
  <c r="AY268" i="10"/>
  <c r="AQ268" i="10"/>
  <c r="BS268" i="10" s="1"/>
  <c r="AI268" i="10"/>
  <c r="BK268" i="10" s="1"/>
  <c r="BC267" i="10"/>
  <c r="AU267" i="10"/>
  <c r="BW267" i="10" s="1"/>
  <c r="AM267" i="10"/>
  <c r="BO267" i="10" s="1"/>
  <c r="AE267" i="10"/>
  <c r="BG267" i="10" s="1"/>
  <c r="AY266" i="10"/>
  <c r="CA266" i="10" s="1"/>
  <c r="AQ266" i="10"/>
  <c r="AI266" i="10"/>
  <c r="BK266" i="10" s="1"/>
  <c r="BC265" i="10"/>
  <c r="AU265" i="10"/>
  <c r="BW265" i="10" s="1"/>
  <c r="AM265" i="10"/>
  <c r="BO265" i="10" s="1"/>
  <c r="AE265" i="10"/>
  <c r="BG265" i="10" s="1"/>
  <c r="AY264" i="10"/>
  <c r="CA264" i="10" s="1"/>
  <c r="AQ264" i="10"/>
  <c r="BS264" i="10" s="1"/>
  <c r="AI264" i="10"/>
  <c r="BC263" i="10"/>
  <c r="AU263" i="10"/>
  <c r="BW263" i="10" s="1"/>
  <c r="AM263" i="10"/>
  <c r="BO263" i="10" s="1"/>
  <c r="AE263" i="10"/>
  <c r="BG263" i="10" s="1"/>
  <c r="AY262" i="10"/>
  <c r="CA262" i="10" s="1"/>
  <c r="AQ262" i="10"/>
  <c r="BS262" i="10" s="1"/>
  <c r="AI262" i="10"/>
  <c r="BK262" i="10" s="1"/>
  <c r="BC261" i="10"/>
  <c r="AU261" i="10"/>
  <c r="BW261" i="10" s="1"/>
  <c r="AM261" i="10"/>
  <c r="BO261" i="10" s="1"/>
  <c r="AE261" i="10"/>
  <c r="BG261" i="10" s="1"/>
  <c r="AY260" i="10"/>
  <c r="CA260" i="10" s="1"/>
  <c r="AQ260" i="10"/>
  <c r="BS260" i="10" s="1"/>
  <c r="AI260" i="10"/>
  <c r="BK260" i="10" s="1"/>
  <c r="AU291" i="10"/>
  <c r="BW291" i="10" s="1"/>
  <c r="AQ288" i="10"/>
  <c r="BS288" i="10" s="1"/>
  <c r="AM285" i="10"/>
  <c r="BO285" i="10" s="1"/>
  <c r="AI282" i="10"/>
  <c r="BK282" i="10" s="1"/>
  <c r="BC281" i="10"/>
  <c r="AM279" i="10"/>
  <c r="BO279" i="10" s="1"/>
  <c r="BC278" i="10"/>
  <c r="AM278" i="10"/>
  <c r="BO278" i="10" s="1"/>
  <c r="BC277" i="10"/>
  <c r="AM277" i="10"/>
  <c r="BO277" i="10" s="1"/>
  <c r="AT276" i="10"/>
  <c r="BV276" i="10" s="1"/>
  <c r="AK276" i="10"/>
  <c r="BM276" i="10" s="1"/>
  <c r="BB275" i="10"/>
  <c r="CD275" i="10" s="1"/>
  <c r="AT275" i="10"/>
  <c r="BV275" i="10" s="1"/>
  <c r="AL275" i="10"/>
  <c r="BN275" i="10" s="1"/>
  <c r="AD275" i="10"/>
  <c r="BF275" i="10" s="1"/>
  <c r="AX274" i="10"/>
  <c r="BZ274" i="10" s="1"/>
  <c r="AP274" i="10"/>
  <c r="AH274" i="10"/>
  <c r="BJ274" i="10" s="1"/>
  <c r="BB273" i="10"/>
  <c r="AT273" i="10"/>
  <c r="BV273" i="10" s="1"/>
  <c r="AL273" i="10"/>
  <c r="BN273" i="10" s="1"/>
  <c r="AD273" i="10"/>
  <c r="BF273" i="10" s="1"/>
  <c r="AX272" i="10"/>
  <c r="BZ272" i="10" s="1"/>
  <c r="AP272" i="10"/>
  <c r="BR272" i="10" s="1"/>
  <c r="CE272" i="10" s="1"/>
  <c r="AH272" i="10"/>
  <c r="BB271" i="10"/>
  <c r="CD271" i="10" s="1"/>
  <c r="AT271" i="10"/>
  <c r="BV271" i="10" s="1"/>
  <c r="AL271" i="10"/>
  <c r="BN271" i="10" s="1"/>
  <c r="AD271" i="10"/>
  <c r="BF271" i="10" s="1"/>
  <c r="AX270" i="10"/>
  <c r="BZ270" i="10" s="1"/>
  <c r="AP270" i="10"/>
  <c r="BR270" i="10" s="1"/>
  <c r="CE270" i="10" s="1"/>
  <c r="AH270" i="10"/>
  <c r="BJ270" i="10" s="1"/>
  <c r="BB269" i="10"/>
  <c r="AT269" i="10"/>
  <c r="BV269" i="10" s="1"/>
  <c r="AL269" i="10"/>
  <c r="BN269" i="10" s="1"/>
  <c r="AD269" i="10"/>
  <c r="BF269" i="10" s="1"/>
  <c r="AX268" i="10"/>
  <c r="BZ268" i="10" s="1"/>
  <c r="AP268" i="10"/>
  <c r="BR268" i="10" s="1"/>
  <c r="CE268" i="10" s="1"/>
  <c r="AH268" i="10"/>
  <c r="BJ268" i="10" s="1"/>
  <c r="BB267" i="10"/>
  <c r="AT267" i="10"/>
  <c r="AL267" i="10"/>
  <c r="BN267" i="10" s="1"/>
  <c r="AD267" i="10"/>
  <c r="BF267" i="10" s="1"/>
  <c r="AX266" i="10"/>
  <c r="BZ266" i="10" s="1"/>
  <c r="AP266" i="10"/>
  <c r="BR266" i="10" s="1"/>
  <c r="CE266" i="10" s="1"/>
  <c r="AH266" i="10"/>
  <c r="BJ266" i="10" s="1"/>
  <c r="BB265" i="10"/>
  <c r="CD265" i="10" s="1"/>
  <c r="AT265" i="10"/>
  <c r="BV265" i="10" s="1"/>
  <c r="AL265" i="10"/>
  <c r="AD265" i="10"/>
  <c r="BF265" i="10" s="1"/>
  <c r="AX264" i="10"/>
  <c r="AP264" i="10"/>
  <c r="BR264" i="10" s="1"/>
  <c r="CE264" i="10" s="1"/>
  <c r="AH264" i="10"/>
  <c r="BJ264" i="10" s="1"/>
  <c r="BB263" i="10"/>
  <c r="CD263" i="10" s="1"/>
  <c r="AT263" i="10"/>
  <c r="BV263" i="10" s="1"/>
  <c r="AL263" i="10"/>
  <c r="BN263" i="10" s="1"/>
  <c r="AD263" i="10"/>
  <c r="AX262" i="10"/>
  <c r="BZ262" i="10" s="1"/>
  <c r="AP262" i="10"/>
  <c r="BR262" i="10" s="1"/>
  <c r="CE262" i="10" s="1"/>
  <c r="AH262" i="10"/>
  <c r="BJ262" i="10" s="1"/>
  <c r="BB261" i="10"/>
  <c r="CD261" i="10" s="1"/>
  <c r="AT261" i="10"/>
  <c r="BV261" i="10" s="1"/>
  <c r="AL261" i="10"/>
  <c r="BN261" i="10" s="1"/>
  <c r="AD261" i="10"/>
  <c r="BF261" i="10" s="1"/>
  <c r="AX260" i="10"/>
  <c r="AP260" i="10"/>
  <c r="BR260" i="10" s="1"/>
  <c r="CE260" i="10" s="1"/>
  <c r="AH260" i="10"/>
  <c r="BJ260" i="10" s="1"/>
  <c r="BB259" i="10"/>
  <c r="CD259" i="10" s="1"/>
  <c r="AT259" i="10"/>
  <c r="BV259" i="10" s="1"/>
  <c r="AL259" i="10"/>
  <c r="BN259" i="10" s="1"/>
  <c r="AD259" i="10"/>
  <c r="BF259" i="10" s="1"/>
  <c r="AX258" i="10"/>
  <c r="BZ258" i="10" s="1"/>
  <c r="AP258" i="10"/>
  <c r="AR296" i="10"/>
  <c r="BT296" i="10" s="1"/>
  <c r="AT295" i="10"/>
  <c r="BV295" i="10" s="1"/>
  <c r="BC294" i="10"/>
  <c r="AM291" i="10"/>
  <c r="BO291" i="10" s="1"/>
  <c r="AI288" i="10"/>
  <c r="BK288" i="10" s="1"/>
  <c r="BC287" i="10"/>
  <c r="AE285" i="10"/>
  <c r="BG285" i="10" s="1"/>
  <c r="AY284" i="10"/>
  <c r="CA284" i="10" s="1"/>
  <c r="AU281" i="10"/>
  <c r="BW281" i="10" s="1"/>
  <c r="BC312" i="10"/>
  <c r="AM300" i="10"/>
  <c r="BO300" i="10" s="1"/>
  <c r="AZ297" i="10"/>
  <c r="CB297" i="10" s="1"/>
  <c r="AF296" i="10"/>
  <c r="BH296" i="10" s="1"/>
  <c r="AI295" i="10"/>
  <c r="BK295" i="10" s="1"/>
  <c r="AR294" i="10"/>
  <c r="BT294" i="10" s="1"/>
  <c r="BC293" i="10"/>
  <c r="AE291" i="10"/>
  <c r="BG291" i="10" s="1"/>
  <c r="AY290" i="10"/>
  <c r="CA290" i="10" s="1"/>
  <c r="AU287" i="10"/>
  <c r="BW287" i="10" s="1"/>
  <c r="AQ284" i="10"/>
  <c r="BS284" i="10" s="1"/>
  <c r="AM281" i="10"/>
  <c r="BO281" i="10" s="1"/>
  <c r="AZ279" i="10"/>
  <c r="CB279" i="10" s="1"/>
  <c r="AI279" i="10"/>
  <c r="BK279" i="10" s="1"/>
  <c r="AY278" i="10"/>
  <c r="CA278" i="10" s="1"/>
  <c r="AI278" i="10"/>
  <c r="BK278" i="10" s="1"/>
  <c r="AY277" i="10"/>
  <c r="CA277" i="10" s="1"/>
  <c r="AI277" i="10"/>
  <c r="BK277" i="10" s="1"/>
  <c r="BB276" i="10"/>
  <c r="CD276" i="10" s="1"/>
  <c r="AR276" i="10"/>
  <c r="BT276" i="10" s="1"/>
  <c r="AI276" i="10"/>
  <c r="BK276" i="10" s="1"/>
  <c r="AZ275" i="10"/>
  <c r="CB275" i="10" s="1"/>
  <c r="AR275" i="10"/>
  <c r="AJ275" i="10"/>
  <c r="BL275" i="10" s="1"/>
  <c r="AV274" i="10"/>
  <c r="BX274" i="10" s="1"/>
  <c r="AN274" i="10"/>
  <c r="BP274" i="10" s="1"/>
  <c r="AF274" i="10"/>
  <c r="BH274" i="10" s="1"/>
  <c r="AZ273" i="10"/>
  <c r="CB273" i="10" s="1"/>
  <c r="AR273" i="10"/>
  <c r="BT273" i="10" s="1"/>
  <c r="AJ273" i="10"/>
  <c r="BL273" i="10" s="1"/>
  <c r="AV272" i="10"/>
  <c r="AN272" i="10"/>
  <c r="BP272" i="10" s="1"/>
  <c r="AF272" i="10"/>
  <c r="BH272" i="10" s="1"/>
  <c r="AZ271" i="10"/>
  <c r="CB271" i="10" s="1"/>
  <c r="AR271" i="10"/>
  <c r="BT271" i="10" s="1"/>
  <c r="AJ271" i="10"/>
  <c r="BL271" i="10" s="1"/>
  <c r="AV270" i="10"/>
  <c r="BX270" i="10" s="1"/>
  <c r="AN270" i="10"/>
  <c r="BP270" i="10" s="1"/>
  <c r="AF270" i="10"/>
  <c r="AZ269" i="10"/>
  <c r="CB269" i="10" s="1"/>
  <c r="AR269" i="10"/>
  <c r="BT269" i="10" s="1"/>
  <c r="AJ269" i="10"/>
  <c r="BL269" i="10" s="1"/>
  <c r="AV268" i="10"/>
  <c r="BX268" i="10" s="1"/>
  <c r="AN268" i="10"/>
  <c r="BP268" i="10" s="1"/>
  <c r="AF268" i="10"/>
  <c r="AZ267" i="10"/>
  <c r="CB267" i="10" s="1"/>
  <c r="AR267" i="10"/>
  <c r="AJ267" i="10"/>
  <c r="BL267" i="10" s="1"/>
  <c r="AV266" i="10"/>
  <c r="BX266" i="10" s="1"/>
  <c r="AN266" i="10"/>
  <c r="BP266" i="10" s="1"/>
  <c r="AF266" i="10"/>
  <c r="BH266" i="10" s="1"/>
  <c r="AZ265" i="10"/>
  <c r="CB265" i="10" s="1"/>
  <c r="AR265" i="10"/>
  <c r="BT265" i="10" s="1"/>
  <c r="AJ265" i="10"/>
  <c r="BL265" i="10" s="1"/>
  <c r="AV264" i="10"/>
  <c r="AN264" i="10"/>
  <c r="BP264" i="10" s="1"/>
  <c r="AF264" i="10"/>
  <c r="BH264" i="10" s="1"/>
  <c r="AZ263" i="10"/>
  <c r="CB263" i="10" s="1"/>
  <c r="AR263" i="10"/>
  <c r="BT263" i="10" s="1"/>
  <c r="AJ263" i="10"/>
  <c r="BL263" i="10" s="1"/>
  <c r="AV262" i="10"/>
  <c r="BX262" i="10" s="1"/>
  <c r="AN262" i="10"/>
  <c r="BP262" i="10" s="1"/>
  <c r="AF262" i="10"/>
  <c r="AE310" i="10"/>
  <c r="BG310" i="10" s="1"/>
  <c r="AU306" i="10"/>
  <c r="BW306" i="10" s="1"/>
  <c r="AJ297" i="10"/>
  <c r="BL297" i="10" s="1"/>
  <c r="AH294" i="10"/>
  <c r="BJ294" i="10" s="1"/>
  <c r="AU293" i="10"/>
  <c r="BW293" i="10" s="1"/>
  <c r="AQ290" i="10"/>
  <c r="BS290" i="10" s="1"/>
  <c r="AM287" i="10"/>
  <c r="BO287" i="10" s="1"/>
  <c r="AI284" i="10"/>
  <c r="BK284" i="10" s="1"/>
  <c r="BC283" i="10"/>
  <c r="AE281" i="10"/>
  <c r="BG281" i="10" s="1"/>
  <c r="AY280" i="10"/>
  <c r="CA280" i="10" s="1"/>
  <c r="AV279" i="10"/>
  <c r="BX279" i="10" s="1"/>
  <c r="AF279" i="10"/>
  <c r="BH279" i="10" s="1"/>
  <c r="AV278" i="10"/>
  <c r="BX278" i="10" s="1"/>
  <c r="AF278" i="10"/>
  <c r="BH278" i="10" s="1"/>
  <c r="AV277" i="10"/>
  <c r="BX277" i="10" s="1"/>
  <c r="AF277" i="10"/>
  <c r="BH277" i="10" s="1"/>
  <c r="BA276" i="10"/>
  <c r="CC276" i="10" s="1"/>
  <c r="AQ276" i="10"/>
  <c r="BS276" i="10" s="1"/>
  <c r="AG276" i="10"/>
  <c r="BI276" i="10" s="1"/>
  <c r="AY275" i="10"/>
  <c r="CA275" i="10" s="1"/>
  <c r="AQ275" i="10"/>
  <c r="BS275" i="10" s="1"/>
  <c r="AI275" i="10"/>
  <c r="BC274" i="10"/>
  <c r="AU274" i="10"/>
  <c r="BW274" i="10" s="1"/>
  <c r="AM274" i="10"/>
  <c r="BO274" i="10" s="1"/>
  <c r="AE274" i="10"/>
  <c r="BG274" i="10" s="1"/>
  <c r="AY273" i="10"/>
  <c r="CA273" i="10" s="1"/>
  <c r="AQ273" i="10"/>
  <c r="BS273" i="10" s="1"/>
  <c r="AI273" i="10"/>
  <c r="BK273" i="10" s="1"/>
  <c r="BC272" i="10"/>
  <c r="AU272" i="10"/>
  <c r="AM272" i="10"/>
  <c r="BO272" i="10" s="1"/>
  <c r="AE272" i="10"/>
  <c r="BG272" i="10" s="1"/>
  <c r="AY271" i="10"/>
  <c r="CA271" i="10" s="1"/>
  <c r="AQ271" i="10"/>
  <c r="BS271" i="10" s="1"/>
  <c r="AI271" i="10"/>
  <c r="BK271" i="10" s="1"/>
  <c r="BC270" i="10"/>
  <c r="AU270" i="10"/>
  <c r="BW270" i="10" s="1"/>
  <c r="AM270" i="10"/>
  <c r="AE270" i="10"/>
  <c r="BG270" i="10" s="1"/>
  <c r="AY269" i="10"/>
  <c r="CA269" i="10" s="1"/>
  <c r="AQ269" i="10"/>
  <c r="BS269" i="10" s="1"/>
  <c r="AI269" i="10"/>
  <c r="BK269" i="10" s="1"/>
  <c r="BC268" i="10"/>
  <c r="AU268" i="10"/>
  <c r="BW268" i="10" s="1"/>
  <c r="AM268" i="10"/>
  <c r="BO268" i="10" s="1"/>
  <c r="AE268" i="10"/>
  <c r="AY267" i="10"/>
  <c r="CA267" i="10" s="1"/>
  <c r="AQ267" i="10"/>
  <c r="BS267" i="10" s="1"/>
  <c r="AI267" i="10"/>
  <c r="BK267" i="10" s="1"/>
  <c r="BC266" i="10"/>
  <c r="AU266" i="10"/>
  <c r="BW266" i="10" s="1"/>
  <c r="AM266" i="10"/>
  <c r="BO266" i="10" s="1"/>
  <c r="AE266" i="10"/>
  <c r="AY265" i="10"/>
  <c r="AQ265" i="10"/>
  <c r="BS265" i="10" s="1"/>
  <c r="AI265" i="10"/>
  <c r="BC264" i="10"/>
  <c r="AU264" i="10"/>
  <c r="BW264" i="10" s="1"/>
  <c r="AM264" i="10"/>
  <c r="BO264" i="10" s="1"/>
  <c r="AE264" i="10"/>
  <c r="BG264" i="10" s="1"/>
  <c r="AY263" i="10"/>
  <c r="CA263" i="10" s="1"/>
  <c r="AQ263" i="10"/>
  <c r="AI263" i="10"/>
  <c r="BK263" i="10" s="1"/>
  <c r="BC262" i="10"/>
  <c r="AU262" i="10"/>
  <c r="BW262" i="10" s="1"/>
  <c r="AM262" i="10"/>
  <c r="BO262" i="10" s="1"/>
  <c r="AE262" i="10"/>
  <c r="BG262" i="10" s="1"/>
  <c r="AY261" i="10"/>
  <c r="CA261" i="10" s="1"/>
  <c r="AQ261" i="10"/>
  <c r="BS261" i="10" s="1"/>
  <c r="AI261" i="10"/>
  <c r="BC260" i="10"/>
  <c r="AU260" i="10"/>
  <c r="BW260" i="10" s="1"/>
  <c r="AM260" i="10"/>
  <c r="BO260" i="10" s="1"/>
  <c r="AE260" i="10"/>
  <c r="BG260" i="10" s="1"/>
  <c r="AY259" i="10"/>
  <c r="CA259" i="10" s="1"/>
  <c r="AQ259" i="10"/>
  <c r="BS259" i="10" s="1"/>
  <c r="AI259" i="10"/>
  <c r="BK259" i="10" s="1"/>
  <c r="BC258" i="10"/>
  <c r="AU258" i="10"/>
  <c r="BW258" i="10" s="1"/>
  <c r="AM258" i="10"/>
  <c r="BO258" i="10" s="1"/>
  <c r="AM298" i="10"/>
  <c r="BO298" i="10" s="1"/>
  <c r="AM293" i="10"/>
  <c r="BO293" i="10" s="1"/>
  <c r="AI290" i="10"/>
  <c r="BK290" i="10" s="1"/>
  <c r="BC289" i="10"/>
  <c r="AE287" i="10"/>
  <c r="BG287" i="10" s="1"/>
  <c r="AY286" i="10"/>
  <c r="CA286" i="10" s="1"/>
  <c r="AU283" i="10"/>
  <c r="BW283" i="10" s="1"/>
  <c r="AQ280" i="10"/>
  <c r="BS280" i="10" s="1"/>
  <c r="AU279" i="10"/>
  <c r="BW279" i="10" s="1"/>
  <c r="AE279" i="10"/>
  <c r="BG279" i="10" s="1"/>
  <c r="AU278" i="10"/>
  <c r="BW278" i="10" s="1"/>
  <c r="AE278" i="10"/>
  <c r="BG278" i="10" s="1"/>
  <c r="AU277" i="10"/>
  <c r="BW277" i="10" s="1"/>
  <c r="AE277" i="10"/>
  <c r="BG277" i="10" s="1"/>
  <c r="AZ276" i="10"/>
  <c r="CB276" i="10" s="1"/>
  <c r="AO276" i="10"/>
  <c r="BQ276" i="10" s="1"/>
  <c r="AF276" i="10"/>
  <c r="BH276" i="10" s="1"/>
  <c r="AX275" i="10"/>
  <c r="BZ275" i="10" s="1"/>
  <c r="AP275" i="10"/>
  <c r="BR275" i="10" s="1"/>
  <c r="CE275" i="10" s="1"/>
  <c r="AH275" i="10"/>
  <c r="BJ275" i="10" s="1"/>
  <c r="BB274" i="10"/>
  <c r="AT274" i="10"/>
  <c r="AL274" i="10"/>
  <c r="BN274" i="10" s="1"/>
  <c r="AD274" i="10"/>
  <c r="BF274" i="10" s="1"/>
  <c r="AX273" i="10"/>
  <c r="BZ273" i="10" s="1"/>
  <c r="AP273" i="10"/>
  <c r="BR273" i="10" s="1"/>
  <c r="CE273" i="10" s="1"/>
  <c r="AH273" i="10"/>
  <c r="BJ273" i="10" s="1"/>
  <c r="BB272" i="10"/>
  <c r="CD272" i="10" s="1"/>
  <c r="AT272" i="10"/>
  <c r="AL272" i="10"/>
  <c r="AD272" i="10"/>
  <c r="BF272" i="10" s="1"/>
  <c r="AX271" i="10"/>
  <c r="BZ271" i="10" s="1"/>
  <c r="AP271" i="10"/>
  <c r="BR271" i="10" s="1"/>
  <c r="CE271" i="10" s="1"/>
  <c r="AH271" i="10"/>
  <c r="BJ271" i="10" s="1"/>
  <c r="BB270" i="10"/>
  <c r="CD270" i="10" s="1"/>
  <c r="AT270" i="10"/>
  <c r="BV270" i="10" s="1"/>
  <c r="AL270" i="10"/>
  <c r="BN270" i="10" s="1"/>
  <c r="AD270" i="10"/>
  <c r="AX269" i="10"/>
  <c r="BZ269" i="10" s="1"/>
  <c r="AP269" i="10"/>
  <c r="BR269" i="10" s="1"/>
  <c r="CE269" i="10" s="1"/>
  <c r="AH269" i="10"/>
  <c r="BJ269" i="10" s="1"/>
  <c r="BB268" i="10"/>
  <c r="CD268" i="10" s="1"/>
  <c r="AT268" i="10"/>
  <c r="BV268" i="10" s="1"/>
  <c r="AL268" i="10"/>
  <c r="BN268" i="10" s="1"/>
  <c r="AD268" i="10"/>
  <c r="BF268" i="10" s="1"/>
  <c r="AX267" i="10"/>
  <c r="AP267" i="10"/>
  <c r="BR267" i="10" s="1"/>
  <c r="CE267" i="10" s="1"/>
  <c r="AH267" i="10"/>
  <c r="BJ267" i="10" s="1"/>
  <c r="BB266" i="10"/>
  <c r="CD266" i="10" s="1"/>
  <c r="AT266" i="10"/>
  <c r="BV266" i="10" s="1"/>
  <c r="AL266" i="10"/>
  <c r="BN266" i="10" s="1"/>
  <c r="AD266" i="10"/>
  <c r="BF266" i="10" s="1"/>
  <c r="AX265" i="10"/>
  <c r="BZ265" i="10" s="1"/>
  <c r="AP265" i="10"/>
  <c r="AH265" i="10"/>
  <c r="BJ265" i="10" s="1"/>
  <c r="BB264" i="10"/>
  <c r="CD264" i="10" s="1"/>
  <c r="AT264" i="10"/>
  <c r="BV264" i="10" s="1"/>
  <c r="AL264" i="10"/>
  <c r="BN264" i="10" s="1"/>
  <c r="AD264" i="10"/>
  <c r="BF264" i="10" s="1"/>
  <c r="AX263" i="10"/>
  <c r="BZ263" i="10" s="1"/>
  <c r="AP263" i="10"/>
  <c r="BR263" i="10" s="1"/>
  <c r="CE263" i="10" s="1"/>
  <c r="AH263" i="10"/>
  <c r="BB262" i="10"/>
  <c r="CD262" i="10" s="1"/>
  <c r="AT262" i="10"/>
  <c r="BV262" i="10" s="1"/>
  <c r="AL262" i="10"/>
  <c r="BN262" i="10" s="1"/>
  <c r="AD262" i="10"/>
  <c r="BF262" i="10" s="1"/>
  <c r="AX261" i="10"/>
  <c r="BZ261" i="10" s="1"/>
  <c r="AP261" i="10"/>
  <c r="BR261" i="10" s="1"/>
  <c r="CE261" i="10" s="1"/>
  <c r="AH261" i="10"/>
  <c r="BJ261" i="10" s="1"/>
  <c r="BB260" i="10"/>
  <c r="AT260" i="10"/>
  <c r="BV260" i="10" s="1"/>
  <c r="AL260" i="10"/>
  <c r="BN260" i="10" s="1"/>
  <c r="AD260" i="10"/>
  <c r="BF260" i="10" s="1"/>
  <c r="AX259" i="10"/>
  <c r="AP259" i="10"/>
  <c r="BR259" i="10" s="1"/>
  <c r="CE259" i="10" s="1"/>
  <c r="AH259" i="10"/>
  <c r="BJ259" i="10" s="1"/>
  <c r="BB258" i="10"/>
  <c r="CD258" i="10" s="1"/>
  <c r="AT258" i="10"/>
  <c r="BC279" i="10"/>
  <c r="AS276" i="10"/>
  <c r="BU276" i="10" s="1"/>
  <c r="AS275" i="10"/>
  <c r="BU275" i="10" s="1"/>
  <c r="AS274" i="10"/>
  <c r="BU274" i="10" s="1"/>
  <c r="AS273" i="10"/>
  <c r="BU273" i="10" s="1"/>
  <c r="AS272" i="10"/>
  <c r="BU272" i="10" s="1"/>
  <c r="AS271" i="10"/>
  <c r="BU271" i="10" s="1"/>
  <c r="AS270" i="10"/>
  <c r="AS269" i="10"/>
  <c r="BU269" i="10" s="1"/>
  <c r="AS268" i="10"/>
  <c r="BU268" i="10" s="1"/>
  <c r="AS267" i="10"/>
  <c r="BU267" i="10" s="1"/>
  <c r="AS266" i="10"/>
  <c r="BU266" i="10" s="1"/>
  <c r="AS265" i="10"/>
  <c r="BU265" i="10" s="1"/>
  <c r="AS264" i="10"/>
  <c r="BU264" i="10" s="1"/>
  <c r="AS263" i="10"/>
  <c r="BU263" i="10" s="1"/>
  <c r="AS262" i="10"/>
  <c r="AJ261" i="10"/>
  <c r="BL261" i="10" s="1"/>
  <c r="AR260" i="10"/>
  <c r="BT260" i="10" s="1"/>
  <c r="AR259" i="10"/>
  <c r="BT259" i="10" s="1"/>
  <c r="AE259" i="10"/>
  <c r="BG259" i="10" s="1"/>
  <c r="AZ258" i="10"/>
  <c r="CB258" i="10" s="1"/>
  <c r="AN258" i="10"/>
  <c r="BP258" i="10" s="1"/>
  <c r="AE258" i="10"/>
  <c r="BG258" i="10" s="1"/>
  <c r="AY257" i="10"/>
  <c r="CA257" i="10" s="1"/>
  <c r="AQ257" i="10"/>
  <c r="BS257" i="10" s="1"/>
  <c r="AI257" i="10"/>
  <c r="BK257" i="10" s="1"/>
  <c r="BC256" i="10"/>
  <c r="AU256" i="10"/>
  <c r="BW256" i="10" s="1"/>
  <c r="AM256" i="10"/>
  <c r="BO256" i="10" s="1"/>
  <c r="AE256" i="10"/>
  <c r="BG256" i="10" s="1"/>
  <c r="AY255" i="10"/>
  <c r="CA255" i="10" s="1"/>
  <c r="AQ255" i="10"/>
  <c r="BS255" i="10" s="1"/>
  <c r="AI255" i="10"/>
  <c r="BK255" i="10" s="1"/>
  <c r="BC254" i="10"/>
  <c r="AU254" i="10"/>
  <c r="BW254" i="10" s="1"/>
  <c r="AM254" i="10"/>
  <c r="BO254" i="10" s="1"/>
  <c r="AE254" i="10"/>
  <c r="BG254" i="10" s="1"/>
  <c r="AY253" i="10"/>
  <c r="CA253" i="10" s="1"/>
  <c r="AQ253" i="10"/>
  <c r="BS253" i="10" s="1"/>
  <c r="AI253" i="10"/>
  <c r="BK253" i="10" s="1"/>
  <c r="BC252" i="10"/>
  <c r="AU252" i="10"/>
  <c r="BW252" i="10" s="1"/>
  <c r="AM252" i="10"/>
  <c r="BO252" i="10" s="1"/>
  <c r="AE252" i="10"/>
  <c r="BG252" i="10" s="1"/>
  <c r="AY251" i="10"/>
  <c r="CA251" i="10" s="1"/>
  <c r="AQ251" i="10"/>
  <c r="BS251" i="10" s="1"/>
  <c r="AI251" i="10"/>
  <c r="BK251" i="10" s="1"/>
  <c r="BC250" i="10"/>
  <c r="AU250" i="10"/>
  <c r="BW250" i="10" s="1"/>
  <c r="AM250" i="10"/>
  <c r="BO250" i="10" s="1"/>
  <c r="AE250" i="10"/>
  <c r="BG250" i="10" s="1"/>
  <c r="AY249" i="10"/>
  <c r="CA249" i="10" s="1"/>
  <c r="AQ249" i="10"/>
  <c r="BS249" i="10" s="1"/>
  <c r="AI249" i="10"/>
  <c r="BK249" i="10" s="1"/>
  <c r="BC248" i="10"/>
  <c r="AU248" i="10"/>
  <c r="BW248" i="10" s="1"/>
  <c r="AM248" i="10"/>
  <c r="BO248" i="10" s="1"/>
  <c r="AE248" i="10"/>
  <c r="BG248" i="10" s="1"/>
  <c r="AY247" i="10"/>
  <c r="CA247" i="10" s="1"/>
  <c r="AQ247" i="10"/>
  <c r="BS247" i="10" s="1"/>
  <c r="AI247" i="10"/>
  <c r="BK247" i="10" s="1"/>
  <c r="BC246" i="10"/>
  <c r="AU246" i="10"/>
  <c r="BW246" i="10" s="1"/>
  <c r="AM246" i="10"/>
  <c r="BO246" i="10" s="1"/>
  <c r="AE246" i="10"/>
  <c r="BG246" i="10" s="1"/>
  <c r="AR279" i="10"/>
  <c r="BT279" i="10" s="1"/>
  <c r="AN276" i="10"/>
  <c r="BP276" i="10" s="1"/>
  <c r="AO275" i="10"/>
  <c r="AO274" i="10"/>
  <c r="BQ274" i="10" s="1"/>
  <c r="AO273" i="10"/>
  <c r="BQ273" i="10" s="1"/>
  <c r="AO272" i="10"/>
  <c r="BQ272" i="10" s="1"/>
  <c r="AO271" i="10"/>
  <c r="AO270" i="10"/>
  <c r="BQ270" i="10" s="1"/>
  <c r="AO269" i="10"/>
  <c r="BQ269" i="10" s="1"/>
  <c r="AO268" i="10"/>
  <c r="BQ268" i="10" s="1"/>
  <c r="AO267" i="10"/>
  <c r="BQ267" i="10" s="1"/>
  <c r="AO266" i="10"/>
  <c r="BQ266" i="10" s="1"/>
  <c r="AO265" i="10"/>
  <c r="BQ265" i="10" s="1"/>
  <c r="AO264" i="10"/>
  <c r="BQ264" i="10" s="1"/>
  <c r="AO263" i="10"/>
  <c r="AO262" i="10"/>
  <c r="BQ262" i="10" s="1"/>
  <c r="BA261" i="10"/>
  <c r="CC261" i="10" s="1"/>
  <c r="AG261" i="10"/>
  <c r="BI261" i="10" s="1"/>
  <c r="AO260" i="10"/>
  <c r="BQ260" i="10" s="1"/>
  <c r="BC259" i="10"/>
  <c r="AO259" i="10"/>
  <c r="BQ259" i="10" s="1"/>
  <c r="AY258" i="10"/>
  <c r="CA258" i="10" s="1"/>
  <c r="AL258" i="10"/>
  <c r="AD258" i="10"/>
  <c r="BF258" i="10" s="1"/>
  <c r="AX257" i="10"/>
  <c r="BZ257" i="10" s="1"/>
  <c r="AP257" i="10"/>
  <c r="BR257" i="10" s="1"/>
  <c r="CE257" i="10" s="1"/>
  <c r="AH257" i="10"/>
  <c r="BJ257" i="10" s="1"/>
  <c r="BB256" i="10"/>
  <c r="CD256" i="10" s="1"/>
  <c r="AT256" i="10"/>
  <c r="BV256" i="10" s="1"/>
  <c r="AL256" i="10"/>
  <c r="BN256" i="10" s="1"/>
  <c r="AD256" i="10"/>
  <c r="BF256" i="10" s="1"/>
  <c r="AX255" i="10"/>
  <c r="BZ255" i="10" s="1"/>
  <c r="AP255" i="10"/>
  <c r="BR255" i="10" s="1"/>
  <c r="CE255" i="10" s="1"/>
  <c r="AH255" i="10"/>
  <c r="BJ255" i="10" s="1"/>
  <c r="BB254" i="10"/>
  <c r="CD254" i="10" s="1"/>
  <c r="AT254" i="10"/>
  <c r="BV254" i="10" s="1"/>
  <c r="AL254" i="10"/>
  <c r="BN254" i="10" s="1"/>
  <c r="AD254" i="10"/>
  <c r="BF254" i="10" s="1"/>
  <c r="AX253" i="10"/>
  <c r="AP253" i="10"/>
  <c r="BR253" i="10" s="1"/>
  <c r="CE253" i="10" s="1"/>
  <c r="AH253" i="10"/>
  <c r="BJ253" i="10" s="1"/>
  <c r="BB252" i="10"/>
  <c r="CD252" i="10" s="1"/>
  <c r="AT252" i="10"/>
  <c r="BV252" i="10" s="1"/>
  <c r="AL252" i="10"/>
  <c r="BN252" i="10" s="1"/>
  <c r="AD252" i="10"/>
  <c r="BF252" i="10" s="1"/>
  <c r="AX251" i="10"/>
  <c r="AP251" i="10"/>
  <c r="AH251" i="10"/>
  <c r="BJ251" i="10" s="1"/>
  <c r="BB250" i="10"/>
  <c r="CD250" i="10" s="1"/>
  <c r="AT250" i="10"/>
  <c r="BV250" i="10" s="1"/>
  <c r="AL250" i="10"/>
  <c r="BN250" i="10" s="1"/>
  <c r="AD250" i="10"/>
  <c r="BF250" i="10" s="1"/>
  <c r="AX249" i="10"/>
  <c r="BZ249" i="10" s="1"/>
  <c r="AP249" i="10"/>
  <c r="BR249" i="10" s="1"/>
  <c r="CE249" i="10" s="1"/>
  <c r="AH249" i="10"/>
  <c r="BB248" i="10"/>
  <c r="CD248" i="10" s="1"/>
  <c r="AT248" i="10"/>
  <c r="BV248" i="10" s="1"/>
  <c r="AL248" i="10"/>
  <c r="BN248" i="10" s="1"/>
  <c r="AD248" i="10"/>
  <c r="BF248" i="10" s="1"/>
  <c r="AX247" i="10"/>
  <c r="BZ247" i="10" s="1"/>
  <c r="AP247" i="10"/>
  <c r="BR247" i="10" s="1"/>
  <c r="CE247" i="10" s="1"/>
  <c r="AH247" i="10"/>
  <c r="BJ247" i="10" s="1"/>
  <c r="BB246" i="10"/>
  <c r="AT246" i="10"/>
  <c r="BV246" i="10" s="1"/>
  <c r="AL246" i="10"/>
  <c r="BN246" i="10" s="1"/>
  <c r="AD246" i="10"/>
  <c r="BF246" i="10" s="1"/>
  <c r="AX245" i="10"/>
  <c r="BZ245" i="10" s="1"/>
  <c r="AP245" i="10"/>
  <c r="BR245" i="10" s="1"/>
  <c r="CE245" i="10" s="1"/>
  <c r="AH245" i="10"/>
  <c r="BJ245" i="10" s="1"/>
  <c r="BB244" i="10"/>
  <c r="CD244" i="10" s="1"/>
  <c r="AT244" i="10"/>
  <c r="AL244" i="10"/>
  <c r="BN244" i="10" s="1"/>
  <c r="AD244" i="10"/>
  <c r="BF244" i="10" s="1"/>
  <c r="AX243" i="10"/>
  <c r="BZ243" i="10" s="1"/>
  <c r="AP243" i="10"/>
  <c r="BR243" i="10" s="1"/>
  <c r="CE243" i="10" s="1"/>
  <c r="AH243" i="10"/>
  <c r="BJ243" i="10" s="1"/>
  <c r="BB242" i="10"/>
  <c r="CD242" i="10" s="1"/>
  <c r="AT242" i="10"/>
  <c r="BV242" i="10" s="1"/>
  <c r="AL242" i="10"/>
  <c r="AD242" i="10"/>
  <c r="BF242" i="10" s="1"/>
  <c r="AI280" i="10"/>
  <c r="BK280" i="10" s="1"/>
  <c r="AJ279" i="10"/>
  <c r="BL279" i="10" s="1"/>
  <c r="AZ278" i="10"/>
  <c r="CB278" i="10" s="1"/>
  <c r="AJ276" i="10"/>
  <c r="BL276" i="10" s="1"/>
  <c r="AK275" i="10"/>
  <c r="BM275" i="10" s="1"/>
  <c r="AK274" i="10"/>
  <c r="BM274" i="10" s="1"/>
  <c r="AK273" i="10"/>
  <c r="BM273" i="10" s="1"/>
  <c r="AK272" i="10"/>
  <c r="BM272" i="10" s="1"/>
  <c r="AK271" i="10"/>
  <c r="BM271" i="10" s="1"/>
  <c r="AK270" i="10"/>
  <c r="BM270" i="10" s="1"/>
  <c r="AK269" i="10"/>
  <c r="BM269" i="10" s="1"/>
  <c r="AK268" i="10"/>
  <c r="BM268" i="10" s="1"/>
  <c r="AK267" i="10"/>
  <c r="BM267" i="10" s="1"/>
  <c r="AK266" i="10"/>
  <c r="BM266" i="10" s="1"/>
  <c r="AK265" i="10"/>
  <c r="BM265" i="10" s="1"/>
  <c r="AK264" i="10"/>
  <c r="BM264" i="10" s="1"/>
  <c r="AK263" i="10"/>
  <c r="BM263" i="10" s="1"/>
  <c r="AK262" i="10"/>
  <c r="BM262" i="10" s="1"/>
  <c r="AZ261" i="10"/>
  <c r="CB261" i="10" s="1"/>
  <c r="AN260" i="10"/>
  <c r="BP260" i="10" s="1"/>
  <c r="BA259" i="10"/>
  <c r="CC259" i="10" s="1"/>
  <c r="AN259" i="10"/>
  <c r="AW258" i="10"/>
  <c r="BY258" i="10" s="1"/>
  <c r="AK258" i="10"/>
  <c r="BM258" i="10" s="1"/>
  <c r="AW257" i="10"/>
  <c r="AO257" i="10"/>
  <c r="BQ257" i="10" s="1"/>
  <c r="AG257" i="10"/>
  <c r="BI257" i="10" s="1"/>
  <c r="BA256" i="10"/>
  <c r="CC256" i="10" s="1"/>
  <c r="AS256" i="10"/>
  <c r="BU256" i="10" s="1"/>
  <c r="AK256" i="10"/>
  <c r="BM256" i="10" s="1"/>
  <c r="AW255" i="10"/>
  <c r="AO255" i="10"/>
  <c r="BQ255" i="10" s="1"/>
  <c r="AG255" i="10"/>
  <c r="BI255" i="10" s="1"/>
  <c r="BA254" i="10"/>
  <c r="CC254" i="10" s="1"/>
  <c r="AS254" i="10"/>
  <c r="BU254" i="10" s="1"/>
  <c r="AK254" i="10"/>
  <c r="BM254" i="10" s="1"/>
  <c r="AW253" i="10"/>
  <c r="BY253" i="10" s="1"/>
  <c r="AO253" i="10"/>
  <c r="BQ253" i="10" s="1"/>
  <c r="AG253" i="10"/>
  <c r="BA252" i="10"/>
  <c r="CC252" i="10" s="1"/>
  <c r="AS252" i="10"/>
  <c r="BU252" i="10" s="1"/>
  <c r="AK252" i="10"/>
  <c r="BM252" i="10" s="1"/>
  <c r="AW251" i="10"/>
  <c r="BY251" i="10" s="1"/>
  <c r="AO251" i="10"/>
  <c r="BQ251" i="10" s="1"/>
  <c r="AG251" i="10"/>
  <c r="BI251" i="10" s="1"/>
  <c r="BA250" i="10"/>
  <c r="CC250" i="10" s="1"/>
  <c r="AS250" i="10"/>
  <c r="AK250" i="10"/>
  <c r="BM250" i="10" s="1"/>
  <c r="AW249" i="10"/>
  <c r="BY249" i="10" s="1"/>
  <c r="AO249" i="10"/>
  <c r="BQ249" i="10" s="1"/>
  <c r="AG249" i="10"/>
  <c r="BI249" i="10" s="1"/>
  <c r="BA248" i="10"/>
  <c r="CC248" i="10" s="1"/>
  <c r="AS248" i="10"/>
  <c r="BU248" i="10" s="1"/>
  <c r="AK248" i="10"/>
  <c r="BM248" i="10" s="1"/>
  <c r="AW247" i="10"/>
  <c r="AO247" i="10"/>
  <c r="BQ247" i="10" s="1"/>
  <c r="AG247" i="10"/>
  <c r="BI247" i="10" s="1"/>
  <c r="BA246" i="10"/>
  <c r="CC246" i="10" s="1"/>
  <c r="AS246" i="10"/>
  <c r="BU246" i="10" s="1"/>
  <c r="AK246" i="10"/>
  <c r="BM246" i="10" s="1"/>
  <c r="AY292" i="10"/>
  <c r="CA292" i="10" s="1"/>
  <c r="AQ286" i="10"/>
  <c r="BS286" i="10" s="1"/>
  <c r="AR278" i="10"/>
  <c r="BT278" i="10" s="1"/>
  <c r="AE276" i="10"/>
  <c r="BG276" i="10" s="1"/>
  <c r="AG275" i="10"/>
  <c r="BI275" i="10" s="1"/>
  <c r="AG274" i="10"/>
  <c r="BI274" i="10" s="1"/>
  <c r="AG273" i="10"/>
  <c r="BI273" i="10" s="1"/>
  <c r="AG272" i="10"/>
  <c r="BI272" i="10" s="1"/>
  <c r="AJ278" i="10"/>
  <c r="BL278" i="10" s="1"/>
  <c r="AZ277" i="10"/>
  <c r="CB277" i="10" s="1"/>
  <c r="AS261" i="10"/>
  <c r="AZ260" i="10"/>
  <c r="CB260" i="10" s="1"/>
  <c r="AJ260" i="10"/>
  <c r="BL260" i="10" s="1"/>
  <c r="AW259" i="10"/>
  <c r="BY259" i="10" s="1"/>
  <c r="AK259" i="10"/>
  <c r="BM259" i="10" s="1"/>
  <c r="AS258" i="10"/>
  <c r="BU258" i="10" s="1"/>
  <c r="AI258" i="10"/>
  <c r="BK258" i="10" s="1"/>
  <c r="BC257" i="10"/>
  <c r="AU257" i="10"/>
  <c r="BW257" i="10" s="1"/>
  <c r="AM257" i="10"/>
  <c r="BO257" i="10" s="1"/>
  <c r="AE257" i="10"/>
  <c r="BG257" i="10" s="1"/>
  <c r="AY256" i="10"/>
  <c r="CA256" i="10" s="1"/>
  <c r="AQ256" i="10"/>
  <c r="BS256" i="10" s="1"/>
  <c r="AI256" i="10"/>
  <c r="BK256" i="10" s="1"/>
  <c r="BC255" i="10"/>
  <c r="AU255" i="10"/>
  <c r="BW255" i="10" s="1"/>
  <c r="AM255" i="10"/>
  <c r="BO255" i="10" s="1"/>
  <c r="AE255" i="10"/>
  <c r="BG255" i="10" s="1"/>
  <c r="AY254" i="10"/>
  <c r="CA254" i="10" s="1"/>
  <c r="AQ254" i="10"/>
  <c r="BS254" i="10" s="1"/>
  <c r="AI254" i="10"/>
  <c r="BK254" i="10" s="1"/>
  <c r="BC253" i="10"/>
  <c r="AU253" i="10"/>
  <c r="BW253" i="10" s="1"/>
  <c r="AM253" i="10"/>
  <c r="BO253" i="10" s="1"/>
  <c r="AE253" i="10"/>
  <c r="BG253" i="10" s="1"/>
  <c r="AY252" i="10"/>
  <c r="CA252" i="10" s="1"/>
  <c r="AQ252" i="10"/>
  <c r="BS252" i="10" s="1"/>
  <c r="AI252" i="10"/>
  <c r="BK252" i="10" s="1"/>
  <c r="BC251" i="10"/>
  <c r="AU251" i="10"/>
  <c r="BW251" i="10" s="1"/>
  <c r="AM251" i="10"/>
  <c r="BO251" i="10" s="1"/>
  <c r="AE251" i="10"/>
  <c r="BG251" i="10" s="1"/>
  <c r="AY250" i="10"/>
  <c r="CA250" i="10" s="1"/>
  <c r="AQ250" i="10"/>
  <c r="BS250" i="10" s="1"/>
  <c r="AI250" i="10"/>
  <c r="BK250" i="10" s="1"/>
  <c r="BC249" i="10"/>
  <c r="AU249" i="10"/>
  <c r="BW249" i="10" s="1"/>
  <c r="AM249" i="10"/>
  <c r="BO249" i="10" s="1"/>
  <c r="AE249" i="10"/>
  <c r="BG249" i="10" s="1"/>
  <c r="AY248" i="10"/>
  <c r="CA248" i="10" s="1"/>
  <c r="AQ248" i="10"/>
  <c r="BS248" i="10" s="1"/>
  <c r="AI248" i="10"/>
  <c r="BK248" i="10" s="1"/>
  <c r="AR277" i="10"/>
  <c r="BT277" i="10" s="1"/>
  <c r="AR261" i="10"/>
  <c r="BT261" i="10" s="1"/>
  <c r="AW260" i="10"/>
  <c r="BY260" i="10" s="1"/>
  <c r="AG260" i="10"/>
  <c r="BI260" i="10" s="1"/>
  <c r="AV259" i="10"/>
  <c r="BX259" i="10" s="1"/>
  <c r="AJ259" i="10"/>
  <c r="BL259" i="10" s="1"/>
  <c r="AR258" i="10"/>
  <c r="BT258" i="10" s="1"/>
  <c r="AH258" i="10"/>
  <c r="BJ258" i="10" s="1"/>
  <c r="BB257" i="10"/>
  <c r="CD257" i="10" s="1"/>
  <c r="AT257" i="10"/>
  <c r="BV257" i="10" s="1"/>
  <c r="AL257" i="10"/>
  <c r="AD257" i="10"/>
  <c r="BF257" i="10" s="1"/>
  <c r="AX256" i="10"/>
  <c r="BZ256" i="10" s="1"/>
  <c r="AP256" i="10"/>
  <c r="BR256" i="10" s="1"/>
  <c r="CE256" i="10" s="1"/>
  <c r="AH256" i="10"/>
  <c r="BB255" i="10"/>
  <c r="CD255" i="10" s="1"/>
  <c r="AT255" i="10"/>
  <c r="BV255" i="10" s="1"/>
  <c r="AL255" i="10"/>
  <c r="BN255" i="10" s="1"/>
  <c r="AD255" i="10"/>
  <c r="BF255" i="10" s="1"/>
  <c r="AX254" i="10"/>
  <c r="BZ254" i="10" s="1"/>
  <c r="AP254" i="10"/>
  <c r="BR254" i="10" s="1"/>
  <c r="CE254" i="10" s="1"/>
  <c r="AH254" i="10"/>
  <c r="BJ254" i="10" s="1"/>
  <c r="BB253" i="10"/>
  <c r="AT253" i="10"/>
  <c r="BV253" i="10" s="1"/>
  <c r="AL253" i="10"/>
  <c r="BN253" i="10" s="1"/>
  <c r="AD253" i="10"/>
  <c r="BF253" i="10" s="1"/>
  <c r="AX252" i="10"/>
  <c r="BZ252" i="10" s="1"/>
  <c r="AP252" i="10"/>
  <c r="BR252" i="10" s="1"/>
  <c r="CE252" i="10" s="1"/>
  <c r="AH252" i="10"/>
  <c r="BJ252" i="10" s="1"/>
  <c r="BB251" i="10"/>
  <c r="CD251" i="10" s="1"/>
  <c r="AT251" i="10"/>
  <c r="AL251" i="10"/>
  <c r="BN251" i="10" s="1"/>
  <c r="AD251" i="10"/>
  <c r="AX250" i="10"/>
  <c r="BZ250" i="10" s="1"/>
  <c r="AP250" i="10"/>
  <c r="BR250" i="10" s="1"/>
  <c r="CE250" i="10" s="1"/>
  <c r="AH250" i="10"/>
  <c r="BB249" i="10"/>
  <c r="CD249" i="10" s="1"/>
  <c r="AT249" i="10"/>
  <c r="BV249" i="10" s="1"/>
  <c r="AL249" i="10"/>
  <c r="AD249" i="10"/>
  <c r="BF249" i="10" s="1"/>
  <c r="AX248" i="10"/>
  <c r="BZ248" i="10" s="1"/>
  <c r="AP248" i="10"/>
  <c r="BR248" i="10" s="1"/>
  <c r="CE248" i="10" s="1"/>
  <c r="AH248" i="10"/>
  <c r="BB247" i="10"/>
  <c r="CD247" i="10" s="1"/>
  <c r="AT247" i="10"/>
  <c r="BV247" i="10" s="1"/>
  <c r="AL247" i="10"/>
  <c r="BN247" i="10" s="1"/>
  <c r="AD247" i="10"/>
  <c r="AX246" i="10"/>
  <c r="BZ246" i="10" s="1"/>
  <c r="AP246" i="10"/>
  <c r="BR246" i="10" s="1"/>
  <c r="CE246" i="10" s="1"/>
  <c r="AH246" i="10"/>
  <c r="BJ246" i="10" s="1"/>
  <c r="BB245" i="10"/>
  <c r="CD245" i="10" s="1"/>
  <c r="AT245" i="10"/>
  <c r="BV245" i="10" s="1"/>
  <c r="AL245" i="10"/>
  <c r="BN245" i="10" s="1"/>
  <c r="AD245" i="10"/>
  <c r="AX244" i="10"/>
  <c r="AP244" i="10"/>
  <c r="BR244" i="10" s="1"/>
  <c r="CE244" i="10" s="1"/>
  <c r="AH244" i="10"/>
  <c r="BJ244" i="10" s="1"/>
  <c r="BB243" i="10"/>
  <c r="CD243" i="10" s="1"/>
  <c r="AT243" i="10"/>
  <c r="BV243" i="10" s="1"/>
  <c r="AL243" i="10"/>
  <c r="BN243" i="10" s="1"/>
  <c r="AD243" i="10"/>
  <c r="BF243" i="10" s="1"/>
  <c r="AM283" i="10"/>
  <c r="BO283" i="10" s="1"/>
  <c r="AJ277" i="10"/>
  <c r="BL277" i="10" s="1"/>
  <c r="BC276" i="10"/>
  <c r="BA275" i="10"/>
  <c r="CC275" i="10" s="1"/>
  <c r="BA274" i="10"/>
  <c r="CC274" i="10" s="1"/>
  <c r="BA273" i="10"/>
  <c r="CC273" i="10" s="1"/>
  <c r="BA272" i="10"/>
  <c r="CC272" i="10" s="1"/>
  <c r="BA271" i="10"/>
  <c r="CC271" i="10" s="1"/>
  <c r="BA270" i="10"/>
  <c r="CC270" i="10" s="1"/>
  <c r="BA269" i="10"/>
  <c r="CC269" i="10" s="1"/>
  <c r="BA268" i="10"/>
  <c r="CC268" i="10" s="1"/>
  <c r="BA267" i="10"/>
  <c r="CC267" i="10" s="1"/>
  <c r="BA266" i="10"/>
  <c r="CC266" i="10" s="1"/>
  <c r="BA265" i="10"/>
  <c r="CC265" i="10" s="1"/>
  <c r="BA264" i="10"/>
  <c r="CC264" i="10" s="1"/>
  <c r="BA263" i="10"/>
  <c r="CC263" i="10" s="1"/>
  <c r="BA262" i="10"/>
  <c r="CC262" i="10" s="1"/>
  <c r="AO261" i="10"/>
  <c r="BQ261" i="10" s="1"/>
  <c r="AV260" i="10"/>
  <c r="BX260" i="10" s="1"/>
  <c r="AF260" i="10"/>
  <c r="BH260" i="10" s="1"/>
  <c r="AU259" i="10"/>
  <c r="BW259" i="10" s="1"/>
  <c r="AG259" i="10"/>
  <c r="BI259" i="10" s="1"/>
  <c r="AQ258" i="10"/>
  <c r="BS258" i="10" s="1"/>
  <c r="AG258" i="10"/>
  <c r="BI258" i="10" s="1"/>
  <c r="BA257" i="10"/>
  <c r="CC257" i="10" s="1"/>
  <c r="AS257" i="10"/>
  <c r="AK257" i="10"/>
  <c r="BM257" i="10" s="1"/>
  <c r="AW256" i="10"/>
  <c r="BY256" i="10" s="1"/>
  <c r="AO256" i="10"/>
  <c r="BQ256" i="10" s="1"/>
  <c r="AG256" i="10"/>
  <c r="BI256" i="10" s="1"/>
  <c r="BA255" i="10"/>
  <c r="CC255" i="10" s="1"/>
  <c r="AS255" i="10"/>
  <c r="BU255" i="10" s="1"/>
  <c r="AK255" i="10"/>
  <c r="BM255" i="10" s="1"/>
  <c r="AW254" i="10"/>
  <c r="BY254" i="10" s="1"/>
  <c r="AO254" i="10"/>
  <c r="BQ254" i="10" s="1"/>
  <c r="AG254" i="10"/>
  <c r="BI254" i="10" s="1"/>
  <c r="BA253" i="10"/>
  <c r="CC253" i="10" s="1"/>
  <c r="AS253" i="10"/>
  <c r="BU253" i="10" s="1"/>
  <c r="AK253" i="10"/>
  <c r="BM253" i="10" s="1"/>
  <c r="AW252" i="10"/>
  <c r="BY252" i="10" s="1"/>
  <c r="AO252" i="10"/>
  <c r="BQ252" i="10" s="1"/>
  <c r="AG252" i="10"/>
  <c r="BI252" i="10" s="1"/>
  <c r="BA251" i="10"/>
  <c r="CC251" i="10" s="1"/>
  <c r="AS251" i="10"/>
  <c r="AK251" i="10"/>
  <c r="BM251" i="10" s="1"/>
  <c r="AW250" i="10"/>
  <c r="BY250" i="10" s="1"/>
  <c r="AO250" i="10"/>
  <c r="BQ250" i="10" s="1"/>
  <c r="AG250" i="10"/>
  <c r="BI250" i="10" s="1"/>
  <c r="BA249" i="10"/>
  <c r="CC249" i="10" s="1"/>
  <c r="AS249" i="10"/>
  <c r="AK249" i="10"/>
  <c r="BM249" i="10" s="1"/>
  <c r="AW248" i="10"/>
  <c r="BY248" i="10" s="1"/>
  <c r="AO248" i="10"/>
  <c r="BQ248" i="10" s="1"/>
  <c r="AG248" i="10"/>
  <c r="BI248" i="10" s="1"/>
  <c r="BA247" i="10"/>
  <c r="CC247" i="10" s="1"/>
  <c r="AS247" i="10"/>
  <c r="BU247" i="10" s="1"/>
  <c r="AK247" i="10"/>
  <c r="BM247" i="10" s="1"/>
  <c r="AW246" i="10"/>
  <c r="BY246" i="10" s="1"/>
  <c r="AO246" i="10"/>
  <c r="BQ246" i="10" s="1"/>
  <c r="AG246" i="10"/>
  <c r="BI246" i="10" s="1"/>
  <c r="BA245" i="10"/>
  <c r="CC245" i="10" s="1"/>
  <c r="AS245" i="10"/>
  <c r="AK245" i="10"/>
  <c r="BM245" i="10" s="1"/>
  <c r="AW273" i="10"/>
  <c r="BY273" i="10" s="1"/>
  <c r="AW269" i="10"/>
  <c r="AG268" i="10"/>
  <c r="BI268" i="10" s="1"/>
  <c r="AO258" i="10"/>
  <c r="BQ258" i="10" s="1"/>
  <c r="AR257" i="10"/>
  <c r="BT257" i="10" s="1"/>
  <c r="AV256" i="10"/>
  <c r="BX256" i="10" s="1"/>
  <c r="AZ255" i="10"/>
  <c r="CB255" i="10" s="1"/>
  <c r="AF252" i="10"/>
  <c r="BH252" i="10" s="1"/>
  <c r="AJ251" i="10"/>
  <c r="BL251" i="10" s="1"/>
  <c r="AN250" i="10"/>
  <c r="BP250" i="10" s="1"/>
  <c r="AR249" i="10"/>
  <c r="BT249" i="10" s="1"/>
  <c r="AV248" i="10"/>
  <c r="BX248" i="10" s="1"/>
  <c r="AR247" i="10"/>
  <c r="BT247" i="10" s="1"/>
  <c r="AR246" i="10"/>
  <c r="BT246" i="10" s="1"/>
  <c r="AW245" i="10"/>
  <c r="BY245" i="10" s="1"/>
  <c r="AJ245" i="10"/>
  <c r="BL245" i="10" s="1"/>
  <c r="AW244" i="10"/>
  <c r="BY244" i="10" s="1"/>
  <c r="AM244" i="10"/>
  <c r="BO244" i="10" s="1"/>
  <c r="AS243" i="10"/>
  <c r="AI243" i="10"/>
  <c r="BK243" i="10" s="1"/>
  <c r="AV242" i="10"/>
  <c r="BX242" i="10" s="1"/>
  <c r="AM242" i="10"/>
  <c r="BO242" i="10" s="1"/>
  <c r="AV241" i="10"/>
  <c r="BX241" i="10" s="1"/>
  <c r="AN241" i="10"/>
  <c r="BP241" i="10" s="1"/>
  <c r="AF241" i="10"/>
  <c r="BH241" i="10" s="1"/>
  <c r="AZ240" i="10"/>
  <c r="CB240" i="10" s="1"/>
  <c r="AR240" i="10"/>
  <c r="AJ240" i="10"/>
  <c r="BL240" i="10" s="1"/>
  <c r="AV239" i="10"/>
  <c r="BX239" i="10" s="1"/>
  <c r="AN239" i="10"/>
  <c r="BP239" i="10" s="1"/>
  <c r="AF239" i="10"/>
  <c r="BH239" i="10" s="1"/>
  <c r="AZ238" i="10"/>
  <c r="CB238" i="10" s="1"/>
  <c r="AR238" i="10"/>
  <c r="BT238" i="10" s="1"/>
  <c r="AJ238" i="10"/>
  <c r="AV237" i="10"/>
  <c r="AN237" i="10"/>
  <c r="BP237" i="10" s="1"/>
  <c r="AF237" i="10"/>
  <c r="BH237" i="10" s="1"/>
  <c r="AZ236" i="10"/>
  <c r="CB236" i="10" s="1"/>
  <c r="AR236" i="10"/>
  <c r="BT236" i="10" s="1"/>
  <c r="AJ236" i="10"/>
  <c r="BL236" i="10" s="1"/>
  <c r="AV235" i="10"/>
  <c r="BX235" i="10" s="1"/>
  <c r="AN235" i="10"/>
  <c r="BP235" i="10" s="1"/>
  <c r="AF235" i="10"/>
  <c r="AZ234" i="10"/>
  <c r="CB234" i="10" s="1"/>
  <c r="AR234" i="10"/>
  <c r="BT234" i="10" s="1"/>
  <c r="AJ234" i="10"/>
  <c r="BL234" i="10" s="1"/>
  <c r="AV233" i="10"/>
  <c r="BX233" i="10" s="1"/>
  <c r="AN233" i="10"/>
  <c r="BP233" i="10" s="1"/>
  <c r="AF233" i="10"/>
  <c r="BH233" i="10" s="1"/>
  <c r="AZ232" i="10"/>
  <c r="CB232" i="10" s="1"/>
  <c r="AR232" i="10"/>
  <c r="AJ232" i="10"/>
  <c r="BL232" i="10" s="1"/>
  <c r="AV231" i="10"/>
  <c r="BX231" i="10" s="1"/>
  <c r="AN231" i="10"/>
  <c r="BP231" i="10" s="1"/>
  <c r="AF231" i="10"/>
  <c r="BH231" i="10" s="1"/>
  <c r="AY276" i="10"/>
  <c r="CA276" i="10" s="1"/>
  <c r="AW270" i="10"/>
  <c r="BY270" i="10" s="1"/>
  <c r="AG269" i="10"/>
  <c r="BI269" i="10" s="1"/>
  <c r="AW262" i="10"/>
  <c r="BY262" i="10" s="1"/>
  <c r="AW261" i="10"/>
  <c r="BY261" i="10" s="1"/>
  <c r="BA260" i="10"/>
  <c r="CC260" i="10" s="1"/>
  <c r="AJ258" i="10"/>
  <c r="BL258" i="10" s="1"/>
  <c r="AN257" i="10"/>
  <c r="BP257" i="10" s="1"/>
  <c r="AR256" i="10"/>
  <c r="BT256" i="10" s="1"/>
  <c r="AV255" i="10"/>
  <c r="BX255" i="10" s="1"/>
  <c r="AZ254" i="10"/>
  <c r="CB254" i="10" s="1"/>
  <c r="AF251" i="10"/>
  <c r="BH251" i="10" s="1"/>
  <c r="AJ250" i="10"/>
  <c r="BL250" i="10" s="1"/>
  <c r="AN249" i="10"/>
  <c r="BP249" i="10" s="1"/>
  <c r="AR248" i="10"/>
  <c r="BT248" i="10" s="1"/>
  <c r="AN247" i="10"/>
  <c r="BP247" i="10" s="1"/>
  <c r="AQ246" i="10"/>
  <c r="BS246" i="10" s="1"/>
  <c r="AV245" i="10"/>
  <c r="BX245" i="10" s="1"/>
  <c r="AI245" i="10"/>
  <c r="BK245" i="10" s="1"/>
  <c r="AV244" i="10"/>
  <c r="BX244" i="10" s="1"/>
  <c r="AK244" i="10"/>
  <c r="BM244" i="10" s="1"/>
  <c r="BC243" i="10"/>
  <c r="AR243" i="10"/>
  <c r="BT243" i="10" s="1"/>
  <c r="AG243" i="10"/>
  <c r="BI243" i="10" s="1"/>
  <c r="AU242" i="10"/>
  <c r="BW242" i="10" s="1"/>
  <c r="AK242" i="10"/>
  <c r="BM242" i="10" s="1"/>
  <c r="BC241" i="10"/>
  <c r="AU241" i="10"/>
  <c r="AM241" i="10"/>
  <c r="BO241" i="10" s="1"/>
  <c r="AE241" i="10"/>
  <c r="AY240" i="10"/>
  <c r="CA240" i="10" s="1"/>
  <c r="AQ240" i="10"/>
  <c r="AI240" i="10"/>
  <c r="BK240" i="10" s="1"/>
  <c r="BC239" i="10"/>
  <c r="AU239" i="10"/>
  <c r="BW239" i="10" s="1"/>
  <c r="AM239" i="10"/>
  <c r="AE239" i="10"/>
  <c r="BG239" i="10" s="1"/>
  <c r="AY238" i="10"/>
  <c r="CA238" i="10" s="1"/>
  <c r="AQ238" i="10"/>
  <c r="BS238" i="10" s="1"/>
  <c r="AI238" i="10"/>
  <c r="BK238" i="10" s="1"/>
  <c r="BC237" i="10"/>
  <c r="AU237" i="10"/>
  <c r="BW237" i="10" s="1"/>
  <c r="AM237" i="10"/>
  <c r="BO237" i="10" s="1"/>
  <c r="AE237" i="10"/>
  <c r="AY236" i="10"/>
  <c r="CA236" i="10" s="1"/>
  <c r="AQ236" i="10"/>
  <c r="AI236" i="10"/>
  <c r="BK236" i="10" s="1"/>
  <c r="BC235" i="10"/>
  <c r="AU235" i="10"/>
  <c r="BW235" i="10" s="1"/>
  <c r="AM235" i="10"/>
  <c r="BO235" i="10" s="1"/>
  <c r="AE235" i="10"/>
  <c r="BG235" i="10" s="1"/>
  <c r="AY234" i="10"/>
  <c r="AQ234" i="10"/>
  <c r="BS234" i="10" s="1"/>
  <c r="AI234" i="10"/>
  <c r="BK234" i="10" s="1"/>
  <c r="BC233" i="10"/>
  <c r="AU233" i="10"/>
  <c r="BW233" i="10" s="1"/>
  <c r="AM233" i="10"/>
  <c r="AE233" i="10"/>
  <c r="BG233" i="10" s="1"/>
  <c r="AY232" i="10"/>
  <c r="CA232" i="10" s="1"/>
  <c r="AQ232" i="10"/>
  <c r="AI232" i="10"/>
  <c r="BK232" i="10" s="1"/>
  <c r="BC231" i="10"/>
  <c r="AU231" i="10"/>
  <c r="BW231" i="10" s="1"/>
  <c r="AM231" i="10"/>
  <c r="BO231" i="10" s="1"/>
  <c r="AE231" i="10"/>
  <c r="BG231" i="10" s="1"/>
  <c r="AY230" i="10"/>
  <c r="CA230" i="10" s="1"/>
  <c r="AQ230" i="10"/>
  <c r="BS230" i="10" s="1"/>
  <c r="AI230" i="10"/>
  <c r="BC229" i="10"/>
  <c r="AU229" i="10"/>
  <c r="BW229" i="10" s="1"/>
  <c r="AM229" i="10"/>
  <c r="BO229" i="10" s="1"/>
  <c r="AE229" i="10"/>
  <c r="BG229" i="10" s="1"/>
  <c r="AY228" i="10"/>
  <c r="CA228" i="10" s="1"/>
  <c r="AQ228" i="10"/>
  <c r="BS228" i="10" s="1"/>
  <c r="AI228" i="10"/>
  <c r="BK228" i="10" s="1"/>
  <c r="BC227" i="10"/>
  <c r="AU227" i="10"/>
  <c r="BW227" i="10" s="1"/>
  <c r="AE293" i="10"/>
  <c r="BG293" i="10" s="1"/>
  <c r="AW271" i="10"/>
  <c r="BY271" i="10" s="1"/>
  <c r="AG270" i="10"/>
  <c r="BI270" i="10" s="1"/>
  <c r="AW263" i="10"/>
  <c r="BY263" i="10" s="1"/>
  <c r="AG262" i="10"/>
  <c r="BI262" i="10" s="1"/>
  <c r="AK261" i="10"/>
  <c r="BM261" i="10" s="1"/>
  <c r="AS260" i="10"/>
  <c r="AZ259" i="10"/>
  <c r="CB259" i="10" s="1"/>
  <c r="AF258" i="10"/>
  <c r="BH258" i="10" s="1"/>
  <c r="AJ257" i="10"/>
  <c r="BL257" i="10" s="1"/>
  <c r="AN256" i="10"/>
  <c r="BP256" i="10" s="1"/>
  <c r="AR255" i="10"/>
  <c r="BT255" i="10" s="1"/>
  <c r="AV254" i="10"/>
  <c r="BX254" i="10" s="1"/>
  <c r="AZ253" i="10"/>
  <c r="CB253" i="10" s="1"/>
  <c r="AF250" i="10"/>
  <c r="BH250" i="10" s="1"/>
  <c r="AJ249" i="10"/>
  <c r="BL249" i="10" s="1"/>
  <c r="AN248" i="10"/>
  <c r="BP248" i="10" s="1"/>
  <c r="AM247" i="10"/>
  <c r="BO247" i="10" s="1"/>
  <c r="AN246" i="10"/>
  <c r="BP246" i="10" s="1"/>
  <c r="AU245" i="10"/>
  <c r="BW245" i="10" s="1"/>
  <c r="AG245" i="10"/>
  <c r="BI245" i="10" s="1"/>
  <c r="AU244" i="10"/>
  <c r="BW244" i="10" s="1"/>
  <c r="AJ244" i="10"/>
  <c r="BL244" i="10" s="1"/>
  <c r="BA243" i="10"/>
  <c r="CC243" i="10" s="1"/>
  <c r="AQ243" i="10"/>
  <c r="BS243" i="10" s="1"/>
  <c r="AF243" i="10"/>
  <c r="BH243" i="10" s="1"/>
  <c r="BC242" i="10"/>
  <c r="AS242" i="10"/>
  <c r="BU242" i="10" s="1"/>
  <c r="AJ242" i="10"/>
  <c r="BL242" i="10" s="1"/>
  <c r="BB241" i="10"/>
  <c r="CD241" i="10" s="1"/>
  <c r="AT241" i="10"/>
  <c r="AL241" i="10"/>
  <c r="BN241" i="10" s="1"/>
  <c r="AD241" i="10"/>
  <c r="BF241" i="10" s="1"/>
  <c r="AX240" i="10"/>
  <c r="BZ240" i="10" s="1"/>
  <c r="AP240" i="10"/>
  <c r="BR240" i="10" s="1"/>
  <c r="CE240" i="10" s="1"/>
  <c r="AH240" i="10"/>
  <c r="BJ240" i="10" s="1"/>
  <c r="BB239" i="10"/>
  <c r="CD239" i="10" s="1"/>
  <c r="AT239" i="10"/>
  <c r="BV239" i="10" s="1"/>
  <c r="AL239" i="10"/>
  <c r="AD239" i="10"/>
  <c r="BF239" i="10" s="1"/>
  <c r="AX238" i="10"/>
  <c r="BZ238" i="10" s="1"/>
  <c r="AP238" i="10"/>
  <c r="BR238" i="10" s="1"/>
  <c r="CE238" i="10" s="1"/>
  <c r="AH238" i="10"/>
  <c r="BJ238" i="10" s="1"/>
  <c r="BB237" i="10"/>
  <c r="CD237" i="10" s="1"/>
  <c r="AT237" i="10"/>
  <c r="BV237" i="10" s="1"/>
  <c r="AL237" i="10"/>
  <c r="BN237" i="10" s="1"/>
  <c r="AD237" i="10"/>
  <c r="AX236" i="10"/>
  <c r="BZ236" i="10" s="1"/>
  <c r="AP236" i="10"/>
  <c r="BR236" i="10" s="1"/>
  <c r="CE236" i="10" s="1"/>
  <c r="AH236" i="10"/>
  <c r="BJ236" i="10" s="1"/>
  <c r="BB235" i="10"/>
  <c r="CD235" i="10" s="1"/>
  <c r="AT235" i="10"/>
  <c r="BV235" i="10" s="1"/>
  <c r="AL235" i="10"/>
  <c r="BN235" i="10" s="1"/>
  <c r="AD235" i="10"/>
  <c r="BF235" i="10" s="1"/>
  <c r="AX234" i="10"/>
  <c r="AP234" i="10"/>
  <c r="BR234" i="10" s="1"/>
  <c r="CE234" i="10" s="1"/>
  <c r="AH234" i="10"/>
  <c r="BJ234" i="10" s="1"/>
  <c r="BB233" i="10"/>
  <c r="CD233" i="10" s="1"/>
  <c r="AT233" i="10"/>
  <c r="BV233" i="10" s="1"/>
  <c r="AL233" i="10"/>
  <c r="BN233" i="10" s="1"/>
  <c r="AD233" i="10"/>
  <c r="BF233" i="10" s="1"/>
  <c r="AX232" i="10"/>
  <c r="BZ232" i="10" s="1"/>
  <c r="AP232" i="10"/>
  <c r="AH232" i="10"/>
  <c r="BJ232" i="10" s="1"/>
  <c r="BB231" i="10"/>
  <c r="CD231" i="10" s="1"/>
  <c r="AT231" i="10"/>
  <c r="BV231" i="10" s="1"/>
  <c r="AL231" i="10"/>
  <c r="BN231" i="10" s="1"/>
  <c r="AD231" i="10"/>
  <c r="AX230" i="10"/>
  <c r="BZ230" i="10" s="1"/>
  <c r="AP230" i="10"/>
  <c r="BR230" i="10" s="1"/>
  <c r="CE230" i="10" s="1"/>
  <c r="AH230" i="10"/>
  <c r="BB229" i="10"/>
  <c r="CD229" i="10" s="1"/>
  <c r="AT229" i="10"/>
  <c r="BV229" i="10" s="1"/>
  <c r="AL229" i="10"/>
  <c r="BN229" i="10" s="1"/>
  <c r="AD229" i="10"/>
  <c r="BF229" i="10" s="1"/>
  <c r="AX228" i="10"/>
  <c r="BZ228" i="10" s="1"/>
  <c r="AP228" i="10"/>
  <c r="BR228" i="10" s="1"/>
  <c r="CE228" i="10" s="1"/>
  <c r="AH228" i="10"/>
  <c r="BJ228" i="10" s="1"/>
  <c r="BB227" i="10"/>
  <c r="AW274" i="10"/>
  <c r="BY274" i="10" s="1"/>
  <c r="AG271" i="10"/>
  <c r="BI271" i="10" s="1"/>
  <c r="AW264" i="10"/>
  <c r="BY264" i="10" s="1"/>
  <c r="AG263" i="10"/>
  <c r="BI263" i="10" s="1"/>
  <c r="AK260" i="10"/>
  <c r="BM260" i="10" s="1"/>
  <c r="AS259" i="10"/>
  <c r="BU259" i="10" s="1"/>
  <c r="AF257" i="10"/>
  <c r="BH257" i="10" s="1"/>
  <c r="AJ256" i="10"/>
  <c r="BL256" i="10" s="1"/>
  <c r="AN255" i="10"/>
  <c r="BP255" i="10" s="1"/>
  <c r="AR254" i="10"/>
  <c r="BT254" i="10" s="1"/>
  <c r="AV253" i="10"/>
  <c r="BX253" i="10" s="1"/>
  <c r="AZ252" i="10"/>
  <c r="CB252" i="10" s="1"/>
  <c r="AF249" i="10"/>
  <c r="BH249" i="10" s="1"/>
  <c r="AJ248" i="10"/>
  <c r="BL248" i="10" s="1"/>
  <c r="AJ247" i="10"/>
  <c r="BL247" i="10" s="1"/>
  <c r="AJ246" i="10"/>
  <c r="BL246" i="10" s="1"/>
  <c r="AR245" i="10"/>
  <c r="BT245" i="10" s="1"/>
  <c r="AF245" i="10"/>
  <c r="BH245" i="10" s="1"/>
  <c r="AS244" i="10"/>
  <c r="BU244" i="10" s="1"/>
  <c r="AI244" i="10"/>
  <c r="BK244" i="10" s="1"/>
  <c r="AZ243" i="10"/>
  <c r="CB243" i="10" s="1"/>
  <c r="AO243" i="10"/>
  <c r="BQ243" i="10" s="1"/>
  <c r="AE243" i="10"/>
  <c r="BG243" i="10" s="1"/>
  <c r="BA242" i="10"/>
  <c r="CC242" i="10" s="1"/>
  <c r="AR242" i="10"/>
  <c r="BT242" i="10" s="1"/>
  <c r="AI242" i="10"/>
  <c r="BK242" i="10" s="1"/>
  <c r="BA241" i="10"/>
  <c r="CC241" i="10" s="1"/>
  <c r="AS241" i="10"/>
  <c r="BU241" i="10" s="1"/>
  <c r="AK241" i="10"/>
  <c r="BM241" i="10" s="1"/>
  <c r="AW240" i="10"/>
  <c r="BY240" i="10" s="1"/>
  <c r="AO240" i="10"/>
  <c r="BQ240" i="10" s="1"/>
  <c r="AG240" i="10"/>
  <c r="BI240" i="10" s="1"/>
  <c r="BA239" i="10"/>
  <c r="CC239" i="10" s="1"/>
  <c r="AS239" i="10"/>
  <c r="BU239" i="10" s="1"/>
  <c r="AK239" i="10"/>
  <c r="BM239" i="10" s="1"/>
  <c r="AW238" i="10"/>
  <c r="BY238" i="10" s="1"/>
  <c r="AO238" i="10"/>
  <c r="BQ238" i="10" s="1"/>
  <c r="AG238" i="10"/>
  <c r="BI238" i="10" s="1"/>
  <c r="BA237" i="10"/>
  <c r="CC237" i="10" s="1"/>
  <c r="AS237" i="10"/>
  <c r="AK237" i="10"/>
  <c r="BM237" i="10" s="1"/>
  <c r="AW236" i="10"/>
  <c r="BY236" i="10" s="1"/>
  <c r="AO236" i="10"/>
  <c r="BQ236" i="10" s="1"/>
  <c r="AG236" i="10"/>
  <c r="BI236" i="10" s="1"/>
  <c r="BA235" i="10"/>
  <c r="CC235" i="10" s="1"/>
  <c r="AS235" i="10"/>
  <c r="BU235" i="10" s="1"/>
  <c r="AK235" i="10"/>
  <c r="BM235" i="10" s="1"/>
  <c r="AW234" i="10"/>
  <c r="BY234" i="10" s="1"/>
  <c r="AO234" i="10"/>
  <c r="BQ234" i="10" s="1"/>
  <c r="AG234" i="10"/>
  <c r="BI234" i="10" s="1"/>
  <c r="BA233" i="10"/>
  <c r="CC233" i="10" s="1"/>
  <c r="AW265" i="10"/>
  <c r="BY265" i="10" s="1"/>
  <c r="AG264" i="10"/>
  <c r="BI264" i="10" s="1"/>
  <c r="AM259" i="10"/>
  <c r="AF256" i="10"/>
  <c r="BH256" i="10" s="1"/>
  <c r="AJ255" i="10"/>
  <c r="BL255" i="10" s="1"/>
  <c r="AN254" i="10"/>
  <c r="BP254" i="10" s="1"/>
  <c r="AR253" i="10"/>
  <c r="BT253" i="10" s="1"/>
  <c r="AV252" i="10"/>
  <c r="BX252" i="10" s="1"/>
  <c r="AZ251" i="10"/>
  <c r="CB251" i="10" s="1"/>
  <c r="AF248" i="10"/>
  <c r="BH248" i="10" s="1"/>
  <c r="BC247" i="10"/>
  <c r="AF247" i="10"/>
  <c r="BH247" i="10" s="1"/>
  <c r="AI246" i="10"/>
  <c r="BK246" i="10" s="1"/>
  <c r="AQ245" i="10"/>
  <c r="BS245" i="10" s="1"/>
  <c r="AE245" i="10"/>
  <c r="BG245" i="10" s="1"/>
  <c r="BC244" i="10"/>
  <c r="AR244" i="10"/>
  <c r="BT244" i="10" s="1"/>
  <c r="AG244" i="10"/>
  <c r="BI244" i="10" s="1"/>
  <c r="AY243" i="10"/>
  <c r="CA243" i="10" s="1"/>
  <c r="AN243" i="10"/>
  <c r="BP243" i="10" s="1"/>
  <c r="AZ242" i="10"/>
  <c r="AQ242" i="10"/>
  <c r="BS242" i="10" s="1"/>
  <c r="AH242" i="10"/>
  <c r="BJ242" i="10" s="1"/>
  <c r="AZ241" i="10"/>
  <c r="CB241" i="10" s="1"/>
  <c r="AR241" i="10"/>
  <c r="BT241" i="10" s="1"/>
  <c r="AJ241" i="10"/>
  <c r="BL241" i="10" s="1"/>
  <c r="AV240" i="10"/>
  <c r="BX240" i="10" s="1"/>
  <c r="AN240" i="10"/>
  <c r="BP240" i="10" s="1"/>
  <c r="AF240" i="10"/>
  <c r="AZ239" i="10"/>
  <c r="CB239" i="10" s="1"/>
  <c r="AR239" i="10"/>
  <c r="AJ239" i="10"/>
  <c r="BL239" i="10" s="1"/>
  <c r="AV238" i="10"/>
  <c r="BX238" i="10" s="1"/>
  <c r="AN238" i="10"/>
  <c r="BP238" i="10" s="1"/>
  <c r="AF238" i="10"/>
  <c r="BH238" i="10" s="1"/>
  <c r="AZ237" i="10"/>
  <c r="CB237" i="10" s="1"/>
  <c r="AR237" i="10"/>
  <c r="AJ237" i="10"/>
  <c r="BL237" i="10" s="1"/>
  <c r="AV236" i="10"/>
  <c r="AN236" i="10"/>
  <c r="BP236" i="10" s="1"/>
  <c r="AF236" i="10"/>
  <c r="BH236" i="10" s="1"/>
  <c r="AZ235" i="10"/>
  <c r="CB235" i="10" s="1"/>
  <c r="AR235" i="10"/>
  <c r="BT235" i="10" s="1"/>
  <c r="AJ235" i="10"/>
  <c r="BL235" i="10" s="1"/>
  <c r="AV234" i="10"/>
  <c r="AN234" i="10"/>
  <c r="BP234" i="10" s="1"/>
  <c r="AF234" i="10"/>
  <c r="BH234" i="10" s="1"/>
  <c r="AZ233" i="10"/>
  <c r="CB233" i="10" s="1"/>
  <c r="AR233" i="10"/>
  <c r="BT233" i="10" s="1"/>
  <c r="AJ233" i="10"/>
  <c r="BL233" i="10" s="1"/>
  <c r="AV232" i="10"/>
  <c r="BX232" i="10" s="1"/>
  <c r="AN232" i="10"/>
  <c r="BP232" i="10" s="1"/>
  <c r="AF232" i="10"/>
  <c r="AZ231" i="10"/>
  <c r="CB231" i="10" s="1"/>
  <c r="AR231" i="10"/>
  <c r="BT231" i="10" s="1"/>
  <c r="AJ231" i="10"/>
  <c r="BL231" i="10" s="1"/>
  <c r="AW272" i="10"/>
  <c r="BY272" i="10" s="1"/>
  <c r="AW266" i="10"/>
  <c r="BY266" i="10" s="1"/>
  <c r="AG265" i="10"/>
  <c r="BI265" i="10" s="1"/>
  <c r="AF259" i="10"/>
  <c r="BH259" i="10" s="1"/>
  <c r="AF255" i="10"/>
  <c r="BH255" i="10" s="1"/>
  <c r="AJ254" i="10"/>
  <c r="BL254" i="10" s="1"/>
  <c r="AN253" i="10"/>
  <c r="BP253" i="10" s="1"/>
  <c r="AR252" i="10"/>
  <c r="BT252" i="10" s="1"/>
  <c r="AV251" i="10"/>
  <c r="BX251" i="10" s="1"/>
  <c r="AZ250" i="10"/>
  <c r="CB250" i="10" s="1"/>
  <c r="AZ247" i="10"/>
  <c r="CB247" i="10" s="1"/>
  <c r="AE247" i="10"/>
  <c r="BG247" i="10" s="1"/>
  <c r="AZ246" i="10"/>
  <c r="CB246" i="10" s="1"/>
  <c r="AF246" i="10"/>
  <c r="BH246" i="10" s="1"/>
  <c r="BC245" i="10"/>
  <c r="AO245" i="10"/>
  <c r="BQ245" i="10" s="1"/>
  <c r="BA244" i="10"/>
  <c r="CC244" i="10" s="1"/>
  <c r="AQ244" i="10"/>
  <c r="BS244" i="10" s="1"/>
  <c r="AF244" i="10"/>
  <c r="BH244" i="10" s="1"/>
  <c r="AW243" i="10"/>
  <c r="AM243" i="10"/>
  <c r="AY242" i="10"/>
  <c r="CA242" i="10" s="1"/>
  <c r="AP242" i="10"/>
  <c r="BR242" i="10" s="1"/>
  <c r="CE242" i="10" s="1"/>
  <c r="AG242" i="10"/>
  <c r="BI242" i="10" s="1"/>
  <c r="AY241" i="10"/>
  <c r="CA241" i="10" s="1"/>
  <c r="AQ241" i="10"/>
  <c r="BS241" i="10" s="1"/>
  <c r="AI241" i="10"/>
  <c r="BK241" i="10" s="1"/>
  <c r="BC240" i="10"/>
  <c r="AU240" i="10"/>
  <c r="AM240" i="10"/>
  <c r="BO240" i="10" s="1"/>
  <c r="AE240" i="10"/>
  <c r="BG240" i="10" s="1"/>
  <c r="AY239" i="10"/>
  <c r="CA239" i="10" s="1"/>
  <c r="AQ239" i="10"/>
  <c r="BS239" i="10" s="1"/>
  <c r="AI239" i="10"/>
  <c r="BK239" i="10" s="1"/>
  <c r="BC238" i="10"/>
  <c r="AU238" i="10"/>
  <c r="BW238" i="10" s="1"/>
  <c r="AM238" i="10"/>
  <c r="AE238" i="10"/>
  <c r="BG238" i="10" s="1"/>
  <c r="AY237" i="10"/>
  <c r="CA237" i="10" s="1"/>
  <c r="AQ237" i="10"/>
  <c r="BS237" i="10" s="1"/>
  <c r="AI237" i="10"/>
  <c r="BK237" i="10" s="1"/>
  <c r="BC236" i="10"/>
  <c r="AU236" i="10"/>
  <c r="BW236" i="10" s="1"/>
  <c r="AM236" i="10"/>
  <c r="BO236" i="10" s="1"/>
  <c r="AE236" i="10"/>
  <c r="AY235" i="10"/>
  <c r="CA235" i="10" s="1"/>
  <c r="AQ235" i="10"/>
  <c r="BS235" i="10" s="1"/>
  <c r="AI235" i="10"/>
  <c r="BK235" i="10" s="1"/>
  <c r="BC234" i="10"/>
  <c r="AU234" i="10"/>
  <c r="BW234" i="10" s="1"/>
  <c r="AM234" i="10"/>
  <c r="BO234" i="10" s="1"/>
  <c r="AE234" i="10"/>
  <c r="BG234" i="10" s="1"/>
  <c r="AY233" i="10"/>
  <c r="AQ233" i="10"/>
  <c r="BS233" i="10" s="1"/>
  <c r="AI233" i="10"/>
  <c r="BK233" i="10" s="1"/>
  <c r="BC232" i="10"/>
  <c r="AU232" i="10"/>
  <c r="BW232" i="10" s="1"/>
  <c r="AM232" i="10"/>
  <c r="BO232" i="10" s="1"/>
  <c r="AE232" i="10"/>
  <c r="BG232" i="10" s="1"/>
  <c r="AY231" i="10"/>
  <c r="CA231" i="10" s="1"/>
  <c r="AQ231" i="10"/>
  <c r="AI231" i="10"/>
  <c r="BK231" i="10" s="1"/>
  <c r="BC230" i="10"/>
  <c r="AU230" i="10"/>
  <c r="BW230" i="10" s="1"/>
  <c r="AM230" i="10"/>
  <c r="BO230" i="10" s="1"/>
  <c r="AE230" i="10"/>
  <c r="BG230" i="10" s="1"/>
  <c r="AY229" i="10"/>
  <c r="CA229" i="10" s="1"/>
  <c r="AQ229" i="10"/>
  <c r="BS229" i="10" s="1"/>
  <c r="AI229" i="10"/>
  <c r="BC228" i="10"/>
  <c r="AU228" i="10"/>
  <c r="BW228" i="10" s="1"/>
  <c r="AM228" i="10"/>
  <c r="BO228" i="10" s="1"/>
  <c r="AW275" i="10"/>
  <c r="BY275" i="10" s="1"/>
  <c r="AW267" i="10"/>
  <c r="BY267" i="10" s="1"/>
  <c r="AG266" i="10"/>
  <c r="BI266" i="10" s="1"/>
  <c r="BA258" i="10"/>
  <c r="CC258" i="10" s="1"/>
  <c r="AZ257" i="10"/>
  <c r="CB257" i="10" s="1"/>
  <c r="AF254" i="10"/>
  <c r="BH254" i="10" s="1"/>
  <c r="AJ253" i="10"/>
  <c r="BL253" i="10" s="1"/>
  <c r="AN252" i="10"/>
  <c r="BP252" i="10" s="1"/>
  <c r="AR251" i="10"/>
  <c r="BT251" i="10" s="1"/>
  <c r="AV250" i="10"/>
  <c r="BX250" i="10" s="1"/>
  <c r="AZ249" i="10"/>
  <c r="CB249" i="10" s="1"/>
  <c r="AV247" i="10"/>
  <c r="BX247" i="10" s="1"/>
  <c r="AY246" i="10"/>
  <c r="CA246" i="10" s="1"/>
  <c r="AZ245" i="10"/>
  <c r="CB245" i="10" s="1"/>
  <c r="AN245" i="10"/>
  <c r="BP245" i="10" s="1"/>
  <c r="AZ244" i="10"/>
  <c r="CB244" i="10" s="1"/>
  <c r="AO244" i="10"/>
  <c r="BQ244" i="10" s="1"/>
  <c r="AE244" i="10"/>
  <c r="BG244" i="10" s="1"/>
  <c r="AV243" i="10"/>
  <c r="BX243" i="10" s="1"/>
  <c r="AK243" i="10"/>
  <c r="BM243" i="10" s="1"/>
  <c r="AX242" i="10"/>
  <c r="AO242" i="10"/>
  <c r="BQ242" i="10" s="1"/>
  <c r="AF242" i="10"/>
  <c r="BH242" i="10" s="1"/>
  <c r="AX241" i="10"/>
  <c r="BZ241" i="10" s="1"/>
  <c r="AP241" i="10"/>
  <c r="BR241" i="10" s="1"/>
  <c r="CE241" i="10" s="1"/>
  <c r="AH241" i="10"/>
  <c r="BJ241" i="10" s="1"/>
  <c r="BB240" i="10"/>
  <c r="CD240" i="10" s="1"/>
  <c r="AT240" i="10"/>
  <c r="BV240" i="10" s="1"/>
  <c r="AL240" i="10"/>
  <c r="AD240" i="10"/>
  <c r="BF240" i="10" s="1"/>
  <c r="AX239" i="10"/>
  <c r="BZ239" i="10" s="1"/>
  <c r="AP239" i="10"/>
  <c r="BR239" i="10" s="1"/>
  <c r="CE239" i="10" s="1"/>
  <c r="AH239" i="10"/>
  <c r="BJ239" i="10" s="1"/>
  <c r="BB238" i="10"/>
  <c r="CD238" i="10" s="1"/>
  <c r="AT238" i="10"/>
  <c r="BV238" i="10" s="1"/>
  <c r="AL238" i="10"/>
  <c r="BN238" i="10" s="1"/>
  <c r="AD238" i="10"/>
  <c r="AX237" i="10"/>
  <c r="BZ237" i="10" s="1"/>
  <c r="AP237" i="10"/>
  <c r="BR237" i="10" s="1"/>
  <c r="CE237" i="10" s="1"/>
  <c r="AH237" i="10"/>
  <c r="BJ237" i="10" s="1"/>
  <c r="BB236" i="10"/>
  <c r="CD236" i="10" s="1"/>
  <c r="AT236" i="10"/>
  <c r="BV236" i="10" s="1"/>
  <c r="AL236" i="10"/>
  <c r="BN236" i="10" s="1"/>
  <c r="AD236" i="10"/>
  <c r="AX235" i="10"/>
  <c r="AP235" i="10"/>
  <c r="BR235" i="10" s="1"/>
  <c r="CE235" i="10" s="1"/>
  <c r="AH235" i="10"/>
  <c r="BJ235" i="10" s="1"/>
  <c r="BB234" i="10"/>
  <c r="CD234" i="10" s="1"/>
  <c r="AT234" i="10"/>
  <c r="BV234" i="10" s="1"/>
  <c r="AL234" i="10"/>
  <c r="BN234" i="10" s="1"/>
  <c r="AD234" i="10"/>
  <c r="BF234" i="10" s="1"/>
  <c r="AX233" i="10"/>
  <c r="BZ233" i="10" s="1"/>
  <c r="AP233" i="10"/>
  <c r="AH233" i="10"/>
  <c r="BJ233" i="10" s="1"/>
  <c r="BB232" i="10"/>
  <c r="CD232" i="10" s="1"/>
  <c r="AT232" i="10"/>
  <c r="BV232" i="10" s="1"/>
  <c r="AL232" i="10"/>
  <c r="BN232" i="10" s="1"/>
  <c r="AD232" i="10"/>
  <c r="BF232" i="10" s="1"/>
  <c r="AX231" i="10"/>
  <c r="BZ231" i="10" s="1"/>
  <c r="AP231" i="10"/>
  <c r="BR231" i="10" s="1"/>
  <c r="CE231" i="10" s="1"/>
  <c r="AH231" i="10"/>
  <c r="BB230" i="10"/>
  <c r="CD230" i="10" s="1"/>
  <c r="AT230" i="10"/>
  <c r="AL230" i="10"/>
  <c r="BN230" i="10" s="1"/>
  <c r="AD230" i="10"/>
  <c r="BF230" i="10" s="1"/>
  <c r="AX229" i="10"/>
  <c r="BZ229" i="10" s="1"/>
  <c r="AP229" i="10"/>
  <c r="BR229" i="10" s="1"/>
  <c r="CE229" i="10" s="1"/>
  <c r="AH229" i="10"/>
  <c r="BJ229" i="10" s="1"/>
  <c r="BB228" i="10"/>
  <c r="AT228" i="10"/>
  <c r="BV228" i="10" s="1"/>
  <c r="AL228" i="10"/>
  <c r="BN228" i="10" s="1"/>
  <c r="AD228" i="10"/>
  <c r="BF228" i="10" s="1"/>
  <c r="AJ252" i="10"/>
  <c r="BL252" i="10" s="1"/>
  <c r="AS240" i="10"/>
  <c r="BU240" i="10" s="1"/>
  <c r="AW239" i="10"/>
  <c r="BY239" i="10" s="1"/>
  <c r="AG235" i="10"/>
  <c r="BI235" i="10" s="1"/>
  <c r="BA234" i="10"/>
  <c r="BA232" i="10"/>
  <c r="CC232" i="10" s="1"/>
  <c r="BA231" i="10"/>
  <c r="CC231" i="10" s="1"/>
  <c r="AR230" i="10"/>
  <c r="BT230" i="10" s="1"/>
  <c r="AN229" i="10"/>
  <c r="BP229" i="10" s="1"/>
  <c r="AZ228" i="10"/>
  <c r="CB228" i="10" s="1"/>
  <c r="AJ228" i="10"/>
  <c r="BL228" i="10" s="1"/>
  <c r="AY227" i="10"/>
  <c r="CA227" i="10" s="1"/>
  <c r="AP227" i="10"/>
  <c r="AH227" i="10"/>
  <c r="BJ227" i="10" s="1"/>
  <c r="BB226" i="10"/>
  <c r="CD226" i="10" s="1"/>
  <c r="AT226" i="10"/>
  <c r="BV226" i="10" s="1"/>
  <c r="AL226" i="10"/>
  <c r="BN226" i="10" s="1"/>
  <c r="AD226" i="10"/>
  <c r="BF226" i="10" s="1"/>
  <c r="AX225" i="10"/>
  <c r="BZ225" i="10" s="1"/>
  <c r="AP225" i="10"/>
  <c r="BR225" i="10" s="1"/>
  <c r="CE225" i="10" s="1"/>
  <c r="AH225" i="10"/>
  <c r="BJ225" i="10" s="1"/>
  <c r="BB224" i="10"/>
  <c r="CD224" i="10" s="1"/>
  <c r="AT224" i="10"/>
  <c r="BV224" i="10" s="1"/>
  <c r="AL224" i="10"/>
  <c r="BN224" i="10" s="1"/>
  <c r="AD224" i="10"/>
  <c r="BF224" i="10" s="1"/>
  <c r="AX223" i="10"/>
  <c r="BZ223" i="10" s="1"/>
  <c r="AP223" i="10"/>
  <c r="BR223" i="10" s="1"/>
  <c r="CE223" i="10" s="1"/>
  <c r="AH223" i="10"/>
  <c r="BJ223" i="10" s="1"/>
  <c r="BB222" i="10"/>
  <c r="CD222" i="10" s="1"/>
  <c r="AT222" i="10"/>
  <c r="BV222" i="10" s="1"/>
  <c r="AL222" i="10"/>
  <c r="BN222" i="10" s="1"/>
  <c r="AD222" i="10"/>
  <c r="BF222" i="10" s="1"/>
  <c r="AX221" i="10"/>
  <c r="BZ221" i="10" s="1"/>
  <c r="AP221" i="10"/>
  <c r="BR221" i="10" s="1"/>
  <c r="CE221" i="10" s="1"/>
  <c r="AH221" i="10"/>
  <c r="BJ221" i="10" s="1"/>
  <c r="BB220" i="10"/>
  <c r="CD220" i="10" s="1"/>
  <c r="AT220" i="10"/>
  <c r="BV220" i="10" s="1"/>
  <c r="AL220" i="10"/>
  <c r="BN220" i="10" s="1"/>
  <c r="AD220" i="10"/>
  <c r="BF220" i="10" s="1"/>
  <c r="AX219" i="10"/>
  <c r="BZ219" i="10" s="1"/>
  <c r="AP219" i="10"/>
  <c r="BR219" i="10" s="1"/>
  <c r="CE219" i="10" s="1"/>
  <c r="AH219" i="10"/>
  <c r="BJ219" i="10" s="1"/>
  <c r="BB218" i="10"/>
  <c r="CD218" i="10" s="1"/>
  <c r="AT218" i="10"/>
  <c r="BV218" i="10" s="1"/>
  <c r="AL218" i="10"/>
  <c r="BN218" i="10" s="1"/>
  <c r="AD218" i="10"/>
  <c r="BF218" i="10" s="1"/>
  <c r="AX217" i="10"/>
  <c r="BZ217" i="10" s="1"/>
  <c r="AP217" i="10"/>
  <c r="BR217" i="10" s="1"/>
  <c r="CE217" i="10" s="1"/>
  <c r="AH217" i="10"/>
  <c r="BJ217" i="10" s="1"/>
  <c r="BB216" i="10"/>
  <c r="CD216" i="10" s="1"/>
  <c r="AT216" i="10"/>
  <c r="BV216" i="10" s="1"/>
  <c r="AL216" i="10"/>
  <c r="BN216" i="10" s="1"/>
  <c r="AD216" i="10"/>
  <c r="BF216" i="10" s="1"/>
  <c r="AX215" i="10"/>
  <c r="BZ215" i="10" s="1"/>
  <c r="AP215" i="10"/>
  <c r="BR215" i="10" s="1"/>
  <c r="CE215" i="10" s="1"/>
  <c r="AH215" i="10"/>
  <c r="BJ215" i="10" s="1"/>
  <c r="BB214" i="10"/>
  <c r="CD214" i="10" s="1"/>
  <c r="AT214" i="10"/>
  <c r="BV214" i="10" s="1"/>
  <c r="AL214" i="10"/>
  <c r="BN214" i="10" s="1"/>
  <c r="AD214" i="10"/>
  <c r="BF214" i="10" s="1"/>
  <c r="AX213" i="10"/>
  <c r="AP213" i="10"/>
  <c r="BR213" i="10" s="1"/>
  <c r="CE213" i="10" s="1"/>
  <c r="AH213" i="10"/>
  <c r="BJ213" i="10" s="1"/>
  <c r="BB212" i="10"/>
  <c r="CD212" i="10" s="1"/>
  <c r="AT212" i="10"/>
  <c r="BV212" i="10" s="1"/>
  <c r="AL212" i="10"/>
  <c r="BN212" i="10" s="1"/>
  <c r="AD212" i="10"/>
  <c r="BF212" i="10" s="1"/>
  <c r="AX211" i="10"/>
  <c r="BZ211" i="10" s="1"/>
  <c r="AP211" i="10"/>
  <c r="AH211" i="10"/>
  <c r="BJ211" i="10" s="1"/>
  <c r="BB210" i="10"/>
  <c r="CD210" i="10" s="1"/>
  <c r="AT210" i="10"/>
  <c r="BV210" i="10" s="1"/>
  <c r="AL210" i="10"/>
  <c r="BN210" i="10" s="1"/>
  <c r="AD210" i="10"/>
  <c r="BF210" i="10" s="1"/>
  <c r="AX209" i="10"/>
  <c r="BZ209" i="10" s="1"/>
  <c r="AP209" i="10"/>
  <c r="BR209" i="10" s="1"/>
  <c r="CE209" i="10" s="1"/>
  <c r="AH209" i="10"/>
  <c r="BB208" i="10"/>
  <c r="CD208" i="10" s="1"/>
  <c r="AT208" i="10"/>
  <c r="BV208" i="10" s="1"/>
  <c r="AL208" i="10"/>
  <c r="BN208" i="10" s="1"/>
  <c r="AD208" i="10"/>
  <c r="BF208" i="10" s="1"/>
  <c r="AX207" i="10"/>
  <c r="AP207" i="10"/>
  <c r="BR207" i="10" s="1"/>
  <c r="CE207" i="10" s="1"/>
  <c r="AH207" i="10"/>
  <c r="BJ207" i="10" s="1"/>
  <c r="BB206" i="10"/>
  <c r="CD206" i="10" s="1"/>
  <c r="AT206" i="10"/>
  <c r="BV206" i="10" s="1"/>
  <c r="AL206" i="10"/>
  <c r="BN206" i="10" s="1"/>
  <c r="AD206" i="10"/>
  <c r="BF206" i="10" s="1"/>
  <c r="AX205" i="10"/>
  <c r="BZ205" i="10" s="1"/>
  <c r="AP205" i="10"/>
  <c r="BR205" i="10" s="1"/>
  <c r="CE205" i="10" s="1"/>
  <c r="AV257" i="10"/>
  <c r="BX257" i="10" s="1"/>
  <c r="AK240" i="10"/>
  <c r="BM240" i="10" s="1"/>
  <c r="AO239" i="10"/>
  <c r="AS234" i="10"/>
  <c r="BU234" i="10" s="1"/>
  <c r="AW233" i="10"/>
  <c r="BY233" i="10" s="1"/>
  <c r="AW232" i="10"/>
  <c r="BY232" i="10" s="1"/>
  <c r="AW231" i="10"/>
  <c r="BY231" i="10" s="1"/>
  <c r="AO230" i="10"/>
  <c r="BQ230" i="10" s="1"/>
  <c r="BA229" i="10"/>
  <c r="CC229" i="10" s="1"/>
  <c r="AK229" i="10"/>
  <c r="AW228" i="10"/>
  <c r="BY228" i="10" s="1"/>
  <c r="AG228" i="10"/>
  <c r="BI228" i="10" s="1"/>
  <c r="AX227" i="10"/>
  <c r="BZ227" i="10" s="1"/>
  <c r="AO227" i="10"/>
  <c r="BQ227" i="10" s="1"/>
  <c r="AG227" i="10"/>
  <c r="BI227" i="10" s="1"/>
  <c r="BA226" i="10"/>
  <c r="CC226" i="10" s="1"/>
  <c r="AS226" i="10"/>
  <c r="BU226" i="10" s="1"/>
  <c r="AK226" i="10"/>
  <c r="BM226" i="10" s="1"/>
  <c r="AW225" i="10"/>
  <c r="AO225" i="10"/>
  <c r="BQ225" i="10" s="1"/>
  <c r="AG225" i="10"/>
  <c r="BI225" i="10" s="1"/>
  <c r="BA224" i="10"/>
  <c r="CC224" i="10" s="1"/>
  <c r="AS224" i="10"/>
  <c r="BU224" i="10" s="1"/>
  <c r="AK224" i="10"/>
  <c r="BM224" i="10" s="1"/>
  <c r="AW223" i="10"/>
  <c r="BY223" i="10" s="1"/>
  <c r="AO223" i="10"/>
  <c r="AG223" i="10"/>
  <c r="BA222" i="10"/>
  <c r="CC222" i="10" s="1"/>
  <c r="AS222" i="10"/>
  <c r="BU222" i="10" s="1"/>
  <c r="AK222" i="10"/>
  <c r="BM222" i="10" s="1"/>
  <c r="AW221" i="10"/>
  <c r="BY221" i="10" s="1"/>
  <c r="AO221" i="10"/>
  <c r="BQ221" i="10" s="1"/>
  <c r="AG221" i="10"/>
  <c r="BI221" i="10" s="1"/>
  <c r="BA220" i="10"/>
  <c r="CC220" i="10" s="1"/>
  <c r="AS220" i="10"/>
  <c r="AK220" i="10"/>
  <c r="BM220" i="10" s="1"/>
  <c r="AW219" i="10"/>
  <c r="BY219" i="10" s="1"/>
  <c r="AO219" i="10"/>
  <c r="BQ219" i="10" s="1"/>
  <c r="AG219" i="10"/>
  <c r="BI219" i="10" s="1"/>
  <c r="BA218" i="10"/>
  <c r="CC218" i="10" s="1"/>
  <c r="AS218" i="10"/>
  <c r="BU218" i="10" s="1"/>
  <c r="AK218" i="10"/>
  <c r="BM218" i="10" s="1"/>
  <c r="AW217" i="10"/>
  <c r="AO217" i="10"/>
  <c r="BQ217" i="10" s="1"/>
  <c r="AG217" i="10"/>
  <c r="BI217" i="10" s="1"/>
  <c r="BA216" i="10"/>
  <c r="CC216" i="10" s="1"/>
  <c r="AS216" i="10"/>
  <c r="BU216" i="10" s="1"/>
  <c r="AK216" i="10"/>
  <c r="BM216" i="10" s="1"/>
  <c r="AW215" i="10"/>
  <c r="BY215" i="10" s="1"/>
  <c r="AO215" i="10"/>
  <c r="BQ215" i="10" s="1"/>
  <c r="AG215" i="10"/>
  <c r="BA214" i="10"/>
  <c r="CC214" i="10" s="1"/>
  <c r="AS214" i="10"/>
  <c r="BU214" i="10" s="1"/>
  <c r="AK214" i="10"/>
  <c r="BM214" i="10" s="1"/>
  <c r="AW213" i="10"/>
  <c r="BY213" i="10" s="1"/>
  <c r="AO213" i="10"/>
  <c r="BQ213" i="10" s="1"/>
  <c r="AG213" i="10"/>
  <c r="BI213" i="10" s="1"/>
  <c r="BA212" i="10"/>
  <c r="AS212" i="10"/>
  <c r="AK212" i="10"/>
  <c r="BM212" i="10" s="1"/>
  <c r="AW211" i="10"/>
  <c r="BY211" i="10" s="1"/>
  <c r="AO211" i="10"/>
  <c r="BQ211" i="10" s="1"/>
  <c r="AG211" i="10"/>
  <c r="BI211" i="10" s="1"/>
  <c r="BA210" i="10"/>
  <c r="CC210" i="10" s="1"/>
  <c r="AS210" i="10"/>
  <c r="BU210" i="10" s="1"/>
  <c r="AK210" i="10"/>
  <c r="BM210" i="10" s="1"/>
  <c r="AW209" i="10"/>
  <c r="AO209" i="10"/>
  <c r="BQ209" i="10" s="1"/>
  <c r="AR250" i="10"/>
  <c r="BT250" i="10" s="1"/>
  <c r="AU247" i="10"/>
  <c r="BW247" i="10" s="1"/>
  <c r="AG239" i="10"/>
  <c r="BI239" i="10" s="1"/>
  <c r="BA238" i="10"/>
  <c r="CC238" i="10" s="1"/>
  <c r="AK234" i="10"/>
  <c r="BM234" i="10" s="1"/>
  <c r="AS233" i="10"/>
  <c r="BU233" i="10" s="1"/>
  <c r="AS232" i="10"/>
  <c r="AS231" i="10"/>
  <c r="BU231" i="10" s="1"/>
  <c r="AN230" i="10"/>
  <c r="BP230" i="10" s="1"/>
  <c r="AZ229" i="10"/>
  <c r="CB229" i="10" s="1"/>
  <c r="AJ229" i="10"/>
  <c r="BL229" i="10" s="1"/>
  <c r="AV228" i="10"/>
  <c r="BX228" i="10" s="1"/>
  <c r="AF228" i="10"/>
  <c r="BH228" i="10" s="1"/>
  <c r="AW227" i="10"/>
  <c r="BY227" i="10" s="1"/>
  <c r="AN227" i="10"/>
  <c r="BP227" i="10" s="1"/>
  <c r="AF227" i="10"/>
  <c r="BH227" i="10" s="1"/>
  <c r="AZ226" i="10"/>
  <c r="CB226" i="10" s="1"/>
  <c r="AR226" i="10"/>
  <c r="BT226" i="10" s="1"/>
  <c r="AJ226" i="10"/>
  <c r="BL226" i="10" s="1"/>
  <c r="AV225" i="10"/>
  <c r="BX225" i="10" s="1"/>
  <c r="AN225" i="10"/>
  <c r="BP225" i="10" s="1"/>
  <c r="AF225" i="10"/>
  <c r="BH225" i="10" s="1"/>
  <c r="AZ224" i="10"/>
  <c r="CB224" i="10" s="1"/>
  <c r="AR224" i="10"/>
  <c r="BT224" i="10" s="1"/>
  <c r="AJ224" i="10"/>
  <c r="BL224" i="10" s="1"/>
  <c r="AV223" i="10"/>
  <c r="BX223" i="10" s="1"/>
  <c r="AN223" i="10"/>
  <c r="BP223" i="10" s="1"/>
  <c r="AF223" i="10"/>
  <c r="BH223" i="10" s="1"/>
  <c r="AZ222" i="10"/>
  <c r="CB222" i="10" s="1"/>
  <c r="AR222" i="10"/>
  <c r="BT222" i="10" s="1"/>
  <c r="AJ222" i="10"/>
  <c r="BL222" i="10" s="1"/>
  <c r="AV221" i="10"/>
  <c r="BX221" i="10" s="1"/>
  <c r="AN221" i="10"/>
  <c r="BP221" i="10" s="1"/>
  <c r="AF221" i="10"/>
  <c r="BH221" i="10" s="1"/>
  <c r="AZ220" i="10"/>
  <c r="CB220" i="10" s="1"/>
  <c r="AR220" i="10"/>
  <c r="BT220" i="10" s="1"/>
  <c r="AJ220" i="10"/>
  <c r="BL220" i="10" s="1"/>
  <c r="AV219" i="10"/>
  <c r="BX219" i="10" s="1"/>
  <c r="AN219" i="10"/>
  <c r="BP219" i="10" s="1"/>
  <c r="AF219" i="10"/>
  <c r="BH219" i="10" s="1"/>
  <c r="AZ218" i="10"/>
  <c r="CB218" i="10" s="1"/>
  <c r="AR218" i="10"/>
  <c r="BT218" i="10" s="1"/>
  <c r="AJ218" i="10"/>
  <c r="BL218" i="10" s="1"/>
  <c r="AV217" i="10"/>
  <c r="BX217" i="10" s="1"/>
  <c r="AN217" i="10"/>
  <c r="BP217" i="10" s="1"/>
  <c r="AF217" i="10"/>
  <c r="BH217" i="10" s="1"/>
  <c r="AZ216" i="10"/>
  <c r="CB216" i="10" s="1"/>
  <c r="AR216" i="10"/>
  <c r="BT216" i="10" s="1"/>
  <c r="AJ216" i="10"/>
  <c r="BL216" i="10" s="1"/>
  <c r="AV215" i="10"/>
  <c r="BX215" i="10" s="1"/>
  <c r="AN215" i="10"/>
  <c r="BP215" i="10" s="1"/>
  <c r="AF215" i="10"/>
  <c r="BH215" i="10" s="1"/>
  <c r="AZ214" i="10"/>
  <c r="CB214" i="10" s="1"/>
  <c r="AR214" i="10"/>
  <c r="BT214" i="10" s="1"/>
  <c r="AJ214" i="10"/>
  <c r="BL214" i="10" s="1"/>
  <c r="AV213" i="10"/>
  <c r="BX213" i="10" s="1"/>
  <c r="AN213" i="10"/>
  <c r="BP213" i="10" s="1"/>
  <c r="AF213" i="10"/>
  <c r="BH213" i="10" s="1"/>
  <c r="AG267" i="10"/>
  <c r="BI267" i="10" s="1"/>
  <c r="AF253" i="10"/>
  <c r="BH253" i="10" s="1"/>
  <c r="AU243" i="10"/>
  <c r="BW243" i="10" s="1"/>
  <c r="AS238" i="10"/>
  <c r="BU238" i="10" s="1"/>
  <c r="AW237" i="10"/>
  <c r="AO233" i="10"/>
  <c r="BQ233" i="10" s="1"/>
  <c r="AO232" i="10"/>
  <c r="BQ232" i="10" s="1"/>
  <c r="AO231" i="10"/>
  <c r="BQ231" i="10" s="1"/>
  <c r="BA230" i="10"/>
  <c r="CC230" i="10" s="1"/>
  <c r="AK230" i="10"/>
  <c r="BM230" i="10" s="1"/>
  <c r="AW229" i="10"/>
  <c r="BY229" i="10" s="1"/>
  <c r="AG229" i="10"/>
  <c r="BI229" i="10" s="1"/>
  <c r="AS228" i="10"/>
  <c r="AE228" i="10"/>
  <c r="BG228" i="10" s="1"/>
  <c r="AV227" i="10"/>
  <c r="BX227" i="10" s="1"/>
  <c r="AM227" i="10"/>
  <c r="BO227" i="10" s="1"/>
  <c r="AE227" i="10"/>
  <c r="BG227" i="10" s="1"/>
  <c r="AY226" i="10"/>
  <c r="CA226" i="10" s="1"/>
  <c r="AQ226" i="10"/>
  <c r="BS226" i="10" s="1"/>
  <c r="AI226" i="10"/>
  <c r="BK226" i="10" s="1"/>
  <c r="BC225" i="10"/>
  <c r="AU225" i="10"/>
  <c r="BW225" i="10" s="1"/>
  <c r="AM225" i="10"/>
  <c r="BO225" i="10" s="1"/>
  <c r="AE225" i="10"/>
  <c r="BG225" i="10" s="1"/>
  <c r="AY224" i="10"/>
  <c r="CA224" i="10" s="1"/>
  <c r="AQ224" i="10"/>
  <c r="BS224" i="10" s="1"/>
  <c r="AI224" i="10"/>
  <c r="BK224" i="10" s="1"/>
  <c r="BC223" i="10"/>
  <c r="AU223" i="10"/>
  <c r="BW223" i="10" s="1"/>
  <c r="AM223" i="10"/>
  <c r="BO223" i="10" s="1"/>
  <c r="AE223" i="10"/>
  <c r="BG223" i="10" s="1"/>
  <c r="AY222" i="10"/>
  <c r="CA222" i="10" s="1"/>
  <c r="AQ222" i="10"/>
  <c r="BS222" i="10" s="1"/>
  <c r="AI222" i="10"/>
  <c r="BK222" i="10" s="1"/>
  <c r="BC221" i="10"/>
  <c r="AU221" i="10"/>
  <c r="BW221" i="10" s="1"/>
  <c r="AM221" i="10"/>
  <c r="BO221" i="10" s="1"/>
  <c r="AE221" i="10"/>
  <c r="BG221" i="10" s="1"/>
  <c r="AY220" i="10"/>
  <c r="CA220" i="10" s="1"/>
  <c r="AQ220" i="10"/>
  <c r="BS220" i="10" s="1"/>
  <c r="AI220" i="10"/>
  <c r="BK220" i="10" s="1"/>
  <c r="BC219" i="10"/>
  <c r="AU219" i="10"/>
  <c r="BW219" i="10" s="1"/>
  <c r="AM219" i="10"/>
  <c r="BO219" i="10" s="1"/>
  <c r="AE219" i="10"/>
  <c r="BG219" i="10" s="1"/>
  <c r="AY218" i="10"/>
  <c r="CA218" i="10" s="1"/>
  <c r="AQ218" i="10"/>
  <c r="BS218" i="10" s="1"/>
  <c r="AI218" i="10"/>
  <c r="BK218" i="10" s="1"/>
  <c r="BC217" i="10"/>
  <c r="AU217" i="10"/>
  <c r="BW217" i="10" s="1"/>
  <c r="AM217" i="10"/>
  <c r="BO217" i="10" s="1"/>
  <c r="AE217" i="10"/>
  <c r="BG217" i="10" s="1"/>
  <c r="AY216" i="10"/>
  <c r="CA216" i="10" s="1"/>
  <c r="AQ216" i="10"/>
  <c r="BS216" i="10" s="1"/>
  <c r="AI216" i="10"/>
  <c r="BK216" i="10" s="1"/>
  <c r="BC215" i="10"/>
  <c r="AU215" i="10"/>
  <c r="BW215" i="10" s="1"/>
  <c r="AM215" i="10"/>
  <c r="BO215" i="10" s="1"/>
  <c r="AE215" i="10"/>
  <c r="BG215" i="10" s="1"/>
  <c r="AY214" i="10"/>
  <c r="CA214" i="10" s="1"/>
  <c r="AQ214" i="10"/>
  <c r="BS214" i="10" s="1"/>
  <c r="AI214" i="10"/>
  <c r="BK214" i="10" s="1"/>
  <c r="BC213" i="10"/>
  <c r="AU213" i="10"/>
  <c r="BW213" i="10" s="1"/>
  <c r="AM213" i="10"/>
  <c r="BO213" i="10" s="1"/>
  <c r="AE213" i="10"/>
  <c r="BG213" i="10" s="1"/>
  <c r="AY212" i="10"/>
  <c r="CA212" i="10" s="1"/>
  <c r="AQ212" i="10"/>
  <c r="BS212" i="10" s="1"/>
  <c r="AI212" i="10"/>
  <c r="BK212" i="10" s="1"/>
  <c r="BC211" i="10"/>
  <c r="AU211" i="10"/>
  <c r="BW211" i="10" s="1"/>
  <c r="AM211" i="10"/>
  <c r="BO211" i="10" s="1"/>
  <c r="AE211" i="10"/>
  <c r="BG211" i="10" s="1"/>
  <c r="AY210" i="10"/>
  <c r="CA210" i="10" s="1"/>
  <c r="AQ210" i="10"/>
  <c r="BS210" i="10" s="1"/>
  <c r="AI210" i="10"/>
  <c r="BK210" i="10" s="1"/>
  <c r="BC209" i="10"/>
  <c r="AV258" i="10"/>
  <c r="BX258" i="10" s="1"/>
  <c r="AZ248" i="10"/>
  <c r="CB248" i="10" s="1"/>
  <c r="AY245" i="10"/>
  <c r="CA245" i="10" s="1"/>
  <c r="AY244" i="10"/>
  <c r="CA244" i="10" s="1"/>
  <c r="AJ243" i="10"/>
  <c r="BL243" i="10" s="1"/>
  <c r="AW242" i="10"/>
  <c r="BY242" i="10" s="1"/>
  <c r="AK238" i="10"/>
  <c r="BM238" i="10" s="1"/>
  <c r="AO237" i="10"/>
  <c r="AK233" i="10"/>
  <c r="BM233" i="10" s="1"/>
  <c r="AK232" i="10"/>
  <c r="BM232" i="10" s="1"/>
  <c r="AK231" i="10"/>
  <c r="BM231" i="10" s="1"/>
  <c r="AZ230" i="10"/>
  <c r="CB230" i="10" s="1"/>
  <c r="AJ230" i="10"/>
  <c r="BL230" i="10" s="1"/>
  <c r="AV229" i="10"/>
  <c r="BX229" i="10" s="1"/>
  <c r="AF229" i="10"/>
  <c r="BH229" i="10" s="1"/>
  <c r="AR228" i="10"/>
  <c r="BT228" i="10" s="1"/>
  <c r="AT227" i="10"/>
  <c r="BV227" i="10" s="1"/>
  <c r="AL227" i="10"/>
  <c r="BN227" i="10" s="1"/>
  <c r="AD227" i="10"/>
  <c r="BF227" i="10" s="1"/>
  <c r="AX226" i="10"/>
  <c r="BZ226" i="10" s="1"/>
  <c r="AP226" i="10"/>
  <c r="BR226" i="10" s="1"/>
  <c r="CE226" i="10" s="1"/>
  <c r="AH226" i="10"/>
  <c r="BJ226" i="10" s="1"/>
  <c r="BB225" i="10"/>
  <c r="CD225" i="10" s="1"/>
  <c r="AT225" i="10"/>
  <c r="AL225" i="10"/>
  <c r="BN225" i="10" s="1"/>
  <c r="AD225" i="10"/>
  <c r="BF225" i="10" s="1"/>
  <c r="AX224" i="10"/>
  <c r="BZ224" i="10" s="1"/>
  <c r="AP224" i="10"/>
  <c r="BR224" i="10" s="1"/>
  <c r="CE224" i="10" s="1"/>
  <c r="AH224" i="10"/>
  <c r="BJ224" i="10" s="1"/>
  <c r="BB223" i="10"/>
  <c r="CD223" i="10" s="1"/>
  <c r="AT223" i="10"/>
  <c r="BV223" i="10" s="1"/>
  <c r="AL223" i="10"/>
  <c r="AD223" i="10"/>
  <c r="BF223" i="10" s="1"/>
  <c r="AX222" i="10"/>
  <c r="BZ222" i="10" s="1"/>
  <c r="AP222" i="10"/>
  <c r="BR222" i="10" s="1"/>
  <c r="CE222" i="10" s="1"/>
  <c r="AH222" i="10"/>
  <c r="BJ222" i="10" s="1"/>
  <c r="BB221" i="10"/>
  <c r="CD221" i="10" s="1"/>
  <c r="AT221" i="10"/>
  <c r="BV221" i="10" s="1"/>
  <c r="AL221" i="10"/>
  <c r="BN221" i="10" s="1"/>
  <c r="AD221" i="10"/>
  <c r="AX220" i="10"/>
  <c r="BZ220" i="10" s="1"/>
  <c r="AP220" i="10"/>
  <c r="BR220" i="10" s="1"/>
  <c r="CE220" i="10" s="1"/>
  <c r="AH220" i="10"/>
  <c r="BJ220" i="10" s="1"/>
  <c r="BB219" i="10"/>
  <c r="CD219" i="10" s="1"/>
  <c r="AT219" i="10"/>
  <c r="BV219" i="10" s="1"/>
  <c r="AL219" i="10"/>
  <c r="BN219" i="10" s="1"/>
  <c r="AD219" i="10"/>
  <c r="AX218" i="10"/>
  <c r="AP218" i="10"/>
  <c r="BR218" i="10" s="1"/>
  <c r="CE218" i="10" s="1"/>
  <c r="AH218" i="10"/>
  <c r="BJ218" i="10" s="1"/>
  <c r="BB217" i="10"/>
  <c r="CD217" i="10" s="1"/>
  <c r="AT217" i="10"/>
  <c r="BV217" i="10" s="1"/>
  <c r="AL217" i="10"/>
  <c r="BN217" i="10" s="1"/>
  <c r="AD217" i="10"/>
  <c r="BF217" i="10" s="1"/>
  <c r="AX216" i="10"/>
  <c r="BZ216" i="10" s="1"/>
  <c r="AP216" i="10"/>
  <c r="AH216" i="10"/>
  <c r="BJ216" i="10" s="1"/>
  <c r="BB215" i="10"/>
  <c r="CD215" i="10" s="1"/>
  <c r="AT215" i="10"/>
  <c r="BV215" i="10" s="1"/>
  <c r="AL215" i="10"/>
  <c r="BN215" i="10" s="1"/>
  <c r="AD215" i="10"/>
  <c r="BF215" i="10" s="1"/>
  <c r="AX214" i="10"/>
  <c r="BZ214" i="10" s="1"/>
  <c r="AP214" i="10"/>
  <c r="BR214" i="10" s="1"/>
  <c r="CE214" i="10" s="1"/>
  <c r="AH214" i="10"/>
  <c r="BB213" i="10"/>
  <c r="CD213" i="10" s="1"/>
  <c r="AT213" i="10"/>
  <c r="BV213" i="10" s="1"/>
  <c r="AL213" i="10"/>
  <c r="BN213" i="10" s="1"/>
  <c r="AD213" i="10"/>
  <c r="BF213" i="10" s="1"/>
  <c r="AX212" i="10"/>
  <c r="BZ212" i="10" s="1"/>
  <c r="AP212" i="10"/>
  <c r="BR212" i="10" s="1"/>
  <c r="CE212" i="10" s="1"/>
  <c r="AH212" i="10"/>
  <c r="BJ212" i="10" s="1"/>
  <c r="BB211" i="10"/>
  <c r="AT211" i="10"/>
  <c r="BV211" i="10" s="1"/>
  <c r="AL211" i="10"/>
  <c r="BN211" i="10" s="1"/>
  <c r="AD211" i="10"/>
  <c r="BF211" i="10" s="1"/>
  <c r="AX210" i="10"/>
  <c r="BZ210" i="10" s="1"/>
  <c r="AP210" i="10"/>
  <c r="BR210" i="10" s="1"/>
  <c r="CE210" i="10" s="1"/>
  <c r="AH210" i="10"/>
  <c r="BJ210" i="10" s="1"/>
  <c r="BB209" i="10"/>
  <c r="CD209" i="10" s="1"/>
  <c r="AT209" i="10"/>
  <c r="AL209" i="10"/>
  <c r="BN209" i="10" s="1"/>
  <c r="AD209" i="10"/>
  <c r="BF209" i="10" s="1"/>
  <c r="AN251" i="10"/>
  <c r="BP251" i="10" s="1"/>
  <c r="AM245" i="10"/>
  <c r="BO245" i="10" s="1"/>
  <c r="AN244" i="10"/>
  <c r="BP244" i="10" s="1"/>
  <c r="AN242" i="10"/>
  <c r="BP242" i="10" s="1"/>
  <c r="AW241" i="10"/>
  <c r="AG237" i="10"/>
  <c r="BA236" i="10"/>
  <c r="CC236" i="10" s="1"/>
  <c r="AG233" i="10"/>
  <c r="BI233" i="10" s="1"/>
  <c r="AG232" i="10"/>
  <c r="BI232" i="10" s="1"/>
  <c r="AG231" i="10"/>
  <c r="BI231" i="10" s="1"/>
  <c r="AW230" i="10"/>
  <c r="BY230" i="10" s="1"/>
  <c r="AG230" i="10"/>
  <c r="BI230" i="10" s="1"/>
  <c r="AS229" i="10"/>
  <c r="BU229" i="10" s="1"/>
  <c r="AO228" i="10"/>
  <c r="BQ228" i="10" s="1"/>
  <c r="AS227" i="10"/>
  <c r="BU227" i="10" s="1"/>
  <c r="AK227" i="10"/>
  <c r="BM227" i="10" s="1"/>
  <c r="AW226" i="10"/>
  <c r="BY226" i="10" s="1"/>
  <c r="AO226" i="10"/>
  <c r="BQ226" i="10" s="1"/>
  <c r="AG226" i="10"/>
  <c r="BI226" i="10" s="1"/>
  <c r="BA225" i="10"/>
  <c r="CC225" i="10" s="1"/>
  <c r="AS225" i="10"/>
  <c r="BU225" i="10" s="1"/>
  <c r="AK225" i="10"/>
  <c r="AW224" i="10"/>
  <c r="BY224" i="10" s="1"/>
  <c r="AO224" i="10"/>
  <c r="BQ224" i="10" s="1"/>
  <c r="AG224" i="10"/>
  <c r="BI224" i="10" s="1"/>
  <c r="BA223" i="10"/>
  <c r="CC223" i="10" s="1"/>
  <c r="AS223" i="10"/>
  <c r="BU223" i="10" s="1"/>
  <c r="AK223" i="10"/>
  <c r="BM223" i="10" s="1"/>
  <c r="AW222" i="10"/>
  <c r="BY222" i="10" s="1"/>
  <c r="AO222" i="10"/>
  <c r="BQ222" i="10" s="1"/>
  <c r="AG222" i="10"/>
  <c r="BI222" i="10" s="1"/>
  <c r="BA221" i="10"/>
  <c r="CC221" i="10" s="1"/>
  <c r="AS221" i="10"/>
  <c r="BU221" i="10" s="1"/>
  <c r="AK221" i="10"/>
  <c r="BM221" i="10" s="1"/>
  <c r="AW220" i="10"/>
  <c r="BY220" i="10" s="1"/>
  <c r="AO220" i="10"/>
  <c r="BQ220" i="10" s="1"/>
  <c r="AG220" i="10"/>
  <c r="BI220" i="10" s="1"/>
  <c r="BA219" i="10"/>
  <c r="AS219" i="10"/>
  <c r="BU219" i="10" s="1"/>
  <c r="AK219" i="10"/>
  <c r="BM219" i="10" s="1"/>
  <c r="AW218" i="10"/>
  <c r="BY218" i="10" s="1"/>
  <c r="AO218" i="10"/>
  <c r="BQ218" i="10" s="1"/>
  <c r="AG218" i="10"/>
  <c r="BI218" i="10" s="1"/>
  <c r="BA217" i="10"/>
  <c r="CC217" i="10" s="1"/>
  <c r="AS217" i="10"/>
  <c r="BU217" i="10" s="1"/>
  <c r="AK217" i="10"/>
  <c r="AW216" i="10"/>
  <c r="BY216" i="10" s="1"/>
  <c r="AO216" i="10"/>
  <c r="BQ216" i="10" s="1"/>
  <c r="AG216" i="10"/>
  <c r="BI216" i="10" s="1"/>
  <c r="BA215" i="10"/>
  <c r="CC215" i="10" s="1"/>
  <c r="AS215" i="10"/>
  <c r="BU215" i="10" s="1"/>
  <c r="AK215" i="10"/>
  <c r="BM215" i="10" s="1"/>
  <c r="AW214" i="10"/>
  <c r="BY214" i="10" s="1"/>
  <c r="AO214" i="10"/>
  <c r="BQ214" i="10" s="1"/>
  <c r="AG214" i="10"/>
  <c r="BI214" i="10" s="1"/>
  <c r="BA213" i="10"/>
  <c r="CC213" i="10" s="1"/>
  <c r="AS213" i="10"/>
  <c r="BU213" i="10" s="1"/>
  <c r="AK213" i="10"/>
  <c r="BM213" i="10" s="1"/>
  <c r="AW212" i="10"/>
  <c r="BY212" i="10" s="1"/>
  <c r="AO212" i="10"/>
  <c r="BQ212" i="10" s="1"/>
  <c r="AG212" i="10"/>
  <c r="BI212" i="10" s="1"/>
  <c r="BA211" i="10"/>
  <c r="AS211" i="10"/>
  <c r="BU211" i="10" s="1"/>
  <c r="AK211" i="10"/>
  <c r="BM211" i="10" s="1"/>
  <c r="AW210" i="10"/>
  <c r="BY210" i="10" s="1"/>
  <c r="AO210" i="10"/>
  <c r="BQ210" i="10" s="1"/>
  <c r="AG210" i="10"/>
  <c r="BI210" i="10" s="1"/>
  <c r="BA209" i="10"/>
  <c r="CC209" i="10" s="1"/>
  <c r="AS209" i="10"/>
  <c r="BU209" i="10" s="1"/>
  <c r="AK209" i="10"/>
  <c r="AW208" i="10"/>
  <c r="BY208" i="10" s="1"/>
  <c r="AO208" i="10"/>
  <c r="BQ208" i="10" s="1"/>
  <c r="AG208" i="10"/>
  <c r="BI208" i="10" s="1"/>
  <c r="BA207" i="10"/>
  <c r="CC207" i="10" s="1"/>
  <c r="AS207" i="10"/>
  <c r="BU207" i="10" s="1"/>
  <c r="AK207" i="10"/>
  <c r="BM207" i="10" s="1"/>
  <c r="AW206" i="10"/>
  <c r="BY206" i="10" s="1"/>
  <c r="AO206" i="10"/>
  <c r="BQ206" i="10" s="1"/>
  <c r="AG206" i="10"/>
  <c r="BI206" i="10" s="1"/>
  <c r="AU289" i="10"/>
  <c r="BW289" i="10" s="1"/>
  <c r="AZ256" i="10"/>
  <c r="CB256" i="10" s="1"/>
  <c r="AE242" i="10"/>
  <c r="BG242" i="10" s="1"/>
  <c r="AO241" i="10"/>
  <c r="BQ241" i="10" s="1"/>
  <c r="AS236" i="10"/>
  <c r="BU236" i="10" s="1"/>
  <c r="AW235" i="10"/>
  <c r="BY235" i="10" s="1"/>
  <c r="AV230" i="10"/>
  <c r="AF230" i="10"/>
  <c r="BH230" i="10" s="1"/>
  <c r="AR229" i="10"/>
  <c r="BT229" i="10" s="1"/>
  <c r="AN228" i="10"/>
  <c r="BP228" i="10" s="1"/>
  <c r="BA227" i="10"/>
  <c r="CC227" i="10" s="1"/>
  <c r="AR227" i="10"/>
  <c r="BT227" i="10" s="1"/>
  <c r="AJ227" i="10"/>
  <c r="BL227" i="10" s="1"/>
  <c r="AV226" i="10"/>
  <c r="BX226" i="10" s="1"/>
  <c r="AN226" i="10"/>
  <c r="BP226" i="10" s="1"/>
  <c r="AF226" i="10"/>
  <c r="BH226" i="10" s="1"/>
  <c r="AZ225" i="10"/>
  <c r="CB225" i="10" s="1"/>
  <c r="AR225" i="10"/>
  <c r="BT225" i="10" s="1"/>
  <c r="AJ225" i="10"/>
  <c r="BL225" i="10" s="1"/>
  <c r="AV224" i="10"/>
  <c r="BX224" i="10" s="1"/>
  <c r="AN224" i="10"/>
  <c r="BP224" i="10" s="1"/>
  <c r="AF224" i="10"/>
  <c r="BH224" i="10" s="1"/>
  <c r="AZ223" i="10"/>
  <c r="CB223" i="10" s="1"/>
  <c r="AR223" i="10"/>
  <c r="BT223" i="10" s="1"/>
  <c r="AJ223" i="10"/>
  <c r="BL223" i="10" s="1"/>
  <c r="AV222" i="10"/>
  <c r="BX222" i="10" s="1"/>
  <c r="AN222" i="10"/>
  <c r="BP222" i="10" s="1"/>
  <c r="AF222" i="10"/>
  <c r="BH222" i="10" s="1"/>
  <c r="AZ221" i="10"/>
  <c r="CB221" i="10" s="1"/>
  <c r="AR221" i="10"/>
  <c r="BT221" i="10" s="1"/>
  <c r="AJ221" i="10"/>
  <c r="BL221" i="10" s="1"/>
  <c r="AV220" i="10"/>
  <c r="BX220" i="10" s="1"/>
  <c r="AN220" i="10"/>
  <c r="BP220" i="10" s="1"/>
  <c r="AF220" i="10"/>
  <c r="BH220" i="10" s="1"/>
  <c r="AZ219" i="10"/>
  <c r="CB219" i="10" s="1"/>
  <c r="AR219" i="10"/>
  <c r="BT219" i="10" s="1"/>
  <c r="AJ219" i="10"/>
  <c r="BL219" i="10" s="1"/>
  <c r="AV218" i="10"/>
  <c r="BX218" i="10" s="1"/>
  <c r="AN218" i="10"/>
  <c r="BP218" i="10" s="1"/>
  <c r="AF218" i="10"/>
  <c r="BH218" i="10" s="1"/>
  <c r="AZ217" i="10"/>
  <c r="CB217" i="10" s="1"/>
  <c r="AR217" i="10"/>
  <c r="BT217" i="10" s="1"/>
  <c r="AJ217" i="10"/>
  <c r="BL217" i="10" s="1"/>
  <c r="AV216" i="10"/>
  <c r="BX216" i="10" s="1"/>
  <c r="AN216" i="10"/>
  <c r="BP216" i="10" s="1"/>
  <c r="AF216" i="10"/>
  <c r="BH216" i="10" s="1"/>
  <c r="AZ215" i="10"/>
  <c r="CB215" i="10" s="1"/>
  <c r="AR215" i="10"/>
  <c r="BT215" i="10" s="1"/>
  <c r="AJ215" i="10"/>
  <c r="BL215" i="10" s="1"/>
  <c r="AV214" i="10"/>
  <c r="BX214" i="10" s="1"/>
  <c r="AN214" i="10"/>
  <c r="BP214" i="10" s="1"/>
  <c r="AF214" i="10"/>
  <c r="BH214" i="10" s="1"/>
  <c r="AZ213" i="10"/>
  <c r="CB213" i="10" s="1"/>
  <c r="AR213" i="10"/>
  <c r="BT213" i="10" s="1"/>
  <c r="AJ213" i="10"/>
  <c r="BL213" i="10" s="1"/>
  <c r="AG241" i="10"/>
  <c r="BI241" i="10" s="1"/>
  <c r="AM226" i="10"/>
  <c r="BO226" i="10" s="1"/>
  <c r="AI223" i="10"/>
  <c r="BK223" i="10" s="1"/>
  <c r="BC222" i="10"/>
  <c r="AE220" i="10"/>
  <c r="BG220" i="10" s="1"/>
  <c r="AY219" i="10"/>
  <c r="CA219" i="10" s="1"/>
  <c r="AU216" i="10"/>
  <c r="BW216" i="10" s="1"/>
  <c r="AQ213" i="10"/>
  <c r="BS213" i="10" s="1"/>
  <c r="AZ212" i="10"/>
  <c r="CB212" i="10" s="1"/>
  <c r="AE212" i="10"/>
  <c r="BG212" i="10" s="1"/>
  <c r="AZ211" i="10"/>
  <c r="CB211" i="10" s="1"/>
  <c r="AF211" i="10"/>
  <c r="BH211" i="10" s="1"/>
  <c r="BC210" i="10"/>
  <c r="AF210" i="10"/>
  <c r="BH210" i="10" s="1"/>
  <c r="AM209" i="10"/>
  <c r="BO209" i="10" s="1"/>
  <c r="AS208" i="10"/>
  <c r="AI208" i="10"/>
  <c r="BK208" i="10" s="1"/>
  <c r="AZ207" i="10"/>
  <c r="CB207" i="10" s="1"/>
  <c r="AO207" i="10"/>
  <c r="BQ207" i="10" s="1"/>
  <c r="AE207" i="10"/>
  <c r="BG207" i="10" s="1"/>
  <c r="AY206" i="10"/>
  <c r="CA206" i="10" s="1"/>
  <c r="AN206" i="10"/>
  <c r="BP206" i="10" s="1"/>
  <c r="AV205" i="10"/>
  <c r="BX205" i="10" s="1"/>
  <c r="AM205" i="10"/>
  <c r="AE205" i="10"/>
  <c r="BG205" i="10" s="1"/>
  <c r="AY204" i="10"/>
  <c r="CA204" i="10" s="1"/>
  <c r="AQ204" i="10"/>
  <c r="BS204" i="10" s="1"/>
  <c r="AI204" i="10"/>
  <c r="BK204" i="10" s="1"/>
  <c r="BC203" i="10"/>
  <c r="AU203" i="10"/>
  <c r="BW203" i="10" s="1"/>
  <c r="AM203" i="10"/>
  <c r="BO203" i="10" s="1"/>
  <c r="AE203" i="10"/>
  <c r="BG203" i="10" s="1"/>
  <c r="AY202" i="10"/>
  <c r="CA202" i="10" s="1"/>
  <c r="AQ202" i="10"/>
  <c r="BS202" i="10" s="1"/>
  <c r="AI202" i="10"/>
  <c r="BK202" i="10" s="1"/>
  <c r="BC201" i="10"/>
  <c r="AU201" i="10"/>
  <c r="BW201" i="10" s="1"/>
  <c r="AM201" i="10"/>
  <c r="BO201" i="10" s="1"/>
  <c r="AE201" i="10"/>
  <c r="BG201" i="10" s="1"/>
  <c r="AY200" i="10"/>
  <c r="CA200" i="10" s="1"/>
  <c r="AQ200" i="10"/>
  <c r="BS200" i="10" s="1"/>
  <c r="AI200" i="10"/>
  <c r="BK200" i="10" s="1"/>
  <c r="BC199" i="10"/>
  <c r="AU199" i="10"/>
  <c r="BW199" i="10" s="1"/>
  <c r="AM199" i="10"/>
  <c r="BO199" i="10" s="1"/>
  <c r="AE199" i="10"/>
  <c r="BG199" i="10" s="1"/>
  <c r="AY198" i="10"/>
  <c r="CA198" i="10" s="1"/>
  <c r="AQ198" i="10"/>
  <c r="BS198" i="10" s="1"/>
  <c r="AI198" i="10"/>
  <c r="BK198" i="10" s="1"/>
  <c r="BC197" i="10"/>
  <c r="AU197" i="10"/>
  <c r="BW197" i="10" s="1"/>
  <c r="AM197" i="10"/>
  <c r="BO197" i="10" s="1"/>
  <c r="AE197" i="10"/>
  <c r="BG197" i="10" s="1"/>
  <c r="AY196" i="10"/>
  <c r="CA196" i="10" s="1"/>
  <c r="AQ196" i="10"/>
  <c r="BS196" i="10" s="1"/>
  <c r="AI196" i="10"/>
  <c r="BK196" i="10" s="1"/>
  <c r="BC195" i="10"/>
  <c r="AU195" i="10"/>
  <c r="BW195" i="10" s="1"/>
  <c r="AM195" i="10"/>
  <c r="BO195" i="10" s="1"/>
  <c r="AE195" i="10"/>
  <c r="BG195" i="10" s="1"/>
  <c r="AY194" i="10"/>
  <c r="CA194" i="10" s="1"/>
  <c r="AQ194" i="10"/>
  <c r="BS194" i="10" s="1"/>
  <c r="AI194" i="10"/>
  <c r="BK194" i="10" s="1"/>
  <c r="BC193" i="10"/>
  <c r="AU193" i="10"/>
  <c r="BW193" i="10" s="1"/>
  <c r="AM193" i="10"/>
  <c r="BO193" i="10" s="1"/>
  <c r="AE193" i="10"/>
  <c r="BG193" i="10" s="1"/>
  <c r="AY192" i="10"/>
  <c r="CA192" i="10" s="1"/>
  <c r="AQ192" i="10"/>
  <c r="BS192" i="10" s="1"/>
  <c r="AI192" i="10"/>
  <c r="BK192" i="10" s="1"/>
  <c r="BC191" i="10"/>
  <c r="AU191" i="10"/>
  <c r="AM191" i="10"/>
  <c r="BO191" i="10" s="1"/>
  <c r="AE191" i="10"/>
  <c r="BG191" i="10" s="1"/>
  <c r="AY190" i="10"/>
  <c r="CA190" i="10" s="1"/>
  <c r="AQ190" i="10"/>
  <c r="BS190" i="10" s="1"/>
  <c r="AI190" i="10"/>
  <c r="BK190" i="10" s="1"/>
  <c r="BC189" i="10"/>
  <c r="AU189" i="10"/>
  <c r="BW189" i="10" s="1"/>
  <c r="AM189" i="10"/>
  <c r="AE189" i="10"/>
  <c r="BG189" i="10" s="1"/>
  <c r="AY188" i="10"/>
  <c r="CA188" i="10" s="1"/>
  <c r="AQ188" i="10"/>
  <c r="BS188" i="10" s="1"/>
  <c r="AI188" i="10"/>
  <c r="BK188" i="10" s="1"/>
  <c r="BC187" i="10"/>
  <c r="AU187" i="10"/>
  <c r="BW187" i="10" s="1"/>
  <c r="AM187" i="10"/>
  <c r="BO187" i="10" s="1"/>
  <c r="AE187" i="10"/>
  <c r="AY186" i="10"/>
  <c r="CA186" i="10" s="1"/>
  <c r="AQ186" i="10"/>
  <c r="BS186" i="10" s="1"/>
  <c r="AI186" i="10"/>
  <c r="BK186" i="10" s="1"/>
  <c r="BC185" i="10"/>
  <c r="AU185" i="10"/>
  <c r="BW185" i="10" s="1"/>
  <c r="AM185" i="10"/>
  <c r="BO185" i="10" s="1"/>
  <c r="AE185" i="10"/>
  <c r="BG185" i="10" s="1"/>
  <c r="AY184" i="10"/>
  <c r="AQ184" i="10"/>
  <c r="BS184" i="10" s="1"/>
  <c r="AI184" i="10"/>
  <c r="BK184" i="10" s="1"/>
  <c r="BC183" i="10"/>
  <c r="AU183" i="10"/>
  <c r="BW183" i="10" s="1"/>
  <c r="AS230" i="10"/>
  <c r="BU230" i="10" s="1"/>
  <c r="AE226" i="10"/>
  <c r="BG226" i="10" s="1"/>
  <c r="AY225" i="10"/>
  <c r="CA225" i="10" s="1"/>
  <c r="AU222" i="10"/>
  <c r="BW222" i="10" s="1"/>
  <c r="AQ219" i="10"/>
  <c r="BS219" i="10" s="1"/>
  <c r="AM216" i="10"/>
  <c r="BO216" i="10" s="1"/>
  <c r="AI213" i="10"/>
  <c r="BK213" i="10" s="1"/>
  <c r="AV212" i="10"/>
  <c r="BX212" i="10" s="1"/>
  <c r="AY211" i="10"/>
  <c r="CA211" i="10" s="1"/>
  <c r="AZ210" i="10"/>
  <c r="CB210" i="10" s="1"/>
  <c r="AE210" i="10"/>
  <c r="BG210" i="10" s="1"/>
  <c r="AZ209" i="10"/>
  <c r="CB209" i="10" s="1"/>
  <c r="AJ209" i="10"/>
  <c r="BL209" i="10" s="1"/>
  <c r="BC208" i="10"/>
  <c r="AR208" i="10"/>
  <c r="BT208" i="10" s="1"/>
  <c r="AH208" i="10"/>
  <c r="BJ208" i="10" s="1"/>
  <c r="AY207" i="10"/>
  <c r="CA207" i="10" s="1"/>
  <c r="AN207" i="10"/>
  <c r="BP207" i="10" s="1"/>
  <c r="AD207" i="10"/>
  <c r="BF207" i="10" s="1"/>
  <c r="AX206" i="10"/>
  <c r="AM206" i="10"/>
  <c r="BO206" i="10" s="1"/>
  <c r="AU205" i="10"/>
  <c r="BW205" i="10" s="1"/>
  <c r="AL205" i="10"/>
  <c r="BN205" i="10" s="1"/>
  <c r="AD205" i="10"/>
  <c r="BF205" i="10" s="1"/>
  <c r="AX204" i="10"/>
  <c r="BZ204" i="10" s="1"/>
  <c r="AP204" i="10"/>
  <c r="BR204" i="10" s="1"/>
  <c r="CE204" i="10" s="1"/>
  <c r="AH204" i="10"/>
  <c r="BJ204" i="10" s="1"/>
  <c r="BB203" i="10"/>
  <c r="AT203" i="10"/>
  <c r="BV203" i="10" s="1"/>
  <c r="AL203" i="10"/>
  <c r="BN203" i="10" s="1"/>
  <c r="AD203" i="10"/>
  <c r="BF203" i="10" s="1"/>
  <c r="AX202" i="10"/>
  <c r="BZ202" i="10" s="1"/>
  <c r="AP202" i="10"/>
  <c r="BR202" i="10" s="1"/>
  <c r="CE202" i="10" s="1"/>
  <c r="AH202" i="10"/>
  <c r="BJ202" i="10" s="1"/>
  <c r="BB201" i="10"/>
  <c r="CD201" i="10" s="1"/>
  <c r="AT201" i="10"/>
  <c r="AL201" i="10"/>
  <c r="BN201" i="10" s="1"/>
  <c r="AD201" i="10"/>
  <c r="BF201" i="10" s="1"/>
  <c r="AX200" i="10"/>
  <c r="BZ200" i="10" s="1"/>
  <c r="AP200" i="10"/>
  <c r="BR200" i="10" s="1"/>
  <c r="CE200" i="10" s="1"/>
  <c r="AH200" i="10"/>
  <c r="BJ200" i="10" s="1"/>
  <c r="BB199" i="10"/>
  <c r="CD199" i="10" s="1"/>
  <c r="AT199" i="10"/>
  <c r="BV199" i="10" s="1"/>
  <c r="AL199" i="10"/>
  <c r="AD199" i="10"/>
  <c r="BF199" i="10" s="1"/>
  <c r="AX198" i="10"/>
  <c r="BZ198" i="10" s="1"/>
  <c r="AP198" i="10"/>
  <c r="BR198" i="10" s="1"/>
  <c r="CE198" i="10" s="1"/>
  <c r="AH198" i="10"/>
  <c r="BJ198" i="10" s="1"/>
  <c r="BB197" i="10"/>
  <c r="CD197" i="10" s="1"/>
  <c r="AT197" i="10"/>
  <c r="BV197" i="10" s="1"/>
  <c r="AL197" i="10"/>
  <c r="BN197" i="10" s="1"/>
  <c r="AD197" i="10"/>
  <c r="AX196" i="10"/>
  <c r="BZ196" i="10" s="1"/>
  <c r="AP196" i="10"/>
  <c r="AH196" i="10"/>
  <c r="BJ196" i="10" s="1"/>
  <c r="BB195" i="10"/>
  <c r="CD195" i="10" s="1"/>
  <c r="AT195" i="10"/>
  <c r="BV195" i="10" s="1"/>
  <c r="AL195" i="10"/>
  <c r="BN195" i="10" s="1"/>
  <c r="AD195" i="10"/>
  <c r="BF195" i="10" s="1"/>
  <c r="AX194" i="10"/>
  <c r="AP194" i="10"/>
  <c r="BR194" i="10" s="1"/>
  <c r="CE194" i="10" s="1"/>
  <c r="AH194" i="10"/>
  <c r="BJ194" i="10" s="1"/>
  <c r="BB193" i="10"/>
  <c r="CD193" i="10" s="1"/>
  <c r="AT193" i="10"/>
  <c r="BV193" i="10" s="1"/>
  <c r="AL193" i="10"/>
  <c r="BN193" i="10" s="1"/>
  <c r="AD193" i="10"/>
  <c r="BF193" i="10" s="1"/>
  <c r="AX192" i="10"/>
  <c r="BZ192" i="10" s="1"/>
  <c r="AP192" i="10"/>
  <c r="AH192" i="10"/>
  <c r="BJ192" i="10" s="1"/>
  <c r="BB191" i="10"/>
  <c r="CD191" i="10" s="1"/>
  <c r="AT191" i="10"/>
  <c r="BV191" i="10" s="1"/>
  <c r="AL191" i="10"/>
  <c r="BN191" i="10" s="1"/>
  <c r="AD191" i="10"/>
  <c r="BF191" i="10" s="1"/>
  <c r="AX190" i="10"/>
  <c r="BZ190" i="10" s="1"/>
  <c r="AP190" i="10"/>
  <c r="BR190" i="10" s="1"/>
  <c r="CE190" i="10" s="1"/>
  <c r="AH190" i="10"/>
  <c r="BB189" i="10"/>
  <c r="CD189" i="10" s="1"/>
  <c r="AT189" i="10"/>
  <c r="AL189" i="10"/>
  <c r="BN189" i="10" s="1"/>
  <c r="AD189" i="10"/>
  <c r="BF189" i="10" s="1"/>
  <c r="AX188" i="10"/>
  <c r="BZ188" i="10" s="1"/>
  <c r="AP188" i="10"/>
  <c r="BR188" i="10" s="1"/>
  <c r="CE188" i="10" s="1"/>
  <c r="AH188" i="10"/>
  <c r="BJ188" i="10" s="1"/>
  <c r="BB187" i="10"/>
  <c r="AT187" i="10"/>
  <c r="BV187" i="10" s="1"/>
  <c r="AL187" i="10"/>
  <c r="BN187" i="10" s="1"/>
  <c r="AD187" i="10"/>
  <c r="BF187" i="10" s="1"/>
  <c r="AX186" i="10"/>
  <c r="BZ186" i="10" s="1"/>
  <c r="AP186" i="10"/>
  <c r="BR186" i="10" s="1"/>
  <c r="CE186" i="10" s="1"/>
  <c r="AH186" i="10"/>
  <c r="BJ186" i="10" s="1"/>
  <c r="BB185" i="10"/>
  <c r="CD185" i="10" s="1"/>
  <c r="AT185" i="10"/>
  <c r="AL185" i="10"/>
  <c r="BN185" i="10" s="1"/>
  <c r="AD185" i="10"/>
  <c r="BF185" i="10" s="1"/>
  <c r="AX184" i="10"/>
  <c r="BZ184" i="10" s="1"/>
  <c r="AP184" i="10"/>
  <c r="BR184" i="10" s="1"/>
  <c r="CE184" i="10" s="1"/>
  <c r="AH184" i="10"/>
  <c r="BJ184" i="10" s="1"/>
  <c r="AQ225" i="10"/>
  <c r="BS225" i="10" s="1"/>
  <c r="AM222" i="10"/>
  <c r="BO222" i="10" s="1"/>
  <c r="AI219" i="10"/>
  <c r="BK219" i="10" s="1"/>
  <c r="BC218" i="10"/>
  <c r="AE216" i="10"/>
  <c r="BG216" i="10" s="1"/>
  <c r="AY215" i="10"/>
  <c r="CA215" i="10" s="1"/>
  <c r="AU212" i="10"/>
  <c r="BW212" i="10" s="1"/>
  <c r="AV211" i="10"/>
  <c r="BX211" i="10" s="1"/>
  <c r="AV210" i="10"/>
  <c r="BX210" i="10" s="1"/>
  <c r="AY209" i="10"/>
  <c r="CA209" i="10" s="1"/>
  <c r="AI209" i="10"/>
  <c r="BK209" i="10" s="1"/>
  <c r="BA208" i="10"/>
  <c r="CC208" i="10" s="1"/>
  <c r="AQ208" i="10"/>
  <c r="BS208" i="10" s="1"/>
  <c r="AF208" i="10"/>
  <c r="BH208" i="10" s="1"/>
  <c r="AW207" i="10"/>
  <c r="BY207" i="10" s="1"/>
  <c r="AM207" i="10"/>
  <c r="BO207" i="10" s="1"/>
  <c r="AV206" i="10"/>
  <c r="BX206" i="10" s="1"/>
  <c r="AK206" i="10"/>
  <c r="BM206" i="10" s="1"/>
  <c r="BC205" i="10"/>
  <c r="AT205" i="10"/>
  <c r="BV205" i="10" s="1"/>
  <c r="AK205" i="10"/>
  <c r="BM205" i="10" s="1"/>
  <c r="AW204" i="10"/>
  <c r="BY204" i="10" s="1"/>
  <c r="AO204" i="10"/>
  <c r="BQ204" i="10" s="1"/>
  <c r="AG204" i="10"/>
  <c r="BI204" i="10" s="1"/>
  <c r="BA203" i="10"/>
  <c r="CC203" i="10" s="1"/>
  <c r="AS203" i="10"/>
  <c r="BU203" i="10" s="1"/>
  <c r="AK203" i="10"/>
  <c r="AW202" i="10"/>
  <c r="BY202" i="10" s="1"/>
  <c r="AO202" i="10"/>
  <c r="BQ202" i="10" s="1"/>
  <c r="AG202" i="10"/>
  <c r="BI202" i="10" s="1"/>
  <c r="BA201" i="10"/>
  <c r="CC201" i="10" s="1"/>
  <c r="AS201" i="10"/>
  <c r="BU201" i="10" s="1"/>
  <c r="AK201" i="10"/>
  <c r="BM201" i="10" s="1"/>
  <c r="AW200" i="10"/>
  <c r="BY200" i="10" s="1"/>
  <c r="AO200" i="10"/>
  <c r="BQ200" i="10" s="1"/>
  <c r="AG200" i="10"/>
  <c r="BI200" i="10" s="1"/>
  <c r="BA199" i="10"/>
  <c r="CC199" i="10" s="1"/>
  <c r="AS199" i="10"/>
  <c r="BU199" i="10" s="1"/>
  <c r="AK199" i="10"/>
  <c r="BM199" i="10" s="1"/>
  <c r="AW198" i="10"/>
  <c r="BY198" i="10" s="1"/>
  <c r="AO198" i="10"/>
  <c r="BQ198" i="10" s="1"/>
  <c r="AG198" i="10"/>
  <c r="BI198" i="10" s="1"/>
  <c r="BA197" i="10"/>
  <c r="AS197" i="10"/>
  <c r="BU197" i="10" s="1"/>
  <c r="AK197" i="10"/>
  <c r="BM197" i="10" s="1"/>
  <c r="AW196" i="10"/>
  <c r="BY196" i="10" s="1"/>
  <c r="AO196" i="10"/>
  <c r="BQ196" i="10" s="1"/>
  <c r="AG196" i="10"/>
  <c r="BI196" i="10" s="1"/>
  <c r="BA195" i="10"/>
  <c r="CC195" i="10" s="1"/>
  <c r="AS195" i="10"/>
  <c r="BU195" i="10" s="1"/>
  <c r="AK195" i="10"/>
  <c r="AW194" i="10"/>
  <c r="BY194" i="10" s="1"/>
  <c r="AO194" i="10"/>
  <c r="BQ194" i="10" s="1"/>
  <c r="AG194" i="10"/>
  <c r="BI194" i="10" s="1"/>
  <c r="BA193" i="10"/>
  <c r="CC193" i="10" s="1"/>
  <c r="AS193" i="10"/>
  <c r="BU193" i="10" s="1"/>
  <c r="AK193" i="10"/>
  <c r="BM193" i="10" s="1"/>
  <c r="AW192" i="10"/>
  <c r="BY192" i="10" s="1"/>
  <c r="AO192" i="10"/>
  <c r="BQ192" i="10" s="1"/>
  <c r="AG192" i="10"/>
  <c r="BI192" i="10" s="1"/>
  <c r="BA191" i="10"/>
  <c r="CC191" i="10" s="1"/>
  <c r="AS191" i="10"/>
  <c r="BU191" i="10" s="1"/>
  <c r="AK191" i="10"/>
  <c r="BM191" i="10" s="1"/>
  <c r="AW190" i="10"/>
  <c r="BY190" i="10" s="1"/>
  <c r="AO190" i="10"/>
  <c r="BQ190" i="10" s="1"/>
  <c r="AG190" i="10"/>
  <c r="BI190" i="10" s="1"/>
  <c r="BA189" i="10"/>
  <c r="AS189" i="10"/>
  <c r="BU189" i="10" s="1"/>
  <c r="AK189" i="10"/>
  <c r="AW188" i="10"/>
  <c r="BY188" i="10" s="1"/>
  <c r="AO188" i="10"/>
  <c r="BQ188" i="10" s="1"/>
  <c r="AG188" i="10"/>
  <c r="BI188" i="10" s="1"/>
  <c r="BA187" i="10"/>
  <c r="CC187" i="10" s="1"/>
  <c r="AS187" i="10"/>
  <c r="BU187" i="10" s="1"/>
  <c r="AK187" i="10"/>
  <c r="AW186" i="10"/>
  <c r="BY186" i="10" s="1"/>
  <c r="AO186" i="10"/>
  <c r="BQ186" i="10" s="1"/>
  <c r="AG186" i="10"/>
  <c r="BI186" i="10" s="1"/>
  <c r="AK236" i="10"/>
  <c r="BM236" i="10" s="1"/>
  <c r="AI225" i="10"/>
  <c r="BK225" i="10" s="1"/>
  <c r="BC224" i="10"/>
  <c r="AE222" i="10"/>
  <c r="BG222" i="10" s="1"/>
  <c r="AY221" i="10"/>
  <c r="CA221" i="10" s="1"/>
  <c r="AU218" i="10"/>
  <c r="BW218" i="10" s="1"/>
  <c r="AQ215" i="10"/>
  <c r="BS215" i="10" s="1"/>
  <c r="AR212" i="10"/>
  <c r="BT212" i="10" s="1"/>
  <c r="AR211" i="10"/>
  <c r="BT211" i="10" s="1"/>
  <c r="AU210" i="10"/>
  <c r="BW210" i="10" s="1"/>
  <c r="AV209" i="10"/>
  <c r="BX209" i="10" s="1"/>
  <c r="AG209" i="10"/>
  <c r="BI209" i="10" s="1"/>
  <c r="AZ208" i="10"/>
  <c r="CB208" i="10" s="1"/>
  <c r="AP208" i="10"/>
  <c r="BR208" i="10" s="1"/>
  <c r="CE208" i="10" s="1"/>
  <c r="AE208" i="10"/>
  <c r="BG208" i="10" s="1"/>
  <c r="AV207" i="10"/>
  <c r="BX207" i="10" s="1"/>
  <c r="AL207" i="10"/>
  <c r="BN207" i="10" s="1"/>
  <c r="AU206" i="10"/>
  <c r="BW206" i="10" s="1"/>
  <c r="AJ206" i="10"/>
  <c r="BL206" i="10" s="1"/>
  <c r="BB205" i="10"/>
  <c r="CD205" i="10" s="1"/>
  <c r="AS205" i="10"/>
  <c r="BU205" i="10" s="1"/>
  <c r="AJ205" i="10"/>
  <c r="BL205" i="10" s="1"/>
  <c r="AV204" i="10"/>
  <c r="BX204" i="10" s="1"/>
  <c r="AN204" i="10"/>
  <c r="BP204" i="10" s="1"/>
  <c r="AF204" i="10"/>
  <c r="BH204" i="10" s="1"/>
  <c r="AZ203" i="10"/>
  <c r="CB203" i="10" s="1"/>
  <c r="AR203" i="10"/>
  <c r="BT203" i="10" s="1"/>
  <c r="AJ203" i="10"/>
  <c r="BL203" i="10" s="1"/>
  <c r="AV202" i="10"/>
  <c r="BX202" i="10" s="1"/>
  <c r="AN202" i="10"/>
  <c r="BP202" i="10" s="1"/>
  <c r="AF202" i="10"/>
  <c r="BH202" i="10" s="1"/>
  <c r="AZ201" i="10"/>
  <c r="CB201" i="10" s="1"/>
  <c r="AR201" i="10"/>
  <c r="BT201" i="10" s="1"/>
  <c r="AJ201" i="10"/>
  <c r="BL201" i="10" s="1"/>
  <c r="AV200" i="10"/>
  <c r="BX200" i="10" s="1"/>
  <c r="AN200" i="10"/>
  <c r="BP200" i="10" s="1"/>
  <c r="AF200" i="10"/>
  <c r="BH200" i="10" s="1"/>
  <c r="AZ199" i="10"/>
  <c r="CB199" i="10" s="1"/>
  <c r="AR199" i="10"/>
  <c r="BT199" i="10" s="1"/>
  <c r="AJ199" i="10"/>
  <c r="BL199" i="10" s="1"/>
  <c r="AV198" i="10"/>
  <c r="BX198" i="10" s="1"/>
  <c r="AN198" i="10"/>
  <c r="BP198" i="10" s="1"/>
  <c r="AF198" i="10"/>
  <c r="BH198" i="10" s="1"/>
  <c r="AZ197" i="10"/>
  <c r="CB197" i="10" s="1"/>
  <c r="AR197" i="10"/>
  <c r="BT197" i="10" s="1"/>
  <c r="AJ197" i="10"/>
  <c r="BL197" i="10" s="1"/>
  <c r="AV196" i="10"/>
  <c r="BX196" i="10" s="1"/>
  <c r="AN196" i="10"/>
  <c r="BP196" i="10" s="1"/>
  <c r="AF196" i="10"/>
  <c r="BH196" i="10" s="1"/>
  <c r="AZ195" i="10"/>
  <c r="CB195" i="10" s="1"/>
  <c r="AR195" i="10"/>
  <c r="BT195" i="10" s="1"/>
  <c r="AJ195" i="10"/>
  <c r="BL195" i="10" s="1"/>
  <c r="AV194" i="10"/>
  <c r="BX194" i="10" s="1"/>
  <c r="AN194" i="10"/>
  <c r="BP194" i="10" s="1"/>
  <c r="AF194" i="10"/>
  <c r="BH194" i="10" s="1"/>
  <c r="AV249" i="10"/>
  <c r="BX249" i="10" s="1"/>
  <c r="BA240" i="10"/>
  <c r="CC240" i="10" s="1"/>
  <c r="BA228" i="10"/>
  <c r="AZ227" i="10"/>
  <c r="CB227" i="10" s="1"/>
  <c r="AU224" i="10"/>
  <c r="BW224" i="10" s="1"/>
  <c r="AQ221" i="10"/>
  <c r="BS221" i="10" s="1"/>
  <c r="AM218" i="10"/>
  <c r="BO218" i="10" s="1"/>
  <c r="AI215" i="10"/>
  <c r="BK215" i="10" s="1"/>
  <c r="BC214" i="10"/>
  <c r="AN212" i="10"/>
  <c r="BP212" i="10" s="1"/>
  <c r="AQ211" i="10"/>
  <c r="BS211" i="10" s="1"/>
  <c r="AR210" i="10"/>
  <c r="BT210" i="10" s="1"/>
  <c r="AU209" i="10"/>
  <c r="BW209" i="10" s="1"/>
  <c r="AF209" i="10"/>
  <c r="BH209" i="10" s="1"/>
  <c r="AY208" i="10"/>
  <c r="CA208" i="10" s="1"/>
  <c r="AN208" i="10"/>
  <c r="BP208" i="10" s="1"/>
  <c r="AU207" i="10"/>
  <c r="BW207" i="10" s="1"/>
  <c r="AJ207" i="10"/>
  <c r="BL207" i="10" s="1"/>
  <c r="AS206" i="10"/>
  <c r="BU206" i="10" s="1"/>
  <c r="AI206" i="10"/>
  <c r="BK206" i="10" s="1"/>
  <c r="BA205" i="10"/>
  <c r="CC205" i="10" s="1"/>
  <c r="AR205" i="10"/>
  <c r="AI205" i="10"/>
  <c r="BK205" i="10" s="1"/>
  <c r="BC204" i="10"/>
  <c r="AU204" i="10"/>
  <c r="BW204" i="10" s="1"/>
  <c r="AM204" i="10"/>
  <c r="BO204" i="10" s="1"/>
  <c r="AE204" i="10"/>
  <c r="BG204" i="10" s="1"/>
  <c r="AY203" i="10"/>
  <c r="CA203" i="10" s="1"/>
  <c r="AQ203" i="10"/>
  <c r="AI203" i="10"/>
  <c r="BC202" i="10"/>
  <c r="AU202" i="10"/>
  <c r="BW202" i="10" s="1"/>
  <c r="AM202" i="10"/>
  <c r="BO202" i="10" s="1"/>
  <c r="AE202" i="10"/>
  <c r="BG202" i="10" s="1"/>
  <c r="AY201" i="10"/>
  <c r="CA201" i="10" s="1"/>
  <c r="AQ201" i="10"/>
  <c r="BS201" i="10" s="1"/>
  <c r="AI201" i="10"/>
  <c r="BK201" i="10" s="1"/>
  <c r="BC200" i="10"/>
  <c r="AU200" i="10"/>
  <c r="BW200" i="10" s="1"/>
  <c r="AM200" i="10"/>
  <c r="AE200" i="10"/>
  <c r="BG200" i="10" s="1"/>
  <c r="AY199" i="10"/>
  <c r="CA199" i="10" s="1"/>
  <c r="AQ199" i="10"/>
  <c r="BS199" i="10" s="1"/>
  <c r="AI199" i="10"/>
  <c r="BK199" i="10" s="1"/>
  <c r="BC198" i="10"/>
  <c r="AU198" i="10"/>
  <c r="AM198" i="10"/>
  <c r="BO198" i="10" s="1"/>
  <c r="AE198" i="10"/>
  <c r="BG198" i="10" s="1"/>
  <c r="AY197" i="10"/>
  <c r="CA197" i="10" s="1"/>
  <c r="AQ197" i="10"/>
  <c r="BS197" i="10" s="1"/>
  <c r="AI197" i="10"/>
  <c r="BK197" i="10" s="1"/>
  <c r="BC196" i="10"/>
  <c r="AU196" i="10"/>
  <c r="BW196" i="10" s="1"/>
  <c r="AM196" i="10"/>
  <c r="AE196" i="10"/>
  <c r="BG196" i="10" s="1"/>
  <c r="AY195" i="10"/>
  <c r="AQ195" i="10"/>
  <c r="BS195" i="10" s="1"/>
  <c r="AI195" i="10"/>
  <c r="BK195" i="10" s="1"/>
  <c r="BC194" i="10"/>
  <c r="AU194" i="10"/>
  <c r="BW194" i="10" s="1"/>
  <c r="AM194" i="10"/>
  <c r="BO194" i="10" s="1"/>
  <c r="AE194" i="10"/>
  <c r="AY193" i="10"/>
  <c r="CA193" i="10" s="1"/>
  <c r="AQ193" i="10"/>
  <c r="BS193" i="10" s="1"/>
  <c r="AI193" i="10"/>
  <c r="BK193" i="10" s="1"/>
  <c r="BC192" i="10"/>
  <c r="AU192" i="10"/>
  <c r="BW192" i="10" s="1"/>
  <c r="AM192" i="10"/>
  <c r="BO192" i="10" s="1"/>
  <c r="AE192" i="10"/>
  <c r="BG192" i="10" s="1"/>
  <c r="AY191" i="10"/>
  <c r="AQ191" i="10"/>
  <c r="BS191" i="10" s="1"/>
  <c r="AI191" i="10"/>
  <c r="BK191" i="10" s="1"/>
  <c r="BC190" i="10"/>
  <c r="AU190" i="10"/>
  <c r="BW190" i="10" s="1"/>
  <c r="AM190" i="10"/>
  <c r="BO190" i="10" s="1"/>
  <c r="AE190" i="10"/>
  <c r="BG190" i="10" s="1"/>
  <c r="AY189" i="10"/>
  <c r="CA189" i="10" s="1"/>
  <c r="AQ189" i="10"/>
  <c r="AI189" i="10"/>
  <c r="BK189" i="10" s="1"/>
  <c r="BC188" i="10"/>
  <c r="AU188" i="10"/>
  <c r="BW188" i="10" s="1"/>
  <c r="AM188" i="10"/>
  <c r="BO188" i="10" s="1"/>
  <c r="AE188" i="10"/>
  <c r="BG188" i="10" s="1"/>
  <c r="AY187" i="10"/>
  <c r="CA187" i="10" s="1"/>
  <c r="AQ187" i="10"/>
  <c r="BS187" i="10" s="1"/>
  <c r="AI187" i="10"/>
  <c r="AK228" i="10"/>
  <c r="BM228" i="10" s="1"/>
  <c r="AQ227" i="10"/>
  <c r="BS227" i="10" s="1"/>
  <c r="AM224" i="10"/>
  <c r="BO224" i="10" s="1"/>
  <c r="AI221" i="10"/>
  <c r="BK221" i="10" s="1"/>
  <c r="BC220" i="10"/>
  <c r="AE218" i="10"/>
  <c r="BG218" i="10" s="1"/>
  <c r="AY217" i="10"/>
  <c r="CA217" i="10" s="1"/>
  <c r="AU214" i="10"/>
  <c r="BW214" i="10" s="1"/>
  <c r="AM212" i="10"/>
  <c r="BO212" i="10" s="1"/>
  <c r="AN211" i="10"/>
  <c r="BP211" i="10" s="1"/>
  <c r="AN210" i="10"/>
  <c r="BP210" i="10" s="1"/>
  <c r="AR209" i="10"/>
  <c r="BT209" i="10" s="1"/>
  <c r="AE209" i="10"/>
  <c r="BG209" i="10" s="1"/>
  <c r="AX208" i="10"/>
  <c r="BZ208" i="10" s="1"/>
  <c r="AM208" i="10"/>
  <c r="BO208" i="10" s="1"/>
  <c r="AT207" i="10"/>
  <c r="AI207" i="10"/>
  <c r="BK207" i="10" s="1"/>
  <c r="BC206" i="10"/>
  <c r="AR206" i="10"/>
  <c r="BT206" i="10" s="1"/>
  <c r="AH206" i="10"/>
  <c r="BJ206" i="10" s="1"/>
  <c r="AZ205" i="10"/>
  <c r="CB205" i="10" s="1"/>
  <c r="AQ205" i="10"/>
  <c r="BS205" i="10" s="1"/>
  <c r="AH205" i="10"/>
  <c r="BJ205" i="10" s="1"/>
  <c r="BB204" i="10"/>
  <c r="AT204" i="10"/>
  <c r="BV204" i="10" s="1"/>
  <c r="AL204" i="10"/>
  <c r="BN204" i="10" s="1"/>
  <c r="AD204" i="10"/>
  <c r="BF204" i="10" s="1"/>
  <c r="AX203" i="10"/>
  <c r="BZ203" i="10" s="1"/>
  <c r="AP203" i="10"/>
  <c r="BR203" i="10" s="1"/>
  <c r="CE203" i="10" s="1"/>
  <c r="AH203" i="10"/>
  <c r="BJ203" i="10" s="1"/>
  <c r="BB202" i="10"/>
  <c r="CD202" i="10" s="1"/>
  <c r="AT202" i="10"/>
  <c r="AL202" i="10"/>
  <c r="BN202" i="10" s="1"/>
  <c r="AD202" i="10"/>
  <c r="BF202" i="10" s="1"/>
  <c r="AX201" i="10"/>
  <c r="BZ201" i="10" s="1"/>
  <c r="AP201" i="10"/>
  <c r="AH201" i="10"/>
  <c r="BJ201" i="10" s="1"/>
  <c r="BB200" i="10"/>
  <c r="CD200" i="10" s="1"/>
  <c r="AT200" i="10"/>
  <c r="BV200" i="10" s="1"/>
  <c r="AL200" i="10"/>
  <c r="AD200" i="10"/>
  <c r="BF200" i="10" s="1"/>
  <c r="AX199" i="10"/>
  <c r="BZ199" i="10" s="1"/>
  <c r="AP199" i="10"/>
  <c r="BR199" i="10" s="1"/>
  <c r="CE199" i="10" s="1"/>
  <c r="AH199" i="10"/>
  <c r="BJ199" i="10" s="1"/>
  <c r="BB198" i="10"/>
  <c r="CD198" i="10" s="1"/>
  <c r="AT198" i="10"/>
  <c r="BV198" i="10" s="1"/>
  <c r="AL198" i="10"/>
  <c r="BN198" i="10" s="1"/>
  <c r="AD198" i="10"/>
  <c r="AX197" i="10"/>
  <c r="BZ197" i="10" s="1"/>
  <c r="AP197" i="10"/>
  <c r="BR197" i="10" s="1"/>
  <c r="CE197" i="10" s="1"/>
  <c r="AH197" i="10"/>
  <c r="BJ197" i="10" s="1"/>
  <c r="BB196" i="10"/>
  <c r="CD196" i="10" s="1"/>
  <c r="AT196" i="10"/>
  <c r="BV196" i="10" s="1"/>
  <c r="AL196" i="10"/>
  <c r="BN196" i="10" s="1"/>
  <c r="AD196" i="10"/>
  <c r="BF196" i="10" s="1"/>
  <c r="AX195" i="10"/>
  <c r="AP195" i="10"/>
  <c r="BR195" i="10" s="1"/>
  <c r="CE195" i="10" s="1"/>
  <c r="AH195" i="10"/>
  <c r="BJ195" i="10" s="1"/>
  <c r="BB194" i="10"/>
  <c r="CD194" i="10" s="1"/>
  <c r="AT194" i="10"/>
  <c r="BV194" i="10" s="1"/>
  <c r="AL194" i="10"/>
  <c r="BN194" i="10" s="1"/>
  <c r="AD194" i="10"/>
  <c r="BF194" i="10" s="1"/>
  <c r="AX193" i="10"/>
  <c r="BZ193" i="10" s="1"/>
  <c r="AP193" i="10"/>
  <c r="AH193" i="10"/>
  <c r="BJ193" i="10" s="1"/>
  <c r="BB192" i="10"/>
  <c r="CD192" i="10" s="1"/>
  <c r="AT192" i="10"/>
  <c r="BV192" i="10" s="1"/>
  <c r="AL192" i="10"/>
  <c r="BN192" i="10" s="1"/>
  <c r="AD192" i="10"/>
  <c r="BF192" i="10" s="1"/>
  <c r="AX191" i="10"/>
  <c r="BZ191" i="10" s="1"/>
  <c r="AP191" i="10"/>
  <c r="BR191" i="10" s="1"/>
  <c r="CE191" i="10" s="1"/>
  <c r="AH191" i="10"/>
  <c r="BB190" i="10"/>
  <c r="CD190" i="10" s="1"/>
  <c r="AT190" i="10"/>
  <c r="BV190" i="10" s="1"/>
  <c r="AL190" i="10"/>
  <c r="BN190" i="10" s="1"/>
  <c r="AD190" i="10"/>
  <c r="BF190" i="10" s="1"/>
  <c r="AX189" i="10"/>
  <c r="BZ189" i="10" s="1"/>
  <c r="AP189" i="10"/>
  <c r="BR189" i="10" s="1"/>
  <c r="CE189" i="10" s="1"/>
  <c r="AH189" i="10"/>
  <c r="BJ189" i="10" s="1"/>
  <c r="BB188" i="10"/>
  <c r="AT188" i="10"/>
  <c r="BV188" i="10" s="1"/>
  <c r="AL188" i="10"/>
  <c r="BN188" i="10" s="1"/>
  <c r="AD188" i="10"/>
  <c r="BF188" i="10" s="1"/>
  <c r="AX187" i="10"/>
  <c r="BZ187" i="10" s="1"/>
  <c r="AP187" i="10"/>
  <c r="BR187" i="10" s="1"/>
  <c r="CE187" i="10" s="1"/>
  <c r="AH187" i="10"/>
  <c r="BJ187" i="10" s="1"/>
  <c r="BB186" i="10"/>
  <c r="CD186" i="10" s="1"/>
  <c r="AT186" i="10"/>
  <c r="AL186" i="10"/>
  <c r="BN186" i="10" s="1"/>
  <c r="AD186" i="10"/>
  <c r="BF186" i="10" s="1"/>
  <c r="AX185" i="10"/>
  <c r="BZ185" i="10" s="1"/>
  <c r="AP185" i="10"/>
  <c r="BR185" i="10" s="1"/>
  <c r="CE185" i="10" s="1"/>
  <c r="AH185" i="10"/>
  <c r="BJ185" i="10" s="1"/>
  <c r="BB184" i="10"/>
  <c r="CD184" i="10" s="1"/>
  <c r="AT184" i="10"/>
  <c r="BV184" i="10" s="1"/>
  <c r="AL184" i="10"/>
  <c r="AD184" i="10"/>
  <c r="BF184" i="10" s="1"/>
  <c r="AX183" i="10"/>
  <c r="BZ183" i="10" s="1"/>
  <c r="AW268" i="10"/>
  <c r="BY268" i="10" s="1"/>
  <c r="AO229" i="10"/>
  <c r="BQ229" i="10" s="1"/>
  <c r="AI227" i="10"/>
  <c r="BK227" i="10" s="1"/>
  <c r="BC226" i="10"/>
  <c r="AE224" i="10"/>
  <c r="BG224" i="10" s="1"/>
  <c r="AY223" i="10"/>
  <c r="CA223" i="10" s="1"/>
  <c r="AU220" i="10"/>
  <c r="BW220" i="10" s="1"/>
  <c r="AQ217" i="10"/>
  <c r="BS217" i="10" s="1"/>
  <c r="AM214" i="10"/>
  <c r="BO214" i="10" s="1"/>
  <c r="AJ212" i="10"/>
  <c r="BL212" i="10" s="1"/>
  <c r="AJ211" i="10"/>
  <c r="BL211" i="10" s="1"/>
  <c r="AM210" i="10"/>
  <c r="BO210" i="10" s="1"/>
  <c r="AQ209" i="10"/>
  <c r="BS209" i="10" s="1"/>
  <c r="AV208" i="10"/>
  <c r="BX208" i="10" s="1"/>
  <c r="AK208" i="10"/>
  <c r="BM208" i="10" s="1"/>
  <c r="BC207" i="10"/>
  <c r="AR207" i="10"/>
  <c r="BT207" i="10" s="1"/>
  <c r="AG207" i="10"/>
  <c r="BI207" i="10" s="1"/>
  <c r="BA206" i="10"/>
  <c r="CC206" i="10" s="1"/>
  <c r="AQ206" i="10"/>
  <c r="BS206" i="10" s="1"/>
  <c r="AF206" i="10"/>
  <c r="BH206" i="10" s="1"/>
  <c r="AY205" i="10"/>
  <c r="AO205" i="10"/>
  <c r="BQ205" i="10" s="1"/>
  <c r="AG205" i="10"/>
  <c r="BI205" i="10" s="1"/>
  <c r="BA204" i="10"/>
  <c r="CC204" i="10" s="1"/>
  <c r="AS204" i="10"/>
  <c r="BU204" i="10" s="1"/>
  <c r="AK204" i="10"/>
  <c r="BM204" i="10" s="1"/>
  <c r="AW203" i="10"/>
  <c r="BY203" i="10" s="1"/>
  <c r="AO203" i="10"/>
  <c r="BQ203" i="10" s="1"/>
  <c r="AG203" i="10"/>
  <c r="BA202" i="10"/>
  <c r="CC202" i="10" s="1"/>
  <c r="AS202" i="10"/>
  <c r="BU202" i="10" s="1"/>
  <c r="AK202" i="10"/>
  <c r="BM202" i="10" s="1"/>
  <c r="AW201" i="10"/>
  <c r="BY201" i="10" s="1"/>
  <c r="AO201" i="10"/>
  <c r="BQ201" i="10" s="1"/>
  <c r="AG201" i="10"/>
  <c r="BI201" i="10" s="1"/>
  <c r="BA200" i="10"/>
  <c r="AS200" i="10"/>
  <c r="AK200" i="10"/>
  <c r="BM200" i="10" s="1"/>
  <c r="AW199" i="10"/>
  <c r="BY199" i="10" s="1"/>
  <c r="AO199" i="10"/>
  <c r="BQ199" i="10" s="1"/>
  <c r="AG199" i="10"/>
  <c r="BI199" i="10" s="1"/>
  <c r="BA198" i="10"/>
  <c r="CC198" i="10" s="1"/>
  <c r="AS198" i="10"/>
  <c r="BU198" i="10" s="1"/>
  <c r="AK198" i="10"/>
  <c r="BM198" i="10" s="1"/>
  <c r="AW197" i="10"/>
  <c r="AO197" i="10"/>
  <c r="BQ197" i="10" s="1"/>
  <c r="AG197" i="10"/>
  <c r="BI197" i="10" s="1"/>
  <c r="BA196" i="10"/>
  <c r="CC196" i="10" s="1"/>
  <c r="AS196" i="10"/>
  <c r="BU196" i="10" s="1"/>
  <c r="AK196" i="10"/>
  <c r="BM196" i="10" s="1"/>
  <c r="AW195" i="10"/>
  <c r="BY195" i="10" s="1"/>
  <c r="AO195" i="10"/>
  <c r="BQ195" i="10" s="1"/>
  <c r="AG195" i="10"/>
  <c r="BA194" i="10"/>
  <c r="CC194" i="10" s="1"/>
  <c r="AS194" i="10"/>
  <c r="BU194" i="10" s="1"/>
  <c r="AK194" i="10"/>
  <c r="BM194" i="10" s="1"/>
  <c r="AW193" i="10"/>
  <c r="BY193" i="10" s="1"/>
  <c r="AO193" i="10"/>
  <c r="BQ193" i="10" s="1"/>
  <c r="AG193" i="10"/>
  <c r="BI193" i="10" s="1"/>
  <c r="BA192" i="10"/>
  <c r="CC192" i="10" s="1"/>
  <c r="AS192" i="10"/>
  <c r="AK192" i="10"/>
  <c r="BM192" i="10" s="1"/>
  <c r="AW191" i="10"/>
  <c r="BY191" i="10" s="1"/>
  <c r="AO191" i="10"/>
  <c r="BQ191" i="10" s="1"/>
  <c r="AG191" i="10"/>
  <c r="BI191" i="10" s="1"/>
  <c r="BA190" i="10"/>
  <c r="CC190" i="10" s="1"/>
  <c r="AS190" i="10"/>
  <c r="BU190" i="10" s="1"/>
  <c r="AK190" i="10"/>
  <c r="BM190" i="10" s="1"/>
  <c r="AW189" i="10"/>
  <c r="AO189" i="10"/>
  <c r="BQ189" i="10" s="1"/>
  <c r="AG189" i="10"/>
  <c r="BI189" i="10" s="1"/>
  <c r="BA188" i="10"/>
  <c r="CC188" i="10" s="1"/>
  <c r="AS188" i="10"/>
  <c r="BU188" i="10" s="1"/>
  <c r="AK188" i="10"/>
  <c r="BM188" i="10" s="1"/>
  <c r="AW187" i="10"/>
  <c r="BY187" i="10" s="1"/>
  <c r="AI217" i="10"/>
  <c r="BK217" i="10" s="1"/>
  <c r="AN209" i="10"/>
  <c r="BP209" i="10" s="1"/>
  <c r="AF207" i="10"/>
  <c r="BH207" i="10" s="1"/>
  <c r="AP206" i="10"/>
  <c r="BR206" i="10" s="1"/>
  <c r="CE206" i="10" s="1"/>
  <c r="AW205" i="10"/>
  <c r="BY205" i="10" s="1"/>
  <c r="AJ202" i="10"/>
  <c r="BL202" i="10" s="1"/>
  <c r="AV201" i="10"/>
  <c r="BX201" i="10" s="1"/>
  <c r="AJ198" i="10"/>
  <c r="BL198" i="10" s="1"/>
  <c r="AV197" i="10"/>
  <c r="BX197" i="10" s="1"/>
  <c r="AJ194" i="10"/>
  <c r="BL194" i="10" s="1"/>
  <c r="AF193" i="10"/>
  <c r="BH193" i="10" s="1"/>
  <c r="AJ192" i="10"/>
  <c r="BL192" i="10" s="1"/>
  <c r="AN191" i="10"/>
  <c r="BP191" i="10" s="1"/>
  <c r="AR190" i="10"/>
  <c r="BT190" i="10" s="1"/>
  <c r="AV189" i="10"/>
  <c r="BX189" i="10" s="1"/>
  <c r="AZ188" i="10"/>
  <c r="CB188" i="10" s="1"/>
  <c r="AF187" i="10"/>
  <c r="BH187" i="10" s="1"/>
  <c r="AU186" i="10"/>
  <c r="AE186" i="10"/>
  <c r="BG186" i="10" s="1"/>
  <c r="AZ185" i="10"/>
  <c r="CB185" i="10" s="1"/>
  <c r="AN185" i="10"/>
  <c r="BP185" i="10" s="1"/>
  <c r="AV184" i="10"/>
  <c r="BX184" i="10" s="1"/>
  <c r="AJ184" i="10"/>
  <c r="BL184" i="10" s="1"/>
  <c r="AT183" i="10"/>
  <c r="BV183" i="10" s="1"/>
  <c r="AL183" i="10"/>
  <c r="BN183" i="10" s="1"/>
  <c r="AD183" i="10"/>
  <c r="AX182" i="10"/>
  <c r="BZ182" i="10" s="1"/>
  <c r="AP182" i="10"/>
  <c r="BR182" i="10" s="1"/>
  <c r="CE182" i="10" s="1"/>
  <c r="AH182" i="10"/>
  <c r="BJ182" i="10" s="1"/>
  <c r="BB181" i="10"/>
  <c r="CD181" i="10" s="1"/>
  <c r="AT181" i="10"/>
  <c r="BV181" i="10" s="1"/>
  <c r="AL181" i="10"/>
  <c r="BN181" i="10" s="1"/>
  <c r="AD181" i="10"/>
  <c r="BF181" i="10" s="1"/>
  <c r="AX180" i="10"/>
  <c r="BZ180" i="10" s="1"/>
  <c r="AP180" i="10"/>
  <c r="BR180" i="10" s="1"/>
  <c r="CE180" i="10" s="1"/>
  <c r="AH180" i="10"/>
  <c r="BJ180" i="10" s="1"/>
  <c r="BB179" i="10"/>
  <c r="CD179" i="10" s="1"/>
  <c r="AT179" i="10"/>
  <c r="BV179" i="10" s="1"/>
  <c r="AL179" i="10"/>
  <c r="BN179" i="10" s="1"/>
  <c r="AD179" i="10"/>
  <c r="BF179" i="10" s="1"/>
  <c r="AX178" i="10"/>
  <c r="BZ178" i="10" s="1"/>
  <c r="AP178" i="10"/>
  <c r="BR178" i="10" s="1"/>
  <c r="CE178" i="10" s="1"/>
  <c r="AH178" i="10"/>
  <c r="BJ178" i="10" s="1"/>
  <c r="BB177" i="10"/>
  <c r="CD177" i="10" s="1"/>
  <c r="AT177" i="10"/>
  <c r="BV177" i="10" s="1"/>
  <c r="AL177" i="10"/>
  <c r="BN177" i="10" s="1"/>
  <c r="AD177" i="10"/>
  <c r="BF177" i="10" s="1"/>
  <c r="AX176" i="10"/>
  <c r="BZ176" i="10" s="1"/>
  <c r="AP176" i="10"/>
  <c r="BR176" i="10" s="1"/>
  <c r="CE176" i="10" s="1"/>
  <c r="AH176" i="10"/>
  <c r="BJ176" i="10" s="1"/>
  <c r="BB175" i="10"/>
  <c r="CD175" i="10" s="1"/>
  <c r="AT175" i="10"/>
  <c r="BV175" i="10" s="1"/>
  <c r="AL175" i="10"/>
  <c r="BN175" i="10" s="1"/>
  <c r="AD175" i="10"/>
  <c r="BF175" i="10" s="1"/>
  <c r="AX174" i="10"/>
  <c r="BZ174" i="10" s="1"/>
  <c r="AP174" i="10"/>
  <c r="BR174" i="10" s="1"/>
  <c r="CE174" i="10" s="1"/>
  <c r="AH174" i="10"/>
  <c r="BJ174" i="10" s="1"/>
  <c r="BB173" i="10"/>
  <c r="CD173" i="10" s="1"/>
  <c r="AT173" i="10"/>
  <c r="BV173" i="10" s="1"/>
  <c r="AL173" i="10"/>
  <c r="BN173" i="10" s="1"/>
  <c r="AD173" i="10"/>
  <c r="BF173" i="10" s="1"/>
  <c r="AX172" i="10"/>
  <c r="BZ172" i="10" s="1"/>
  <c r="AP172" i="10"/>
  <c r="BR172" i="10" s="1"/>
  <c r="CE172" i="10" s="1"/>
  <c r="AH172" i="10"/>
  <c r="BJ172" i="10" s="1"/>
  <c r="BB171" i="10"/>
  <c r="CD171" i="10" s="1"/>
  <c r="AT171" i="10"/>
  <c r="BV171" i="10" s="1"/>
  <c r="AL171" i="10"/>
  <c r="BN171" i="10" s="1"/>
  <c r="AD171" i="10"/>
  <c r="BF171" i="10" s="1"/>
  <c r="AX170" i="10"/>
  <c r="BZ170" i="10" s="1"/>
  <c r="AP170" i="10"/>
  <c r="BR170" i="10" s="1"/>
  <c r="CE170" i="10" s="1"/>
  <c r="AH170" i="10"/>
  <c r="BJ170" i="10" s="1"/>
  <c r="BB169" i="10"/>
  <c r="CD169" i="10" s="1"/>
  <c r="AT169" i="10"/>
  <c r="BV169" i="10" s="1"/>
  <c r="AL169" i="10"/>
  <c r="BN169" i="10" s="1"/>
  <c r="AD169" i="10"/>
  <c r="BF169" i="10" s="1"/>
  <c r="AX168" i="10"/>
  <c r="BZ168" i="10" s="1"/>
  <c r="AP168" i="10"/>
  <c r="BR168" i="10" s="1"/>
  <c r="CE168" i="10" s="1"/>
  <c r="AH168" i="10"/>
  <c r="BJ168" i="10" s="1"/>
  <c r="BB167" i="10"/>
  <c r="CD167" i="10" s="1"/>
  <c r="AT167" i="10"/>
  <c r="BV167" i="10" s="1"/>
  <c r="AL167" i="10"/>
  <c r="BN167" i="10" s="1"/>
  <c r="AD167" i="10"/>
  <c r="BF167" i="10" s="1"/>
  <c r="AX166" i="10"/>
  <c r="BZ166" i="10" s="1"/>
  <c r="AP166" i="10"/>
  <c r="BR166" i="10" s="1"/>
  <c r="CE166" i="10" s="1"/>
  <c r="AH166" i="10"/>
  <c r="BJ166" i="10" s="1"/>
  <c r="BB165" i="10"/>
  <c r="CD165" i="10" s="1"/>
  <c r="AT165" i="10"/>
  <c r="BV165" i="10" s="1"/>
  <c r="AL165" i="10"/>
  <c r="BN165" i="10" s="1"/>
  <c r="AD165" i="10"/>
  <c r="BF165" i="10" s="1"/>
  <c r="AX164" i="10"/>
  <c r="BZ164" i="10" s="1"/>
  <c r="AP164" i="10"/>
  <c r="BR164" i="10" s="1"/>
  <c r="CE164" i="10" s="1"/>
  <c r="AH164" i="10"/>
  <c r="BJ164" i="10" s="1"/>
  <c r="BB163" i="10"/>
  <c r="CD163" i="10" s="1"/>
  <c r="AT163" i="10"/>
  <c r="BV163" i="10" s="1"/>
  <c r="AL163" i="10"/>
  <c r="BN163" i="10" s="1"/>
  <c r="AD163" i="10"/>
  <c r="BF163" i="10" s="1"/>
  <c r="AX162" i="10"/>
  <c r="BZ162" i="10" s="1"/>
  <c r="AP162" i="10"/>
  <c r="BR162" i="10" s="1"/>
  <c r="CE162" i="10" s="1"/>
  <c r="AH162" i="10"/>
  <c r="BJ162" i="10" s="1"/>
  <c r="BB161" i="10"/>
  <c r="CD161" i="10" s="1"/>
  <c r="AT161" i="10"/>
  <c r="BV161" i="10" s="1"/>
  <c r="AL161" i="10"/>
  <c r="BN161" i="10" s="1"/>
  <c r="AD161" i="10"/>
  <c r="BF161" i="10" s="1"/>
  <c r="AX160" i="10"/>
  <c r="BZ160" i="10" s="1"/>
  <c r="AP160" i="10"/>
  <c r="BR160" i="10" s="1"/>
  <c r="CE160" i="10" s="1"/>
  <c r="AH160" i="10"/>
  <c r="BJ160" i="10" s="1"/>
  <c r="BB159" i="10"/>
  <c r="CD159" i="10" s="1"/>
  <c r="AT159" i="10"/>
  <c r="BV159" i="10" s="1"/>
  <c r="AL159" i="10"/>
  <c r="BN159" i="10" s="1"/>
  <c r="AD159" i="10"/>
  <c r="BF159" i="10" s="1"/>
  <c r="AX158" i="10"/>
  <c r="BZ158" i="10" s="1"/>
  <c r="AP158" i="10"/>
  <c r="BR158" i="10" s="1"/>
  <c r="CE158" i="10" s="1"/>
  <c r="AH158" i="10"/>
  <c r="BJ158" i="10" s="1"/>
  <c r="BB157" i="10"/>
  <c r="CD157" i="10" s="1"/>
  <c r="AT157" i="10"/>
  <c r="BV157" i="10" s="1"/>
  <c r="AL157" i="10"/>
  <c r="BN157" i="10" s="1"/>
  <c r="AD157" i="10"/>
  <c r="BF157" i="10" s="1"/>
  <c r="AX156" i="10"/>
  <c r="BZ156" i="10" s="1"/>
  <c r="AP156" i="10"/>
  <c r="BR156" i="10" s="1"/>
  <c r="CE156" i="10" s="1"/>
  <c r="AH156" i="10"/>
  <c r="BJ156" i="10" s="1"/>
  <c r="BB155" i="10"/>
  <c r="CD155" i="10" s="1"/>
  <c r="AT155" i="10"/>
  <c r="BV155" i="10" s="1"/>
  <c r="AL155" i="10"/>
  <c r="BN155" i="10" s="1"/>
  <c r="AD155" i="10"/>
  <c r="BF155" i="10" s="1"/>
  <c r="AX154" i="10"/>
  <c r="BZ154" i="10" s="1"/>
  <c r="AP154" i="10"/>
  <c r="BR154" i="10" s="1"/>
  <c r="CE154" i="10" s="1"/>
  <c r="AH154" i="10"/>
  <c r="BJ154" i="10" s="1"/>
  <c r="BB153" i="10"/>
  <c r="CD153" i="10" s="1"/>
  <c r="AT153" i="10"/>
  <c r="BV153" i="10" s="1"/>
  <c r="AL153" i="10"/>
  <c r="BN153" i="10" s="1"/>
  <c r="AD153" i="10"/>
  <c r="BF153" i="10" s="1"/>
  <c r="AX152" i="10"/>
  <c r="BZ152" i="10" s="1"/>
  <c r="AP152" i="10"/>
  <c r="BR152" i="10" s="1"/>
  <c r="CE152" i="10" s="1"/>
  <c r="AH152" i="10"/>
  <c r="BJ152" i="10" s="1"/>
  <c r="BB151" i="10"/>
  <c r="CD151" i="10" s="1"/>
  <c r="AT151" i="10"/>
  <c r="BV151" i="10" s="1"/>
  <c r="AL151" i="10"/>
  <c r="BN151" i="10" s="1"/>
  <c r="AD151" i="10"/>
  <c r="BF151" i="10" s="1"/>
  <c r="AX150" i="10"/>
  <c r="BZ150" i="10" s="1"/>
  <c r="AP150" i="10"/>
  <c r="BR150" i="10" s="1"/>
  <c r="CE150" i="10" s="1"/>
  <c r="AH150" i="10"/>
  <c r="BJ150" i="10" s="1"/>
  <c r="BB149" i="10"/>
  <c r="CD149" i="10" s="1"/>
  <c r="AT149" i="10"/>
  <c r="BV149" i="10" s="1"/>
  <c r="AL149" i="10"/>
  <c r="BN149" i="10" s="1"/>
  <c r="AD149" i="10"/>
  <c r="BF149" i="10" s="1"/>
  <c r="AX148" i="10"/>
  <c r="AP148" i="10"/>
  <c r="BR148" i="10" s="1"/>
  <c r="CE148" i="10" s="1"/>
  <c r="AH148" i="10"/>
  <c r="BJ148" i="10" s="1"/>
  <c r="BB147" i="10"/>
  <c r="CD147" i="10" s="1"/>
  <c r="AT147" i="10"/>
  <c r="BV147" i="10" s="1"/>
  <c r="AL147" i="10"/>
  <c r="BN147" i="10" s="1"/>
  <c r="AD147" i="10"/>
  <c r="BF147" i="10" s="1"/>
  <c r="AX146" i="10"/>
  <c r="BZ146" i="10" s="1"/>
  <c r="AP146" i="10"/>
  <c r="AH146" i="10"/>
  <c r="BJ146" i="10" s="1"/>
  <c r="BB145" i="10"/>
  <c r="CD145" i="10" s="1"/>
  <c r="AT145" i="10"/>
  <c r="BV145" i="10" s="1"/>
  <c r="AL145" i="10"/>
  <c r="BN145" i="10" s="1"/>
  <c r="AD145" i="10"/>
  <c r="BF145" i="10" s="1"/>
  <c r="AO235" i="10"/>
  <c r="BQ235" i="10" s="1"/>
  <c r="AY213" i="10"/>
  <c r="CA213" i="10" s="1"/>
  <c r="AE206" i="10"/>
  <c r="BG206" i="10" s="1"/>
  <c r="AN205" i="10"/>
  <c r="BP205" i="10" s="1"/>
  <c r="AN201" i="10"/>
  <c r="BP201" i="10" s="1"/>
  <c r="AN197" i="10"/>
  <c r="BP197" i="10" s="1"/>
  <c r="AF192" i="10"/>
  <c r="BH192" i="10" s="1"/>
  <c r="AJ191" i="10"/>
  <c r="BL191" i="10" s="1"/>
  <c r="AN190" i="10"/>
  <c r="BP190" i="10" s="1"/>
  <c r="AR189" i="10"/>
  <c r="BT189" i="10" s="1"/>
  <c r="AV188" i="10"/>
  <c r="BX188" i="10" s="1"/>
  <c r="AZ187" i="10"/>
  <c r="CB187" i="10" s="1"/>
  <c r="AS186" i="10"/>
  <c r="BU186" i="10" s="1"/>
  <c r="AY185" i="10"/>
  <c r="CA185" i="10" s="1"/>
  <c r="AK185" i="10"/>
  <c r="BM185" i="10" s="1"/>
  <c r="AU184" i="10"/>
  <c r="BW184" i="10" s="1"/>
  <c r="AG184" i="10"/>
  <c r="BI184" i="10" s="1"/>
  <c r="AS183" i="10"/>
  <c r="BU183" i="10" s="1"/>
  <c r="AK183" i="10"/>
  <c r="BM183" i="10" s="1"/>
  <c r="AW182" i="10"/>
  <c r="BY182" i="10" s="1"/>
  <c r="AO182" i="10"/>
  <c r="BQ182" i="10" s="1"/>
  <c r="AG182" i="10"/>
  <c r="BI182" i="10" s="1"/>
  <c r="BA181" i="10"/>
  <c r="CC181" i="10" s="1"/>
  <c r="AS181" i="10"/>
  <c r="BU181" i="10" s="1"/>
  <c r="AK181" i="10"/>
  <c r="BM181" i="10" s="1"/>
  <c r="AW180" i="10"/>
  <c r="BY180" i="10" s="1"/>
  <c r="AO180" i="10"/>
  <c r="BQ180" i="10" s="1"/>
  <c r="AG180" i="10"/>
  <c r="BI180" i="10" s="1"/>
  <c r="BA179" i="10"/>
  <c r="CC179" i="10" s="1"/>
  <c r="AS179" i="10"/>
  <c r="BU179" i="10" s="1"/>
  <c r="AK179" i="10"/>
  <c r="AW178" i="10"/>
  <c r="BY178" i="10" s="1"/>
  <c r="AO178" i="10"/>
  <c r="BQ178" i="10" s="1"/>
  <c r="AG178" i="10"/>
  <c r="BI178" i="10" s="1"/>
  <c r="BA177" i="10"/>
  <c r="AS177" i="10"/>
  <c r="BU177" i="10" s="1"/>
  <c r="AK177" i="10"/>
  <c r="BM177" i="10" s="1"/>
  <c r="AW176" i="10"/>
  <c r="BY176" i="10" s="1"/>
  <c r="AO176" i="10"/>
  <c r="BQ176" i="10" s="1"/>
  <c r="AG176" i="10"/>
  <c r="BI176" i="10" s="1"/>
  <c r="BA175" i="10"/>
  <c r="CC175" i="10" s="1"/>
  <c r="AS175" i="10"/>
  <c r="BU175" i="10" s="1"/>
  <c r="AK175" i="10"/>
  <c r="AW174" i="10"/>
  <c r="BY174" i="10" s="1"/>
  <c r="AO174" i="10"/>
  <c r="BQ174" i="10" s="1"/>
  <c r="AG174" i="10"/>
  <c r="BI174" i="10" s="1"/>
  <c r="BA173" i="10"/>
  <c r="AS173" i="10"/>
  <c r="BU173" i="10" s="1"/>
  <c r="AK173" i="10"/>
  <c r="BM173" i="10" s="1"/>
  <c r="AW172" i="10"/>
  <c r="BY172" i="10" s="1"/>
  <c r="AO172" i="10"/>
  <c r="BQ172" i="10" s="1"/>
  <c r="AG172" i="10"/>
  <c r="BI172" i="10" s="1"/>
  <c r="BA171" i="10"/>
  <c r="CC171" i="10" s="1"/>
  <c r="AS171" i="10"/>
  <c r="BU171" i="10" s="1"/>
  <c r="AK171" i="10"/>
  <c r="BM171" i="10" s="1"/>
  <c r="AW170" i="10"/>
  <c r="BY170" i="10" s="1"/>
  <c r="AO170" i="10"/>
  <c r="BQ170" i="10" s="1"/>
  <c r="AG170" i="10"/>
  <c r="BI170" i="10" s="1"/>
  <c r="BA169" i="10"/>
  <c r="AS169" i="10"/>
  <c r="BU169" i="10" s="1"/>
  <c r="AK169" i="10"/>
  <c r="BM169" i="10" s="1"/>
  <c r="AW168" i="10"/>
  <c r="BY168" i="10" s="1"/>
  <c r="AO168" i="10"/>
  <c r="BQ168" i="10" s="1"/>
  <c r="AG168" i="10"/>
  <c r="BI168" i="10" s="1"/>
  <c r="BA167" i="10"/>
  <c r="CC167" i="10" s="1"/>
  <c r="AS167" i="10"/>
  <c r="BU167" i="10" s="1"/>
  <c r="AK167" i="10"/>
  <c r="AW166" i="10"/>
  <c r="BY166" i="10" s="1"/>
  <c r="AO166" i="10"/>
  <c r="BQ166" i="10" s="1"/>
  <c r="AG166" i="10"/>
  <c r="BI166" i="10" s="1"/>
  <c r="BA165" i="10"/>
  <c r="CC165" i="10" s="1"/>
  <c r="AS165" i="10"/>
  <c r="BU165" i="10" s="1"/>
  <c r="AK165" i="10"/>
  <c r="BM165" i="10" s="1"/>
  <c r="AW164" i="10"/>
  <c r="BY164" i="10" s="1"/>
  <c r="AO164" i="10"/>
  <c r="BQ164" i="10" s="1"/>
  <c r="AG164" i="10"/>
  <c r="BI164" i="10" s="1"/>
  <c r="BA163" i="10"/>
  <c r="CC163" i="10" s="1"/>
  <c r="AS163" i="10"/>
  <c r="BU163" i="10" s="1"/>
  <c r="AK163" i="10"/>
  <c r="BM163" i="10" s="1"/>
  <c r="AW162" i="10"/>
  <c r="BY162" i="10" s="1"/>
  <c r="AO162" i="10"/>
  <c r="BQ162" i="10" s="1"/>
  <c r="AG162" i="10"/>
  <c r="BI162" i="10" s="1"/>
  <c r="BA161" i="10"/>
  <c r="AS161" i="10"/>
  <c r="BU161" i="10" s="1"/>
  <c r="AK161" i="10"/>
  <c r="BM161" i="10" s="1"/>
  <c r="AW160" i="10"/>
  <c r="BY160" i="10" s="1"/>
  <c r="AO160" i="10"/>
  <c r="BQ160" i="10" s="1"/>
  <c r="AG160" i="10"/>
  <c r="BI160" i="10" s="1"/>
  <c r="BA159" i="10"/>
  <c r="CC159" i="10" s="1"/>
  <c r="AS159" i="10"/>
  <c r="BU159" i="10" s="1"/>
  <c r="AK159" i="10"/>
  <c r="AW158" i="10"/>
  <c r="BY158" i="10" s="1"/>
  <c r="AO158" i="10"/>
  <c r="BQ158" i="10" s="1"/>
  <c r="AG158" i="10"/>
  <c r="BI158" i="10" s="1"/>
  <c r="BA157" i="10"/>
  <c r="CC157" i="10" s="1"/>
  <c r="AS157" i="10"/>
  <c r="BU157" i="10" s="1"/>
  <c r="AK157" i="10"/>
  <c r="BM157" i="10" s="1"/>
  <c r="AW156" i="10"/>
  <c r="BY156" i="10" s="1"/>
  <c r="AO156" i="10"/>
  <c r="AG156" i="10"/>
  <c r="BI156" i="10" s="1"/>
  <c r="BA155" i="10"/>
  <c r="CC155" i="10" s="1"/>
  <c r="AS155" i="10"/>
  <c r="BU155" i="10" s="1"/>
  <c r="AK155" i="10"/>
  <c r="BM155" i="10" s="1"/>
  <c r="AW154" i="10"/>
  <c r="BY154" i="10" s="1"/>
  <c r="AO154" i="10"/>
  <c r="BQ154" i="10" s="1"/>
  <c r="AG154" i="10"/>
  <c r="BI154" i="10" s="1"/>
  <c r="BA153" i="10"/>
  <c r="AS153" i="10"/>
  <c r="BU153" i="10" s="1"/>
  <c r="AK153" i="10"/>
  <c r="BM153" i="10" s="1"/>
  <c r="AW152" i="10"/>
  <c r="BY152" i="10" s="1"/>
  <c r="AO152" i="10"/>
  <c r="BQ152" i="10" s="1"/>
  <c r="AG152" i="10"/>
  <c r="BI152" i="10" s="1"/>
  <c r="BA151" i="10"/>
  <c r="CC151" i="10" s="1"/>
  <c r="AS151" i="10"/>
  <c r="BU151" i="10" s="1"/>
  <c r="AK151" i="10"/>
  <c r="AW150" i="10"/>
  <c r="BY150" i="10" s="1"/>
  <c r="AO150" i="10"/>
  <c r="BQ150" i="10" s="1"/>
  <c r="AG150" i="10"/>
  <c r="BI150" i="10" s="1"/>
  <c r="BA149" i="10"/>
  <c r="CC149" i="10" s="1"/>
  <c r="AS149" i="10"/>
  <c r="BU149" i="10" s="1"/>
  <c r="AK149" i="10"/>
  <c r="BM149" i="10" s="1"/>
  <c r="AW148" i="10"/>
  <c r="BY148" i="10" s="1"/>
  <c r="AO148" i="10"/>
  <c r="AG148" i="10"/>
  <c r="BI148" i="10" s="1"/>
  <c r="AQ223" i="10"/>
  <c r="BS223" i="10" s="1"/>
  <c r="AF205" i="10"/>
  <c r="BH205" i="10" s="1"/>
  <c r="AZ204" i="10"/>
  <c r="CB204" i="10" s="1"/>
  <c r="AF201" i="10"/>
  <c r="BH201" i="10" s="1"/>
  <c r="AZ200" i="10"/>
  <c r="CB200" i="10" s="1"/>
  <c r="AF197" i="10"/>
  <c r="BH197" i="10" s="1"/>
  <c r="AZ196" i="10"/>
  <c r="CB196" i="10" s="1"/>
  <c r="AF191" i="10"/>
  <c r="BH191" i="10" s="1"/>
  <c r="AJ190" i="10"/>
  <c r="BL190" i="10" s="1"/>
  <c r="AN189" i="10"/>
  <c r="BP189" i="10" s="1"/>
  <c r="AR188" i="10"/>
  <c r="BT188" i="10" s="1"/>
  <c r="AV187" i="10"/>
  <c r="BX187" i="10" s="1"/>
  <c r="AR186" i="10"/>
  <c r="BT186" i="10" s="1"/>
  <c r="AW185" i="10"/>
  <c r="BY185" i="10" s="1"/>
  <c r="AJ185" i="10"/>
  <c r="AS184" i="10"/>
  <c r="BU184" i="10" s="1"/>
  <c r="AF184" i="10"/>
  <c r="BH184" i="10" s="1"/>
  <c r="BB183" i="10"/>
  <c r="CD183" i="10" s="1"/>
  <c r="AR183" i="10"/>
  <c r="BT183" i="10" s="1"/>
  <c r="AJ183" i="10"/>
  <c r="BL183" i="10" s="1"/>
  <c r="AV182" i="10"/>
  <c r="BX182" i="10" s="1"/>
  <c r="AN182" i="10"/>
  <c r="BP182" i="10" s="1"/>
  <c r="AF182" i="10"/>
  <c r="BH182" i="10" s="1"/>
  <c r="AZ181" i="10"/>
  <c r="CB181" i="10" s="1"/>
  <c r="AR181" i="10"/>
  <c r="BT181" i="10" s="1"/>
  <c r="AJ181" i="10"/>
  <c r="BL181" i="10" s="1"/>
  <c r="AV180" i="10"/>
  <c r="BX180" i="10" s="1"/>
  <c r="AN180" i="10"/>
  <c r="BP180" i="10" s="1"/>
  <c r="AF180" i="10"/>
  <c r="BH180" i="10" s="1"/>
  <c r="AZ179" i="10"/>
  <c r="CB179" i="10" s="1"/>
  <c r="AR179" i="10"/>
  <c r="BT179" i="10" s="1"/>
  <c r="AJ179" i="10"/>
  <c r="BL179" i="10" s="1"/>
  <c r="AV178" i="10"/>
  <c r="BX178" i="10" s="1"/>
  <c r="AN178" i="10"/>
  <c r="BP178" i="10" s="1"/>
  <c r="AF178" i="10"/>
  <c r="BH178" i="10" s="1"/>
  <c r="AZ177" i="10"/>
  <c r="CB177" i="10" s="1"/>
  <c r="AR177" i="10"/>
  <c r="BT177" i="10" s="1"/>
  <c r="AJ177" i="10"/>
  <c r="BL177" i="10" s="1"/>
  <c r="AV176" i="10"/>
  <c r="BX176" i="10" s="1"/>
  <c r="AN176" i="10"/>
  <c r="BP176" i="10" s="1"/>
  <c r="AF176" i="10"/>
  <c r="BH176" i="10" s="1"/>
  <c r="AZ175" i="10"/>
  <c r="CB175" i="10" s="1"/>
  <c r="AR175" i="10"/>
  <c r="BT175" i="10" s="1"/>
  <c r="AJ175" i="10"/>
  <c r="BL175" i="10" s="1"/>
  <c r="AV174" i="10"/>
  <c r="BX174" i="10" s="1"/>
  <c r="AN174" i="10"/>
  <c r="BP174" i="10" s="1"/>
  <c r="AF174" i="10"/>
  <c r="BH174" i="10" s="1"/>
  <c r="AZ173" i="10"/>
  <c r="CB173" i="10" s="1"/>
  <c r="AR173" i="10"/>
  <c r="BT173" i="10" s="1"/>
  <c r="AJ173" i="10"/>
  <c r="BL173" i="10" s="1"/>
  <c r="AV172" i="10"/>
  <c r="BX172" i="10" s="1"/>
  <c r="AN172" i="10"/>
  <c r="BP172" i="10" s="1"/>
  <c r="AF172" i="10"/>
  <c r="BH172" i="10" s="1"/>
  <c r="AZ171" i="10"/>
  <c r="CB171" i="10" s="1"/>
  <c r="AR171" i="10"/>
  <c r="BT171" i="10" s="1"/>
  <c r="AJ171" i="10"/>
  <c r="BL171" i="10" s="1"/>
  <c r="AV170" i="10"/>
  <c r="BX170" i="10" s="1"/>
  <c r="AN170" i="10"/>
  <c r="BP170" i="10" s="1"/>
  <c r="AF170" i="10"/>
  <c r="BH170" i="10" s="1"/>
  <c r="AZ169" i="10"/>
  <c r="CB169" i="10" s="1"/>
  <c r="AR169" i="10"/>
  <c r="BT169" i="10" s="1"/>
  <c r="AJ169" i="10"/>
  <c r="BL169" i="10" s="1"/>
  <c r="AV168" i="10"/>
  <c r="BX168" i="10" s="1"/>
  <c r="AN168" i="10"/>
  <c r="BP168" i="10" s="1"/>
  <c r="AF168" i="10"/>
  <c r="BH168" i="10" s="1"/>
  <c r="AZ167" i="10"/>
  <c r="CB167" i="10" s="1"/>
  <c r="AR167" i="10"/>
  <c r="BT167" i="10" s="1"/>
  <c r="AJ167" i="10"/>
  <c r="BL167" i="10" s="1"/>
  <c r="AV166" i="10"/>
  <c r="BX166" i="10" s="1"/>
  <c r="AN166" i="10"/>
  <c r="BP166" i="10" s="1"/>
  <c r="AF166" i="10"/>
  <c r="BH166" i="10" s="1"/>
  <c r="AZ165" i="10"/>
  <c r="CB165" i="10" s="1"/>
  <c r="AR165" i="10"/>
  <c r="BT165" i="10" s="1"/>
  <c r="AJ165" i="10"/>
  <c r="BL165" i="10" s="1"/>
  <c r="AV164" i="10"/>
  <c r="BX164" i="10" s="1"/>
  <c r="AN164" i="10"/>
  <c r="BP164" i="10" s="1"/>
  <c r="AF164" i="10"/>
  <c r="BH164" i="10" s="1"/>
  <c r="AZ163" i="10"/>
  <c r="CB163" i="10" s="1"/>
  <c r="AR163" i="10"/>
  <c r="BT163" i="10" s="1"/>
  <c r="AJ163" i="10"/>
  <c r="BL163" i="10" s="1"/>
  <c r="AV162" i="10"/>
  <c r="BX162" i="10" s="1"/>
  <c r="AN162" i="10"/>
  <c r="BP162" i="10" s="1"/>
  <c r="AF162" i="10"/>
  <c r="BH162" i="10" s="1"/>
  <c r="AZ161" i="10"/>
  <c r="CB161" i="10" s="1"/>
  <c r="AR161" i="10"/>
  <c r="BT161" i="10" s="1"/>
  <c r="AJ161" i="10"/>
  <c r="BL161" i="10" s="1"/>
  <c r="AV160" i="10"/>
  <c r="BX160" i="10" s="1"/>
  <c r="AN160" i="10"/>
  <c r="BP160" i="10" s="1"/>
  <c r="AF160" i="10"/>
  <c r="BH160" i="10" s="1"/>
  <c r="AZ159" i="10"/>
  <c r="CB159" i="10" s="1"/>
  <c r="AR159" i="10"/>
  <c r="BT159" i="10" s="1"/>
  <c r="AJ159" i="10"/>
  <c r="BL159" i="10" s="1"/>
  <c r="AV158" i="10"/>
  <c r="BX158" i="10" s="1"/>
  <c r="AN158" i="10"/>
  <c r="BP158" i="10" s="1"/>
  <c r="AF158" i="10"/>
  <c r="BH158" i="10" s="1"/>
  <c r="AZ157" i="10"/>
  <c r="CB157" i="10" s="1"/>
  <c r="AR157" i="10"/>
  <c r="BT157" i="10" s="1"/>
  <c r="AJ157" i="10"/>
  <c r="BL157" i="10" s="1"/>
  <c r="AV156" i="10"/>
  <c r="BX156" i="10" s="1"/>
  <c r="AN156" i="10"/>
  <c r="BP156" i="10" s="1"/>
  <c r="AF156" i="10"/>
  <c r="BH156" i="10" s="1"/>
  <c r="AZ155" i="10"/>
  <c r="CB155" i="10" s="1"/>
  <c r="AR155" i="10"/>
  <c r="BT155" i="10" s="1"/>
  <c r="AJ155" i="10"/>
  <c r="BL155" i="10" s="1"/>
  <c r="AJ210" i="10"/>
  <c r="BL210" i="10" s="1"/>
  <c r="AR204" i="10"/>
  <c r="BT204" i="10" s="1"/>
  <c r="AR200" i="10"/>
  <c r="BT200" i="10" s="1"/>
  <c r="AR196" i="10"/>
  <c r="BT196" i="10" s="1"/>
  <c r="AZ193" i="10"/>
  <c r="CB193" i="10" s="1"/>
  <c r="AF190" i="10"/>
  <c r="BH190" i="10" s="1"/>
  <c r="AJ189" i="10"/>
  <c r="BL189" i="10" s="1"/>
  <c r="AN188" i="10"/>
  <c r="BP188" i="10" s="1"/>
  <c r="AR187" i="10"/>
  <c r="BT187" i="10" s="1"/>
  <c r="AN186" i="10"/>
  <c r="BP186" i="10" s="1"/>
  <c r="AV185" i="10"/>
  <c r="BX185" i="10" s="1"/>
  <c r="AI185" i="10"/>
  <c r="BK185" i="10" s="1"/>
  <c r="AR184" i="10"/>
  <c r="BT184" i="10" s="1"/>
  <c r="AE184" i="10"/>
  <c r="BG184" i="10" s="1"/>
  <c r="BA183" i="10"/>
  <c r="CC183" i="10" s="1"/>
  <c r="AQ183" i="10"/>
  <c r="BS183" i="10" s="1"/>
  <c r="AI183" i="10"/>
  <c r="BK183" i="10" s="1"/>
  <c r="BC182" i="10"/>
  <c r="AU182" i="10"/>
  <c r="BW182" i="10" s="1"/>
  <c r="AM182" i="10"/>
  <c r="BO182" i="10" s="1"/>
  <c r="AE182" i="10"/>
  <c r="BG182" i="10" s="1"/>
  <c r="AY181" i="10"/>
  <c r="CA181" i="10" s="1"/>
  <c r="AQ181" i="10"/>
  <c r="BS181" i="10" s="1"/>
  <c r="AI181" i="10"/>
  <c r="BK181" i="10" s="1"/>
  <c r="BC180" i="10"/>
  <c r="AU180" i="10"/>
  <c r="BW180" i="10" s="1"/>
  <c r="AM180" i="10"/>
  <c r="BO180" i="10" s="1"/>
  <c r="AE180" i="10"/>
  <c r="BG180" i="10" s="1"/>
  <c r="AY179" i="10"/>
  <c r="CA179" i="10" s="1"/>
  <c r="AQ179" i="10"/>
  <c r="BS179" i="10" s="1"/>
  <c r="AI179" i="10"/>
  <c r="BK179" i="10" s="1"/>
  <c r="BC178" i="10"/>
  <c r="AU178" i="10"/>
  <c r="BW178" i="10" s="1"/>
  <c r="AM178" i="10"/>
  <c r="BO178" i="10" s="1"/>
  <c r="AE178" i="10"/>
  <c r="BG178" i="10" s="1"/>
  <c r="AY177" i="10"/>
  <c r="CA177" i="10" s="1"/>
  <c r="AQ177" i="10"/>
  <c r="BS177" i="10" s="1"/>
  <c r="AI177" i="10"/>
  <c r="BK177" i="10" s="1"/>
  <c r="BC176" i="10"/>
  <c r="AU176" i="10"/>
  <c r="BW176" i="10" s="1"/>
  <c r="AM176" i="10"/>
  <c r="BO176" i="10" s="1"/>
  <c r="AE176" i="10"/>
  <c r="BG176" i="10" s="1"/>
  <c r="AY175" i="10"/>
  <c r="CA175" i="10" s="1"/>
  <c r="AQ175" i="10"/>
  <c r="BS175" i="10" s="1"/>
  <c r="AI175" i="10"/>
  <c r="BK175" i="10" s="1"/>
  <c r="BC174" i="10"/>
  <c r="AU174" i="10"/>
  <c r="BW174" i="10" s="1"/>
  <c r="AM174" i="10"/>
  <c r="BO174" i="10" s="1"/>
  <c r="AE174" i="10"/>
  <c r="BG174" i="10" s="1"/>
  <c r="AY173" i="10"/>
  <c r="CA173" i="10" s="1"/>
  <c r="AQ173" i="10"/>
  <c r="BS173" i="10" s="1"/>
  <c r="AI173" i="10"/>
  <c r="BK173" i="10" s="1"/>
  <c r="BC172" i="10"/>
  <c r="AU172" i="10"/>
  <c r="BW172" i="10" s="1"/>
  <c r="AM172" i="10"/>
  <c r="BO172" i="10" s="1"/>
  <c r="AE172" i="10"/>
  <c r="BG172" i="10" s="1"/>
  <c r="AY171" i="10"/>
  <c r="CA171" i="10" s="1"/>
  <c r="AQ171" i="10"/>
  <c r="BS171" i="10" s="1"/>
  <c r="AI171" i="10"/>
  <c r="BK171" i="10" s="1"/>
  <c r="BC170" i="10"/>
  <c r="AU170" i="10"/>
  <c r="BW170" i="10" s="1"/>
  <c r="AM170" i="10"/>
  <c r="BO170" i="10" s="1"/>
  <c r="AE170" i="10"/>
  <c r="BG170" i="10" s="1"/>
  <c r="AY169" i="10"/>
  <c r="CA169" i="10" s="1"/>
  <c r="AQ169" i="10"/>
  <c r="BS169" i="10" s="1"/>
  <c r="AI169" i="10"/>
  <c r="BK169" i="10" s="1"/>
  <c r="BC168" i="10"/>
  <c r="AU168" i="10"/>
  <c r="BW168" i="10" s="1"/>
  <c r="AM168" i="10"/>
  <c r="BO168" i="10" s="1"/>
  <c r="AE168" i="10"/>
  <c r="BG168" i="10" s="1"/>
  <c r="AY167" i="10"/>
  <c r="CA167" i="10" s="1"/>
  <c r="AQ167" i="10"/>
  <c r="BS167" i="10" s="1"/>
  <c r="AI167" i="10"/>
  <c r="BK167" i="10" s="1"/>
  <c r="BC166" i="10"/>
  <c r="AU166" i="10"/>
  <c r="BW166" i="10" s="1"/>
  <c r="AM166" i="10"/>
  <c r="BO166" i="10" s="1"/>
  <c r="AE166" i="10"/>
  <c r="BG166" i="10" s="1"/>
  <c r="AY165" i="10"/>
  <c r="CA165" i="10" s="1"/>
  <c r="AQ165" i="10"/>
  <c r="BS165" i="10" s="1"/>
  <c r="AI165" i="10"/>
  <c r="BK165" i="10" s="1"/>
  <c r="BC164" i="10"/>
  <c r="AU164" i="10"/>
  <c r="BW164" i="10" s="1"/>
  <c r="AM164" i="10"/>
  <c r="BO164" i="10" s="1"/>
  <c r="AE164" i="10"/>
  <c r="BG164" i="10" s="1"/>
  <c r="AY163" i="10"/>
  <c r="CA163" i="10" s="1"/>
  <c r="AQ163" i="10"/>
  <c r="BS163" i="10" s="1"/>
  <c r="AI163" i="10"/>
  <c r="BK163" i="10" s="1"/>
  <c r="BC162" i="10"/>
  <c r="AU162" i="10"/>
  <c r="BW162" i="10" s="1"/>
  <c r="AM162" i="10"/>
  <c r="BO162" i="10" s="1"/>
  <c r="AE162" i="10"/>
  <c r="BG162" i="10" s="1"/>
  <c r="AY161" i="10"/>
  <c r="CA161" i="10" s="1"/>
  <c r="AQ161" i="10"/>
  <c r="BS161" i="10" s="1"/>
  <c r="AI161" i="10"/>
  <c r="BK161" i="10" s="1"/>
  <c r="BC160" i="10"/>
  <c r="AU160" i="10"/>
  <c r="BW160" i="10" s="1"/>
  <c r="AM160" i="10"/>
  <c r="BO160" i="10" s="1"/>
  <c r="AE160" i="10"/>
  <c r="BG160" i="10" s="1"/>
  <c r="AY159" i="10"/>
  <c r="CA159" i="10" s="1"/>
  <c r="AQ159" i="10"/>
  <c r="BS159" i="10" s="1"/>
  <c r="AI159" i="10"/>
  <c r="BK159" i="10" s="1"/>
  <c r="BC158" i="10"/>
  <c r="AU158" i="10"/>
  <c r="BW158" i="10" s="1"/>
  <c r="AM158" i="10"/>
  <c r="BO158" i="10" s="1"/>
  <c r="AE158" i="10"/>
  <c r="BG158" i="10" s="1"/>
  <c r="AY157" i="10"/>
  <c r="CA157" i="10" s="1"/>
  <c r="AQ157" i="10"/>
  <c r="BS157" i="10" s="1"/>
  <c r="AI157" i="10"/>
  <c r="BK157" i="10" s="1"/>
  <c r="BC156" i="10"/>
  <c r="AU156" i="10"/>
  <c r="BW156" i="10" s="1"/>
  <c r="AM156" i="10"/>
  <c r="BO156" i="10" s="1"/>
  <c r="AE156" i="10"/>
  <c r="BG156" i="10" s="1"/>
  <c r="AY155" i="10"/>
  <c r="CA155" i="10" s="1"/>
  <c r="AQ155" i="10"/>
  <c r="BS155" i="10" s="1"/>
  <c r="AI155" i="10"/>
  <c r="BK155" i="10" s="1"/>
  <c r="BC154" i="10"/>
  <c r="AU154" i="10"/>
  <c r="BW154" i="10" s="1"/>
  <c r="AM154" i="10"/>
  <c r="BO154" i="10" s="1"/>
  <c r="AE154" i="10"/>
  <c r="BG154" i="10" s="1"/>
  <c r="AY153" i="10"/>
  <c r="CA153" i="10" s="1"/>
  <c r="AQ153" i="10"/>
  <c r="BS153" i="10" s="1"/>
  <c r="AI153" i="10"/>
  <c r="BK153" i="10" s="1"/>
  <c r="BC152" i="10"/>
  <c r="AU152" i="10"/>
  <c r="BW152" i="10" s="1"/>
  <c r="AM152" i="10"/>
  <c r="BO152" i="10" s="1"/>
  <c r="AE152" i="10"/>
  <c r="BG152" i="10" s="1"/>
  <c r="AY151" i="10"/>
  <c r="CA151" i="10" s="1"/>
  <c r="AQ151" i="10"/>
  <c r="BS151" i="10" s="1"/>
  <c r="AI151" i="10"/>
  <c r="BK151" i="10" s="1"/>
  <c r="BC150" i="10"/>
  <c r="AU150" i="10"/>
  <c r="BW150" i="10" s="1"/>
  <c r="AM150" i="10"/>
  <c r="BO150" i="10" s="1"/>
  <c r="AE150" i="10"/>
  <c r="BG150" i="10" s="1"/>
  <c r="BC216" i="10"/>
  <c r="AJ204" i="10"/>
  <c r="BL204" i="10" s="1"/>
  <c r="AV203" i="10"/>
  <c r="BX203" i="10" s="1"/>
  <c r="AJ200" i="10"/>
  <c r="BL200" i="10" s="1"/>
  <c r="AV199" i="10"/>
  <c r="BX199" i="10" s="1"/>
  <c r="AJ196" i="10"/>
  <c r="BL196" i="10" s="1"/>
  <c r="AV195" i="10"/>
  <c r="BX195" i="10" s="1"/>
  <c r="AV193" i="10"/>
  <c r="BX193" i="10" s="1"/>
  <c r="AZ192" i="10"/>
  <c r="CB192" i="10" s="1"/>
  <c r="AF189" i="10"/>
  <c r="BH189" i="10" s="1"/>
  <c r="AJ188" i="10"/>
  <c r="BL188" i="10" s="1"/>
  <c r="AO187" i="10"/>
  <c r="BQ187" i="10" s="1"/>
  <c r="BC186" i="10"/>
  <c r="AM186" i="10"/>
  <c r="BO186" i="10" s="1"/>
  <c r="AS185" i="10"/>
  <c r="BU185" i="10" s="1"/>
  <c r="AG185" i="10"/>
  <c r="BI185" i="10" s="1"/>
  <c r="BC184" i="10"/>
  <c r="AO184" i="10"/>
  <c r="BQ184" i="10" s="1"/>
  <c r="AZ183" i="10"/>
  <c r="CB183" i="10" s="1"/>
  <c r="AP183" i="10"/>
  <c r="BR183" i="10" s="1"/>
  <c r="CE183" i="10" s="1"/>
  <c r="AH183" i="10"/>
  <c r="BJ183" i="10" s="1"/>
  <c r="BB182" i="10"/>
  <c r="CD182" i="10" s="1"/>
  <c r="AT182" i="10"/>
  <c r="BV182" i="10" s="1"/>
  <c r="AL182" i="10"/>
  <c r="BN182" i="10" s="1"/>
  <c r="AD182" i="10"/>
  <c r="BF182" i="10" s="1"/>
  <c r="AX181" i="10"/>
  <c r="AP181" i="10"/>
  <c r="BR181" i="10" s="1"/>
  <c r="CE181" i="10" s="1"/>
  <c r="AH181" i="10"/>
  <c r="BJ181" i="10" s="1"/>
  <c r="BB180" i="10"/>
  <c r="CD180" i="10" s="1"/>
  <c r="AT180" i="10"/>
  <c r="BV180" i="10" s="1"/>
  <c r="AL180" i="10"/>
  <c r="BN180" i="10" s="1"/>
  <c r="AD180" i="10"/>
  <c r="BF180" i="10" s="1"/>
  <c r="AX179" i="10"/>
  <c r="BZ179" i="10" s="1"/>
  <c r="AP179" i="10"/>
  <c r="AH179" i="10"/>
  <c r="BJ179" i="10" s="1"/>
  <c r="BB178" i="10"/>
  <c r="CD178" i="10" s="1"/>
  <c r="AT178" i="10"/>
  <c r="BV178" i="10" s="1"/>
  <c r="AL178" i="10"/>
  <c r="BN178" i="10" s="1"/>
  <c r="AD178" i="10"/>
  <c r="BF178" i="10" s="1"/>
  <c r="AX177" i="10"/>
  <c r="BZ177" i="10" s="1"/>
  <c r="AP177" i="10"/>
  <c r="BR177" i="10" s="1"/>
  <c r="CE177" i="10" s="1"/>
  <c r="AH177" i="10"/>
  <c r="BB176" i="10"/>
  <c r="CD176" i="10" s="1"/>
  <c r="AT176" i="10"/>
  <c r="BV176" i="10" s="1"/>
  <c r="AL176" i="10"/>
  <c r="BN176" i="10" s="1"/>
  <c r="AD176" i="10"/>
  <c r="BF176" i="10" s="1"/>
  <c r="AX175" i="10"/>
  <c r="BZ175" i="10" s="1"/>
  <c r="AP175" i="10"/>
  <c r="BR175" i="10" s="1"/>
  <c r="CE175" i="10" s="1"/>
  <c r="AH175" i="10"/>
  <c r="BJ175" i="10" s="1"/>
  <c r="BB174" i="10"/>
  <c r="AT174" i="10"/>
  <c r="BV174" i="10" s="1"/>
  <c r="AL174" i="10"/>
  <c r="BN174" i="10" s="1"/>
  <c r="AD174" i="10"/>
  <c r="BF174" i="10" s="1"/>
  <c r="AX173" i="10"/>
  <c r="BZ173" i="10" s="1"/>
  <c r="AP173" i="10"/>
  <c r="BR173" i="10" s="1"/>
  <c r="CE173" i="10" s="1"/>
  <c r="AH173" i="10"/>
  <c r="BJ173" i="10" s="1"/>
  <c r="BB172" i="10"/>
  <c r="CD172" i="10" s="1"/>
  <c r="AT172" i="10"/>
  <c r="BV172" i="10" s="1"/>
  <c r="AL172" i="10"/>
  <c r="BN172" i="10" s="1"/>
  <c r="AD172" i="10"/>
  <c r="BF172" i="10" s="1"/>
  <c r="AX171" i="10"/>
  <c r="BZ171" i="10" s="1"/>
  <c r="AP171" i="10"/>
  <c r="BR171" i="10" s="1"/>
  <c r="CE171" i="10" s="1"/>
  <c r="AH171" i="10"/>
  <c r="BJ171" i="10" s="1"/>
  <c r="BB170" i="10"/>
  <c r="CD170" i="10" s="1"/>
  <c r="AT170" i="10"/>
  <c r="BV170" i="10" s="1"/>
  <c r="AL170" i="10"/>
  <c r="BN170" i="10" s="1"/>
  <c r="AD170" i="10"/>
  <c r="BF170" i="10" s="1"/>
  <c r="AX169" i="10"/>
  <c r="BZ169" i="10" s="1"/>
  <c r="AP169" i="10"/>
  <c r="BR169" i="10" s="1"/>
  <c r="CE169" i="10" s="1"/>
  <c r="AH169" i="10"/>
  <c r="BJ169" i="10" s="1"/>
  <c r="BB168" i="10"/>
  <c r="CD168" i="10" s="1"/>
  <c r="AT168" i="10"/>
  <c r="BV168" i="10" s="1"/>
  <c r="AL168" i="10"/>
  <c r="BN168" i="10" s="1"/>
  <c r="AD168" i="10"/>
  <c r="BF168" i="10" s="1"/>
  <c r="AX167" i="10"/>
  <c r="BZ167" i="10" s="1"/>
  <c r="AP167" i="10"/>
  <c r="BR167" i="10" s="1"/>
  <c r="CE167" i="10" s="1"/>
  <c r="AH167" i="10"/>
  <c r="BJ167" i="10" s="1"/>
  <c r="BB166" i="10"/>
  <c r="CD166" i="10" s="1"/>
  <c r="AT166" i="10"/>
  <c r="BV166" i="10" s="1"/>
  <c r="AL166" i="10"/>
  <c r="BN166" i="10" s="1"/>
  <c r="AD166" i="10"/>
  <c r="BF166" i="10" s="1"/>
  <c r="AX165" i="10"/>
  <c r="BZ165" i="10" s="1"/>
  <c r="AP165" i="10"/>
  <c r="BR165" i="10" s="1"/>
  <c r="CE165" i="10" s="1"/>
  <c r="AH165" i="10"/>
  <c r="BJ165" i="10" s="1"/>
  <c r="BB164" i="10"/>
  <c r="CD164" i="10" s="1"/>
  <c r="AT164" i="10"/>
  <c r="AL164" i="10"/>
  <c r="BN164" i="10" s="1"/>
  <c r="AD164" i="10"/>
  <c r="BF164" i="10" s="1"/>
  <c r="AX163" i="10"/>
  <c r="BZ163" i="10" s="1"/>
  <c r="AP163" i="10"/>
  <c r="BR163" i="10" s="1"/>
  <c r="CE163" i="10" s="1"/>
  <c r="AH163" i="10"/>
  <c r="BJ163" i="10" s="1"/>
  <c r="BB162" i="10"/>
  <c r="CD162" i="10" s="1"/>
  <c r="AT162" i="10"/>
  <c r="BV162" i="10" s="1"/>
  <c r="AL162" i="10"/>
  <c r="BN162" i="10" s="1"/>
  <c r="AD162" i="10"/>
  <c r="BF162" i="10" s="1"/>
  <c r="AX161" i="10"/>
  <c r="BZ161" i="10" s="1"/>
  <c r="AP161" i="10"/>
  <c r="BR161" i="10" s="1"/>
  <c r="CE161" i="10" s="1"/>
  <c r="AH161" i="10"/>
  <c r="BJ161" i="10" s="1"/>
  <c r="BB160" i="10"/>
  <c r="CD160" i="10" s="1"/>
  <c r="AT160" i="10"/>
  <c r="BV160" i="10" s="1"/>
  <c r="AL160" i="10"/>
  <c r="BN160" i="10" s="1"/>
  <c r="AD160" i="10"/>
  <c r="BF160" i="10" s="1"/>
  <c r="AX159" i="10"/>
  <c r="BZ159" i="10" s="1"/>
  <c r="AP159" i="10"/>
  <c r="BR159" i="10" s="1"/>
  <c r="CE159" i="10" s="1"/>
  <c r="AH159" i="10"/>
  <c r="BJ159" i="10" s="1"/>
  <c r="BB158" i="10"/>
  <c r="CD158" i="10" s="1"/>
  <c r="AT158" i="10"/>
  <c r="BV158" i="10" s="1"/>
  <c r="AL158" i="10"/>
  <c r="BN158" i="10" s="1"/>
  <c r="AD158" i="10"/>
  <c r="BF158" i="10" s="1"/>
  <c r="AX157" i="10"/>
  <c r="BZ157" i="10" s="1"/>
  <c r="AP157" i="10"/>
  <c r="BR157" i="10" s="1"/>
  <c r="CE157" i="10" s="1"/>
  <c r="AH157" i="10"/>
  <c r="BJ157" i="10" s="1"/>
  <c r="BB156" i="10"/>
  <c r="CD156" i="10" s="1"/>
  <c r="AT156" i="10"/>
  <c r="BV156" i="10" s="1"/>
  <c r="AL156" i="10"/>
  <c r="BN156" i="10" s="1"/>
  <c r="AD156" i="10"/>
  <c r="BF156" i="10" s="1"/>
  <c r="AX155" i="10"/>
  <c r="BZ155" i="10" s="1"/>
  <c r="AP155" i="10"/>
  <c r="BR155" i="10" s="1"/>
  <c r="CE155" i="10" s="1"/>
  <c r="AH155" i="10"/>
  <c r="BJ155" i="10" s="1"/>
  <c r="BB154" i="10"/>
  <c r="CD154" i="10" s="1"/>
  <c r="AT154" i="10"/>
  <c r="BV154" i="10" s="1"/>
  <c r="AL154" i="10"/>
  <c r="BN154" i="10" s="1"/>
  <c r="AD154" i="10"/>
  <c r="BF154" i="10" s="1"/>
  <c r="AX153" i="10"/>
  <c r="BZ153" i="10" s="1"/>
  <c r="AP153" i="10"/>
  <c r="BR153" i="10" s="1"/>
  <c r="CE153" i="10" s="1"/>
  <c r="AH153" i="10"/>
  <c r="BB152" i="10"/>
  <c r="CD152" i="10" s="1"/>
  <c r="AT152" i="10"/>
  <c r="BV152" i="10" s="1"/>
  <c r="AL152" i="10"/>
  <c r="BN152" i="10" s="1"/>
  <c r="AD152" i="10"/>
  <c r="BF152" i="10" s="1"/>
  <c r="AX151" i="10"/>
  <c r="BZ151" i="10" s="1"/>
  <c r="AP151" i="10"/>
  <c r="BR151" i="10" s="1"/>
  <c r="CE151" i="10" s="1"/>
  <c r="AH151" i="10"/>
  <c r="BJ151" i="10" s="1"/>
  <c r="BB150" i="10"/>
  <c r="CD150" i="10" s="1"/>
  <c r="AT150" i="10"/>
  <c r="BV150" i="10" s="1"/>
  <c r="AL150" i="10"/>
  <c r="BN150" i="10" s="1"/>
  <c r="AD150" i="10"/>
  <c r="BF150" i="10" s="1"/>
  <c r="AX149" i="10"/>
  <c r="BZ149" i="10" s="1"/>
  <c r="AP149" i="10"/>
  <c r="BR149" i="10" s="1"/>
  <c r="CE149" i="10" s="1"/>
  <c r="AH149" i="10"/>
  <c r="BJ149" i="10" s="1"/>
  <c r="BB148" i="10"/>
  <c r="CD148" i="10" s="1"/>
  <c r="AT148" i="10"/>
  <c r="AL148" i="10"/>
  <c r="BN148" i="10" s="1"/>
  <c r="AD148" i="10"/>
  <c r="BF148" i="10" s="1"/>
  <c r="AM220" i="10"/>
  <c r="BO220" i="10" s="1"/>
  <c r="AE214" i="10"/>
  <c r="BG214" i="10" s="1"/>
  <c r="AI211" i="10"/>
  <c r="BK211" i="10" s="1"/>
  <c r="AN203" i="10"/>
  <c r="BP203" i="10" s="1"/>
  <c r="AN199" i="10"/>
  <c r="BP199" i="10" s="1"/>
  <c r="AN195" i="10"/>
  <c r="BP195" i="10" s="1"/>
  <c r="AR193" i="10"/>
  <c r="BT193" i="10" s="1"/>
  <c r="AV192" i="10"/>
  <c r="BX192" i="10" s="1"/>
  <c r="AZ191" i="10"/>
  <c r="CB191" i="10" s="1"/>
  <c r="AF188" i="10"/>
  <c r="BH188" i="10" s="1"/>
  <c r="AN187" i="10"/>
  <c r="BP187" i="10" s="1"/>
  <c r="BA186" i="10"/>
  <c r="CC186" i="10" s="1"/>
  <c r="AK186" i="10"/>
  <c r="BM186" i="10" s="1"/>
  <c r="AR185" i="10"/>
  <c r="BT185" i="10" s="1"/>
  <c r="AF185" i="10"/>
  <c r="BH185" i="10" s="1"/>
  <c r="BA184" i="10"/>
  <c r="CC184" i="10" s="1"/>
  <c r="AN184" i="10"/>
  <c r="BP184" i="10" s="1"/>
  <c r="AY183" i="10"/>
  <c r="CA183" i="10" s="1"/>
  <c r="AO183" i="10"/>
  <c r="BQ183" i="10" s="1"/>
  <c r="AG183" i="10"/>
  <c r="BI183" i="10" s="1"/>
  <c r="BA182" i="10"/>
  <c r="CC182" i="10" s="1"/>
  <c r="AS182" i="10"/>
  <c r="BU182" i="10" s="1"/>
  <c r="AK182" i="10"/>
  <c r="BM182" i="10" s="1"/>
  <c r="AW181" i="10"/>
  <c r="BY181" i="10" s="1"/>
  <c r="AO181" i="10"/>
  <c r="BQ181" i="10" s="1"/>
  <c r="AG181" i="10"/>
  <c r="BI181" i="10" s="1"/>
  <c r="BA180" i="10"/>
  <c r="CC180" i="10" s="1"/>
  <c r="AS180" i="10"/>
  <c r="BU180" i="10" s="1"/>
  <c r="AK180" i="10"/>
  <c r="BM180" i="10" s="1"/>
  <c r="AW179" i="10"/>
  <c r="BY179" i="10" s="1"/>
  <c r="AO179" i="10"/>
  <c r="BQ179" i="10" s="1"/>
  <c r="AG179" i="10"/>
  <c r="BI179" i="10" s="1"/>
  <c r="BA178" i="10"/>
  <c r="CC178" i="10" s="1"/>
  <c r="AS178" i="10"/>
  <c r="BU178" i="10" s="1"/>
  <c r="AK178" i="10"/>
  <c r="BM178" i="10" s="1"/>
  <c r="AW177" i="10"/>
  <c r="BY177" i="10" s="1"/>
  <c r="AO177" i="10"/>
  <c r="BQ177" i="10" s="1"/>
  <c r="AG177" i="10"/>
  <c r="BI177" i="10" s="1"/>
  <c r="BA176" i="10"/>
  <c r="CC176" i="10" s="1"/>
  <c r="AS176" i="10"/>
  <c r="BU176" i="10" s="1"/>
  <c r="AK176" i="10"/>
  <c r="BM176" i="10" s="1"/>
  <c r="AW175" i="10"/>
  <c r="BY175" i="10" s="1"/>
  <c r="AO175" i="10"/>
  <c r="BQ175" i="10" s="1"/>
  <c r="AG175" i="10"/>
  <c r="BI175" i="10" s="1"/>
  <c r="BA174" i="10"/>
  <c r="CC174" i="10" s="1"/>
  <c r="AS174" i="10"/>
  <c r="BU174" i="10" s="1"/>
  <c r="AK174" i="10"/>
  <c r="BM174" i="10" s="1"/>
  <c r="AW173" i="10"/>
  <c r="BY173" i="10" s="1"/>
  <c r="AO173" i="10"/>
  <c r="BQ173" i="10" s="1"/>
  <c r="AG173" i="10"/>
  <c r="BI173" i="10" s="1"/>
  <c r="BA172" i="10"/>
  <c r="CC172" i="10" s="1"/>
  <c r="AS172" i="10"/>
  <c r="BU172" i="10" s="1"/>
  <c r="AK172" i="10"/>
  <c r="BM172" i="10" s="1"/>
  <c r="AW171" i="10"/>
  <c r="BY171" i="10" s="1"/>
  <c r="AO171" i="10"/>
  <c r="BQ171" i="10" s="1"/>
  <c r="AG171" i="10"/>
  <c r="BI171" i="10" s="1"/>
  <c r="BA170" i="10"/>
  <c r="CC170" i="10" s="1"/>
  <c r="AS170" i="10"/>
  <c r="BU170" i="10" s="1"/>
  <c r="AK170" i="10"/>
  <c r="BM170" i="10" s="1"/>
  <c r="AW169" i="10"/>
  <c r="BY169" i="10" s="1"/>
  <c r="AO169" i="10"/>
  <c r="BQ169" i="10" s="1"/>
  <c r="AG169" i="10"/>
  <c r="BI169" i="10" s="1"/>
  <c r="BA168" i="10"/>
  <c r="CC168" i="10" s="1"/>
  <c r="AS168" i="10"/>
  <c r="BU168" i="10" s="1"/>
  <c r="AK168" i="10"/>
  <c r="BM168" i="10" s="1"/>
  <c r="AW167" i="10"/>
  <c r="BY167" i="10" s="1"/>
  <c r="AO167" i="10"/>
  <c r="BQ167" i="10" s="1"/>
  <c r="AG167" i="10"/>
  <c r="BI167" i="10" s="1"/>
  <c r="BA166" i="10"/>
  <c r="CC166" i="10" s="1"/>
  <c r="AS166" i="10"/>
  <c r="BU166" i="10" s="1"/>
  <c r="AK166" i="10"/>
  <c r="BM166" i="10" s="1"/>
  <c r="AW165" i="10"/>
  <c r="BY165" i="10" s="1"/>
  <c r="AO165" i="10"/>
  <c r="BQ165" i="10" s="1"/>
  <c r="AG165" i="10"/>
  <c r="BI165" i="10" s="1"/>
  <c r="BA164" i="10"/>
  <c r="CC164" i="10" s="1"/>
  <c r="AS164" i="10"/>
  <c r="BU164" i="10" s="1"/>
  <c r="AK164" i="10"/>
  <c r="BM164" i="10" s="1"/>
  <c r="AW163" i="10"/>
  <c r="BY163" i="10" s="1"/>
  <c r="AO163" i="10"/>
  <c r="BQ163" i="10" s="1"/>
  <c r="AG163" i="10"/>
  <c r="BI163" i="10" s="1"/>
  <c r="BA162" i="10"/>
  <c r="CC162" i="10" s="1"/>
  <c r="AS162" i="10"/>
  <c r="BU162" i="10" s="1"/>
  <c r="AK162" i="10"/>
  <c r="BM162" i="10" s="1"/>
  <c r="AW161" i="10"/>
  <c r="BY161" i="10" s="1"/>
  <c r="AO161" i="10"/>
  <c r="BQ161" i="10" s="1"/>
  <c r="AG161" i="10"/>
  <c r="BI161" i="10" s="1"/>
  <c r="BA160" i="10"/>
  <c r="CC160" i="10" s="1"/>
  <c r="AS160" i="10"/>
  <c r="BU160" i="10" s="1"/>
  <c r="AK160" i="10"/>
  <c r="BM160" i="10" s="1"/>
  <c r="AW159" i="10"/>
  <c r="BY159" i="10" s="1"/>
  <c r="AO159" i="10"/>
  <c r="BQ159" i="10" s="1"/>
  <c r="AG159" i="10"/>
  <c r="BI159" i="10" s="1"/>
  <c r="BA158" i="10"/>
  <c r="CC158" i="10" s="1"/>
  <c r="AS158" i="10"/>
  <c r="BU158" i="10" s="1"/>
  <c r="AK158" i="10"/>
  <c r="BM158" i="10" s="1"/>
  <c r="AW157" i="10"/>
  <c r="BY157" i="10" s="1"/>
  <c r="AO157" i="10"/>
  <c r="BQ157" i="10" s="1"/>
  <c r="AG157" i="10"/>
  <c r="BI157" i="10" s="1"/>
  <c r="BA156" i="10"/>
  <c r="CC156" i="10" s="1"/>
  <c r="AS156" i="10"/>
  <c r="BU156" i="10" s="1"/>
  <c r="AK156" i="10"/>
  <c r="BM156" i="10" s="1"/>
  <c r="AW155" i="10"/>
  <c r="BY155" i="10" s="1"/>
  <c r="AO155" i="10"/>
  <c r="BQ155" i="10" s="1"/>
  <c r="AG155" i="10"/>
  <c r="BI155" i="10" s="1"/>
  <c r="BA154" i="10"/>
  <c r="CC154" i="10" s="1"/>
  <c r="AS154" i="10"/>
  <c r="BU154" i="10" s="1"/>
  <c r="AK154" i="10"/>
  <c r="BM154" i="10" s="1"/>
  <c r="AW153" i="10"/>
  <c r="BY153" i="10" s="1"/>
  <c r="AO153" i="10"/>
  <c r="BQ153" i="10" s="1"/>
  <c r="AG153" i="10"/>
  <c r="BI153" i="10" s="1"/>
  <c r="BA152" i="10"/>
  <c r="CC152" i="10" s="1"/>
  <c r="AS152" i="10"/>
  <c r="BU152" i="10" s="1"/>
  <c r="AK152" i="10"/>
  <c r="BM152" i="10" s="1"/>
  <c r="AW151" i="10"/>
  <c r="BY151" i="10" s="1"/>
  <c r="AO151" i="10"/>
  <c r="BQ151" i="10" s="1"/>
  <c r="AG151" i="10"/>
  <c r="BI151" i="10" s="1"/>
  <c r="BA150" i="10"/>
  <c r="CC150" i="10" s="1"/>
  <c r="AS150" i="10"/>
  <c r="BU150" i="10" s="1"/>
  <c r="AK150" i="10"/>
  <c r="BM150" i="10" s="1"/>
  <c r="AW149" i="10"/>
  <c r="BY149" i="10" s="1"/>
  <c r="AO149" i="10"/>
  <c r="BQ149" i="10" s="1"/>
  <c r="AG149" i="10"/>
  <c r="BI149" i="10" s="1"/>
  <c r="BA148" i="10"/>
  <c r="CC148" i="10" s="1"/>
  <c r="AS148" i="10"/>
  <c r="BU148" i="10" s="1"/>
  <c r="AK148" i="10"/>
  <c r="BM148" i="10" s="1"/>
  <c r="AW147" i="10"/>
  <c r="BY147" i="10" s="1"/>
  <c r="AO147" i="10"/>
  <c r="BQ147" i="10" s="1"/>
  <c r="AG147" i="10"/>
  <c r="BI147" i="10" s="1"/>
  <c r="BA146" i="10"/>
  <c r="CC146" i="10" s="1"/>
  <c r="AS146" i="10"/>
  <c r="BU146" i="10" s="1"/>
  <c r="AK146" i="10"/>
  <c r="BM146" i="10" s="1"/>
  <c r="AW145" i="10"/>
  <c r="BY145" i="10" s="1"/>
  <c r="AO145" i="10"/>
  <c r="BQ145" i="10" s="1"/>
  <c r="AG145" i="10"/>
  <c r="BI145" i="10" s="1"/>
  <c r="AU226" i="10"/>
  <c r="BW226" i="10" s="1"/>
  <c r="BC212" i="10"/>
  <c r="AU208" i="10"/>
  <c r="BW208" i="10" s="1"/>
  <c r="BB207" i="10"/>
  <c r="CD207" i="10" s="1"/>
  <c r="AF203" i="10"/>
  <c r="BH203" i="10" s="1"/>
  <c r="AZ202" i="10"/>
  <c r="CB202" i="10" s="1"/>
  <c r="AF199" i="10"/>
  <c r="BH199" i="10" s="1"/>
  <c r="AZ198" i="10"/>
  <c r="CB198" i="10" s="1"/>
  <c r="AF195" i="10"/>
  <c r="BH195" i="10" s="1"/>
  <c r="AZ194" i="10"/>
  <c r="CB194" i="10" s="1"/>
  <c r="AN193" i="10"/>
  <c r="BP193" i="10" s="1"/>
  <c r="AR192" i="10"/>
  <c r="BT192" i="10" s="1"/>
  <c r="AV191" i="10"/>
  <c r="BX191" i="10" s="1"/>
  <c r="AZ190" i="10"/>
  <c r="CB190" i="10" s="1"/>
  <c r="AJ187" i="10"/>
  <c r="BL187" i="10" s="1"/>
  <c r="AZ186" i="10"/>
  <c r="CB186" i="10" s="1"/>
  <c r="AJ186" i="10"/>
  <c r="BL186" i="10" s="1"/>
  <c r="AQ185" i="10"/>
  <c r="BS185" i="10" s="1"/>
  <c r="AZ184" i="10"/>
  <c r="CB184" i="10" s="1"/>
  <c r="AM184" i="10"/>
  <c r="BO184" i="10" s="1"/>
  <c r="AW183" i="10"/>
  <c r="BY183" i="10" s="1"/>
  <c r="AN183" i="10"/>
  <c r="BP183" i="10" s="1"/>
  <c r="AF183" i="10"/>
  <c r="BH183" i="10" s="1"/>
  <c r="AZ182" i="10"/>
  <c r="CB182" i="10" s="1"/>
  <c r="AR182" i="10"/>
  <c r="BT182" i="10" s="1"/>
  <c r="AJ182" i="10"/>
  <c r="BL182" i="10" s="1"/>
  <c r="AV181" i="10"/>
  <c r="BX181" i="10" s="1"/>
  <c r="AN181" i="10"/>
  <c r="BP181" i="10" s="1"/>
  <c r="AF181" i="10"/>
  <c r="BH181" i="10" s="1"/>
  <c r="AZ180" i="10"/>
  <c r="CB180" i="10" s="1"/>
  <c r="AR180" i="10"/>
  <c r="BT180" i="10" s="1"/>
  <c r="AJ180" i="10"/>
  <c r="BL180" i="10" s="1"/>
  <c r="AV179" i="10"/>
  <c r="BX179" i="10" s="1"/>
  <c r="AN179" i="10"/>
  <c r="BP179" i="10" s="1"/>
  <c r="AF179" i="10"/>
  <c r="BH179" i="10" s="1"/>
  <c r="AZ178" i="10"/>
  <c r="CB178" i="10" s="1"/>
  <c r="AR178" i="10"/>
  <c r="BT178" i="10" s="1"/>
  <c r="AJ178" i="10"/>
  <c r="BL178" i="10" s="1"/>
  <c r="AV177" i="10"/>
  <c r="BX177" i="10" s="1"/>
  <c r="AN177" i="10"/>
  <c r="BP177" i="10" s="1"/>
  <c r="AF177" i="10"/>
  <c r="BH177" i="10" s="1"/>
  <c r="AZ176" i="10"/>
  <c r="CB176" i="10" s="1"/>
  <c r="AR176" i="10"/>
  <c r="BT176" i="10" s="1"/>
  <c r="AJ176" i="10"/>
  <c r="BL176" i="10" s="1"/>
  <c r="AV175" i="10"/>
  <c r="BX175" i="10" s="1"/>
  <c r="AN175" i="10"/>
  <c r="BP175" i="10" s="1"/>
  <c r="AF175" i="10"/>
  <c r="BH175" i="10" s="1"/>
  <c r="AZ174" i="10"/>
  <c r="CB174" i="10" s="1"/>
  <c r="AR174" i="10"/>
  <c r="BT174" i="10" s="1"/>
  <c r="AJ174" i="10"/>
  <c r="BL174" i="10" s="1"/>
  <c r="AV173" i="10"/>
  <c r="BX173" i="10" s="1"/>
  <c r="AN173" i="10"/>
  <c r="BP173" i="10" s="1"/>
  <c r="AF173" i="10"/>
  <c r="BH173" i="10" s="1"/>
  <c r="AZ172" i="10"/>
  <c r="CB172" i="10" s="1"/>
  <c r="AR172" i="10"/>
  <c r="BT172" i="10" s="1"/>
  <c r="AJ172" i="10"/>
  <c r="BL172" i="10" s="1"/>
  <c r="AV171" i="10"/>
  <c r="BX171" i="10" s="1"/>
  <c r="AN171" i="10"/>
  <c r="BP171" i="10" s="1"/>
  <c r="AF171" i="10"/>
  <c r="BH171" i="10" s="1"/>
  <c r="AZ170" i="10"/>
  <c r="CB170" i="10" s="1"/>
  <c r="AR170" i="10"/>
  <c r="BT170" i="10" s="1"/>
  <c r="AJ170" i="10"/>
  <c r="BL170" i="10" s="1"/>
  <c r="AV169" i="10"/>
  <c r="BX169" i="10" s="1"/>
  <c r="AN169" i="10"/>
  <c r="BP169" i="10" s="1"/>
  <c r="AF169" i="10"/>
  <c r="BH169" i="10" s="1"/>
  <c r="AZ168" i="10"/>
  <c r="CB168" i="10" s="1"/>
  <c r="AR168" i="10"/>
  <c r="BT168" i="10" s="1"/>
  <c r="AJ168" i="10"/>
  <c r="BL168" i="10" s="1"/>
  <c r="AV167" i="10"/>
  <c r="BX167" i="10" s="1"/>
  <c r="AN167" i="10"/>
  <c r="BP167" i="10" s="1"/>
  <c r="AF167" i="10"/>
  <c r="BH167" i="10" s="1"/>
  <c r="AZ166" i="10"/>
  <c r="CB166" i="10" s="1"/>
  <c r="AR166" i="10"/>
  <c r="BT166" i="10" s="1"/>
  <c r="AJ166" i="10"/>
  <c r="BL166" i="10" s="1"/>
  <c r="AV165" i="10"/>
  <c r="BX165" i="10" s="1"/>
  <c r="AN165" i="10"/>
  <c r="BP165" i="10" s="1"/>
  <c r="AF165" i="10"/>
  <c r="BH165" i="10" s="1"/>
  <c r="AZ164" i="10"/>
  <c r="CB164" i="10" s="1"/>
  <c r="AR164" i="10"/>
  <c r="BT164" i="10" s="1"/>
  <c r="AJ164" i="10"/>
  <c r="BL164" i="10" s="1"/>
  <c r="AV163" i="10"/>
  <c r="BX163" i="10" s="1"/>
  <c r="AN163" i="10"/>
  <c r="BP163" i="10" s="1"/>
  <c r="AF163" i="10"/>
  <c r="BH163" i="10" s="1"/>
  <c r="AZ162" i="10"/>
  <c r="CB162" i="10" s="1"/>
  <c r="AR162" i="10"/>
  <c r="BT162" i="10" s="1"/>
  <c r="AJ162" i="10"/>
  <c r="BL162" i="10" s="1"/>
  <c r="AV161" i="10"/>
  <c r="BX161" i="10" s="1"/>
  <c r="AN161" i="10"/>
  <c r="BP161" i="10" s="1"/>
  <c r="AF161" i="10"/>
  <c r="BH161" i="10" s="1"/>
  <c r="AZ160" i="10"/>
  <c r="CB160" i="10" s="1"/>
  <c r="AR160" i="10"/>
  <c r="BT160" i="10" s="1"/>
  <c r="AJ160" i="10"/>
  <c r="BL160" i="10" s="1"/>
  <c r="AV159" i="10"/>
  <c r="BX159" i="10" s="1"/>
  <c r="AN159" i="10"/>
  <c r="BP159" i="10" s="1"/>
  <c r="AF159" i="10"/>
  <c r="BH159" i="10" s="1"/>
  <c r="AZ158" i="10"/>
  <c r="CB158" i="10" s="1"/>
  <c r="AR158" i="10"/>
  <c r="BT158" i="10" s="1"/>
  <c r="AJ158" i="10"/>
  <c r="BL158" i="10" s="1"/>
  <c r="AV157" i="10"/>
  <c r="BX157" i="10" s="1"/>
  <c r="AN157" i="10"/>
  <c r="BP157" i="10" s="1"/>
  <c r="AF157" i="10"/>
  <c r="BH157" i="10" s="1"/>
  <c r="AZ156" i="10"/>
  <c r="CB156" i="10" s="1"/>
  <c r="AR156" i="10"/>
  <c r="BT156" i="10" s="1"/>
  <c r="AJ156" i="10"/>
  <c r="BL156" i="10" s="1"/>
  <c r="AV155" i="10"/>
  <c r="BX155" i="10" s="1"/>
  <c r="AN155" i="10"/>
  <c r="BP155" i="10" s="1"/>
  <c r="AF155" i="10"/>
  <c r="BH155" i="10" s="1"/>
  <c r="AQ207" i="10"/>
  <c r="BS207" i="10" s="1"/>
  <c r="AJ193" i="10"/>
  <c r="BL193" i="10" s="1"/>
  <c r="AE181" i="10"/>
  <c r="BG181" i="10" s="1"/>
  <c r="AY180" i="10"/>
  <c r="CA180" i="10" s="1"/>
  <c r="AU177" i="10"/>
  <c r="BW177" i="10" s="1"/>
  <c r="AQ174" i="10"/>
  <c r="BS174" i="10" s="1"/>
  <c r="AM171" i="10"/>
  <c r="BO171" i="10" s="1"/>
  <c r="AI168" i="10"/>
  <c r="BK168" i="10" s="1"/>
  <c r="BC167" i="10"/>
  <c r="AE165" i="10"/>
  <c r="BG165" i="10" s="1"/>
  <c r="AY164" i="10"/>
  <c r="CA164" i="10" s="1"/>
  <c r="AU161" i="10"/>
  <c r="BW161" i="10" s="1"/>
  <c r="AQ158" i="10"/>
  <c r="BS158" i="10" s="1"/>
  <c r="AM155" i="10"/>
  <c r="BO155" i="10" s="1"/>
  <c r="AZ154" i="10"/>
  <c r="CB154" i="10" s="1"/>
  <c r="AF154" i="10"/>
  <c r="BH154" i="10" s="1"/>
  <c r="BC153" i="10"/>
  <c r="AF153" i="10"/>
  <c r="BH153" i="10" s="1"/>
  <c r="AI152" i="10"/>
  <c r="BK152" i="10" s="1"/>
  <c r="AJ151" i="10"/>
  <c r="BL151" i="10" s="1"/>
  <c r="AJ150" i="10"/>
  <c r="BL150" i="10" s="1"/>
  <c r="AY149" i="10"/>
  <c r="CA149" i="10" s="1"/>
  <c r="AI149" i="10"/>
  <c r="BK149" i="10" s="1"/>
  <c r="AY148" i="10"/>
  <c r="CA148" i="10" s="1"/>
  <c r="AI148" i="10"/>
  <c r="BK148" i="10" s="1"/>
  <c r="AZ147" i="10"/>
  <c r="CB147" i="10" s="1"/>
  <c r="AP147" i="10"/>
  <c r="BR147" i="10" s="1"/>
  <c r="CE147" i="10" s="1"/>
  <c r="AE147" i="10"/>
  <c r="BG147" i="10" s="1"/>
  <c r="AV146" i="10"/>
  <c r="BX146" i="10" s="1"/>
  <c r="AL146" i="10"/>
  <c r="BN146" i="10" s="1"/>
  <c r="AU145" i="10"/>
  <c r="BW145" i="10" s="1"/>
  <c r="AJ145" i="10"/>
  <c r="BL145" i="10" s="1"/>
  <c r="AW144" i="10"/>
  <c r="BY144" i="10" s="1"/>
  <c r="AO144" i="10"/>
  <c r="BQ144" i="10" s="1"/>
  <c r="AG144" i="10"/>
  <c r="BI144" i="10" s="1"/>
  <c r="BA143" i="10"/>
  <c r="CC143" i="10" s="1"/>
  <c r="AS143" i="10"/>
  <c r="BU143" i="10" s="1"/>
  <c r="AK143" i="10"/>
  <c r="BM143" i="10" s="1"/>
  <c r="AW142" i="10"/>
  <c r="BY142" i="10" s="1"/>
  <c r="AO142" i="10"/>
  <c r="BQ142" i="10" s="1"/>
  <c r="AG142" i="10"/>
  <c r="BI142" i="10" s="1"/>
  <c r="BA141" i="10"/>
  <c r="CC141" i="10" s="1"/>
  <c r="AS141" i="10"/>
  <c r="BU141" i="10" s="1"/>
  <c r="AK141" i="10"/>
  <c r="BM141" i="10" s="1"/>
  <c r="AW140" i="10"/>
  <c r="BY140" i="10" s="1"/>
  <c r="AO140" i="10"/>
  <c r="BQ140" i="10" s="1"/>
  <c r="AG140" i="10"/>
  <c r="BI140" i="10" s="1"/>
  <c r="BA139" i="10"/>
  <c r="CC139" i="10" s="1"/>
  <c r="AS139" i="10"/>
  <c r="BU139" i="10" s="1"/>
  <c r="AK139" i="10"/>
  <c r="BM139" i="10" s="1"/>
  <c r="AW138" i="10"/>
  <c r="BY138" i="10" s="1"/>
  <c r="AO138" i="10"/>
  <c r="BQ138" i="10" s="1"/>
  <c r="AG138" i="10"/>
  <c r="BI138" i="10" s="1"/>
  <c r="BA137" i="10"/>
  <c r="CC137" i="10" s="1"/>
  <c r="AS137" i="10"/>
  <c r="BU137" i="10" s="1"/>
  <c r="AK137" i="10"/>
  <c r="BM137" i="10" s="1"/>
  <c r="AW136" i="10"/>
  <c r="BY136" i="10" s="1"/>
  <c r="AO136" i="10"/>
  <c r="BQ136" i="10" s="1"/>
  <c r="AG136" i="10"/>
  <c r="BI136" i="10" s="1"/>
  <c r="BA135" i="10"/>
  <c r="CC135" i="10" s="1"/>
  <c r="AS135" i="10"/>
  <c r="BU135" i="10" s="1"/>
  <c r="AK135" i="10"/>
  <c r="BM135" i="10" s="1"/>
  <c r="AW134" i="10"/>
  <c r="BY134" i="10" s="1"/>
  <c r="AO134" i="10"/>
  <c r="BQ134" i="10" s="1"/>
  <c r="AG134" i="10"/>
  <c r="BI134" i="10" s="1"/>
  <c r="BA133" i="10"/>
  <c r="CC133" i="10" s="1"/>
  <c r="AS133" i="10"/>
  <c r="BU133" i="10" s="1"/>
  <c r="AK133" i="10"/>
  <c r="BM133" i="10" s="1"/>
  <c r="AW132" i="10"/>
  <c r="BY132" i="10" s="1"/>
  <c r="AO132" i="10"/>
  <c r="BQ132" i="10" s="1"/>
  <c r="AG132" i="10"/>
  <c r="BI132" i="10" s="1"/>
  <c r="BA131" i="10"/>
  <c r="CC131" i="10" s="1"/>
  <c r="AS131" i="10"/>
  <c r="BU131" i="10" s="1"/>
  <c r="AK131" i="10"/>
  <c r="BM131" i="10" s="1"/>
  <c r="AW130" i="10"/>
  <c r="BY130" i="10" s="1"/>
  <c r="AO130" i="10"/>
  <c r="BQ130" i="10" s="1"/>
  <c r="AG130" i="10"/>
  <c r="BI130" i="10" s="1"/>
  <c r="BA129" i="10"/>
  <c r="CC129" i="10" s="1"/>
  <c r="AS129" i="10"/>
  <c r="BU129" i="10" s="1"/>
  <c r="AK129" i="10"/>
  <c r="BM129" i="10" s="1"/>
  <c r="AW128" i="10"/>
  <c r="BY128" i="10" s="1"/>
  <c r="AO128" i="10"/>
  <c r="BQ128" i="10" s="1"/>
  <c r="AG128" i="10"/>
  <c r="BI128" i="10" s="1"/>
  <c r="BA127" i="10"/>
  <c r="CC127" i="10" s="1"/>
  <c r="AS127" i="10"/>
  <c r="BU127" i="10" s="1"/>
  <c r="AK127" i="10"/>
  <c r="BM127" i="10" s="1"/>
  <c r="AW126" i="10"/>
  <c r="BY126" i="10" s="1"/>
  <c r="AO126" i="10"/>
  <c r="BQ126" i="10" s="1"/>
  <c r="AG126" i="10"/>
  <c r="BI126" i="10" s="1"/>
  <c r="BA125" i="10"/>
  <c r="CC125" i="10" s="1"/>
  <c r="AS125" i="10"/>
  <c r="BU125" i="10" s="1"/>
  <c r="AK125" i="10"/>
  <c r="BM125" i="10" s="1"/>
  <c r="AW124" i="10"/>
  <c r="BY124" i="10" s="1"/>
  <c r="AO124" i="10"/>
  <c r="BQ124" i="10" s="1"/>
  <c r="AG124" i="10"/>
  <c r="BI124" i="10" s="1"/>
  <c r="BA123" i="10"/>
  <c r="CC123" i="10" s="1"/>
  <c r="AS123" i="10"/>
  <c r="BU123" i="10" s="1"/>
  <c r="AK123" i="10"/>
  <c r="BM123" i="10" s="1"/>
  <c r="AW122" i="10"/>
  <c r="BY122" i="10" s="1"/>
  <c r="AO122" i="10"/>
  <c r="BQ122" i="10" s="1"/>
  <c r="AG122" i="10"/>
  <c r="BI122" i="10" s="1"/>
  <c r="BA121" i="10"/>
  <c r="CC121" i="10" s="1"/>
  <c r="AS121" i="10"/>
  <c r="BU121" i="10" s="1"/>
  <c r="AK121" i="10"/>
  <c r="BM121" i="10" s="1"/>
  <c r="AW120" i="10"/>
  <c r="BY120" i="10" s="1"/>
  <c r="AO120" i="10"/>
  <c r="BQ120" i="10" s="1"/>
  <c r="AG120" i="10"/>
  <c r="BI120" i="10" s="1"/>
  <c r="BA119" i="10"/>
  <c r="CC119" i="10" s="1"/>
  <c r="AS119" i="10"/>
  <c r="BU119" i="10" s="1"/>
  <c r="AK119" i="10"/>
  <c r="BM119" i="10" s="1"/>
  <c r="AW118" i="10"/>
  <c r="BY118" i="10" s="1"/>
  <c r="AO118" i="10"/>
  <c r="BQ118" i="10" s="1"/>
  <c r="AG118" i="10"/>
  <c r="BI118" i="10" s="1"/>
  <c r="BA117" i="10"/>
  <c r="CC117" i="10" s="1"/>
  <c r="AS117" i="10"/>
  <c r="BU117" i="10" s="1"/>
  <c r="AK117" i="10"/>
  <c r="BM117" i="10" s="1"/>
  <c r="AW116" i="10"/>
  <c r="BY116" i="10" s="1"/>
  <c r="AO116" i="10"/>
  <c r="BQ116" i="10" s="1"/>
  <c r="AG116" i="10"/>
  <c r="BI116" i="10" s="1"/>
  <c r="BA115" i="10"/>
  <c r="CC115" i="10" s="1"/>
  <c r="AS115" i="10"/>
  <c r="BU115" i="10" s="1"/>
  <c r="AK115" i="10"/>
  <c r="BM115" i="10" s="1"/>
  <c r="AW114" i="10"/>
  <c r="BY114" i="10" s="1"/>
  <c r="AO114" i="10"/>
  <c r="BQ114" i="10" s="1"/>
  <c r="AG114" i="10"/>
  <c r="BI114" i="10" s="1"/>
  <c r="BA113" i="10"/>
  <c r="CC113" i="10" s="1"/>
  <c r="AS113" i="10"/>
  <c r="BU113" i="10" s="1"/>
  <c r="AK113" i="10"/>
  <c r="BM113" i="10" s="1"/>
  <c r="AW112" i="10"/>
  <c r="BY112" i="10" s="1"/>
  <c r="AO112" i="10"/>
  <c r="BQ112" i="10" s="1"/>
  <c r="AG112" i="10"/>
  <c r="BI112" i="10" s="1"/>
  <c r="BA111" i="10"/>
  <c r="CC111" i="10" s="1"/>
  <c r="AS111" i="10"/>
  <c r="BU111" i="10" s="1"/>
  <c r="AK111" i="10"/>
  <c r="BM111" i="10" s="1"/>
  <c r="AW110" i="10"/>
  <c r="BY110" i="10" s="1"/>
  <c r="AO110" i="10"/>
  <c r="BQ110" i="10" s="1"/>
  <c r="AG110" i="10"/>
  <c r="BI110" i="10" s="1"/>
  <c r="AW184" i="10"/>
  <c r="BY184" i="10" s="1"/>
  <c r="AV183" i="10"/>
  <c r="BX183" i="10" s="1"/>
  <c r="AQ180" i="10"/>
  <c r="BS180" i="10" s="1"/>
  <c r="AM177" i="10"/>
  <c r="BO177" i="10" s="1"/>
  <c r="AI174" i="10"/>
  <c r="BK174" i="10" s="1"/>
  <c r="BC173" i="10"/>
  <c r="AE171" i="10"/>
  <c r="BG171" i="10" s="1"/>
  <c r="AY170" i="10"/>
  <c r="CA170" i="10" s="1"/>
  <c r="AU167" i="10"/>
  <c r="BW167" i="10" s="1"/>
  <c r="AQ164" i="10"/>
  <c r="BS164" i="10" s="1"/>
  <c r="AM161" i="10"/>
  <c r="BO161" i="10" s="1"/>
  <c r="AI158" i="10"/>
  <c r="BK158" i="10" s="1"/>
  <c r="BC157" i="10"/>
  <c r="AE155" i="10"/>
  <c r="BG155" i="10" s="1"/>
  <c r="AY154" i="10"/>
  <c r="CA154" i="10" s="1"/>
  <c r="AZ153" i="10"/>
  <c r="CB153" i="10" s="1"/>
  <c r="AE153" i="10"/>
  <c r="BG153" i="10" s="1"/>
  <c r="AZ152" i="10"/>
  <c r="CB152" i="10" s="1"/>
  <c r="AF152" i="10"/>
  <c r="BH152" i="10" s="1"/>
  <c r="BC151" i="10"/>
  <c r="AF151" i="10"/>
  <c r="BH151" i="10" s="1"/>
  <c r="AI150" i="10"/>
  <c r="BK150" i="10" s="1"/>
  <c r="AV149" i="10"/>
  <c r="BX149" i="10" s="1"/>
  <c r="AF149" i="10"/>
  <c r="BH149" i="10" s="1"/>
  <c r="AV148" i="10"/>
  <c r="BX148" i="10" s="1"/>
  <c r="AF148" i="10"/>
  <c r="BH148" i="10" s="1"/>
  <c r="AY147" i="10"/>
  <c r="CA147" i="10" s="1"/>
  <c r="AN147" i="10"/>
  <c r="BP147" i="10" s="1"/>
  <c r="AU146" i="10"/>
  <c r="BW146" i="10" s="1"/>
  <c r="AJ146" i="10"/>
  <c r="BL146" i="10" s="1"/>
  <c r="AS145" i="10"/>
  <c r="BU145" i="10" s="1"/>
  <c r="AI145" i="10"/>
  <c r="BK145" i="10" s="1"/>
  <c r="AV144" i="10"/>
  <c r="BX144" i="10" s="1"/>
  <c r="AN144" i="10"/>
  <c r="BP144" i="10" s="1"/>
  <c r="AF144" i="10"/>
  <c r="BH144" i="10" s="1"/>
  <c r="AZ143" i="10"/>
  <c r="CB143" i="10" s="1"/>
  <c r="AR143" i="10"/>
  <c r="BT143" i="10" s="1"/>
  <c r="AJ143" i="10"/>
  <c r="BL143" i="10" s="1"/>
  <c r="AV142" i="10"/>
  <c r="BX142" i="10" s="1"/>
  <c r="AN142" i="10"/>
  <c r="BP142" i="10" s="1"/>
  <c r="AF142" i="10"/>
  <c r="BH142" i="10" s="1"/>
  <c r="AZ141" i="10"/>
  <c r="CB141" i="10" s="1"/>
  <c r="AR141" i="10"/>
  <c r="BT141" i="10" s="1"/>
  <c r="AJ141" i="10"/>
  <c r="BL141" i="10" s="1"/>
  <c r="AV140" i="10"/>
  <c r="BX140" i="10" s="1"/>
  <c r="AN140" i="10"/>
  <c r="BP140" i="10" s="1"/>
  <c r="AF140" i="10"/>
  <c r="BH140" i="10" s="1"/>
  <c r="AZ139" i="10"/>
  <c r="CB139" i="10" s="1"/>
  <c r="AR139" i="10"/>
  <c r="BT139" i="10" s="1"/>
  <c r="AJ139" i="10"/>
  <c r="BL139" i="10" s="1"/>
  <c r="AV138" i="10"/>
  <c r="BX138" i="10" s="1"/>
  <c r="AN138" i="10"/>
  <c r="BP138" i="10" s="1"/>
  <c r="AF138" i="10"/>
  <c r="BH138" i="10" s="1"/>
  <c r="AZ137" i="10"/>
  <c r="CB137" i="10" s="1"/>
  <c r="AR137" i="10"/>
  <c r="BT137" i="10" s="1"/>
  <c r="AJ137" i="10"/>
  <c r="BL137" i="10" s="1"/>
  <c r="AV136" i="10"/>
  <c r="BX136" i="10" s="1"/>
  <c r="AN136" i="10"/>
  <c r="BP136" i="10" s="1"/>
  <c r="AF136" i="10"/>
  <c r="BH136" i="10" s="1"/>
  <c r="AZ135" i="10"/>
  <c r="CB135" i="10" s="1"/>
  <c r="AR135" i="10"/>
  <c r="BT135" i="10" s="1"/>
  <c r="AJ135" i="10"/>
  <c r="BL135" i="10" s="1"/>
  <c r="AV134" i="10"/>
  <c r="BX134" i="10" s="1"/>
  <c r="AN134" i="10"/>
  <c r="BP134" i="10" s="1"/>
  <c r="AF134" i="10"/>
  <c r="BH134" i="10" s="1"/>
  <c r="AZ133" i="10"/>
  <c r="CB133" i="10" s="1"/>
  <c r="AR133" i="10"/>
  <c r="BT133" i="10" s="1"/>
  <c r="AJ133" i="10"/>
  <c r="BL133" i="10" s="1"/>
  <c r="AV132" i="10"/>
  <c r="BX132" i="10" s="1"/>
  <c r="AN132" i="10"/>
  <c r="BP132" i="10" s="1"/>
  <c r="AF132" i="10"/>
  <c r="BH132" i="10" s="1"/>
  <c r="AZ131" i="10"/>
  <c r="CB131" i="10" s="1"/>
  <c r="AR131" i="10"/>
  <c r="BT131" i="10" s="1"/>
  <c r="AJ131" i="10"/>
  <c r="BL131" i="10" s="1"/>
  <c r="AV130" i="10"/>
  <c r="BX130" i="10" s="1"/>
  <c r="AN130" i="10"/>
  <c r="BP130" i="10" s="1"/>
  <c r="AF130" i="10"/>
  <c r="BH130" i="10" s="1"/>
  <c r="AZ129" i="10"/>
  <c r="CB129" i="10" s="1"/>
  <c r="AR129" i="10"/>
  <c r="BT129" i="10" s="1"/>
  <c r="AJ129" i="10"/>
  <c r="BL129" i="10" s="1"/>
  <c r="AV128" i="10"/>
  <c r="BX128" i="10" s="1"/>
  <c r="AN128" i="10"/>
  <c r="BP128" i="10" s="1"/>
  <c r="AF128" i="10"/>
  <c r="BH128" i="10" s="1"/>
  <c r="AZ127" i="10"/>
  <c r="CB127" i="10" s="1"/>
  <c r="AR127" i="10"/>
  <c r="BT127" i="10" s="1"/>
  <c r="AJ127" i="10"/>
  <c r="BL127" i="10" s="1"/>
  <c r="AV126" i="10"/>
  <c r="BX126" i="10" s="1"/>
  <c r="AN126" i="10"/>
  <c r="BP126" i="10" s="1"/>
  <c r="AF126" i="10"/>
  <c r="BH126" i="10" s="1"/>
  <c r="AZ125" i="10"/>
  <c r="CB125" i="10" s="1"/>
  <c r="AR125" i="10"/>
  <c r="BT125" i="10" s="1"/>
  <c r="AJ125" i="10"/>
  <c r="BL125" i="10" s="1"/>
  <c r="AV124" i="10"/>
  <c r="BX124" i="10" s="1"/>
  <c r="AN124" i="10"/>
  <c r="BP124" i="10" s="1"/>
  <c r="AF124" i="10"/>
  <c r="BH124" i="10" s="1"/>
  <c r="AZ123" i="10"/>
  <c r="CB123" i="10" s="1"/>
  <c r="AR123" i="10"/>
  <c r="BT123" i="10" s="1"/>
  <c r="AJ123" i="10"/>
  <c r="BL123" i="10" s="1"/>
  <c r="AV122" i="10"/>
  <c r="BX122" i="10" s="1"/>
  <c r="AN122" i="10"/>
  <c r="BP122" i="10" s="1"/>
  <c r="AF122" i="10"/>
  <c r="BH122" i="10" s="1"/>
  <c r="AZ121" i="10"/>
  <c r="CB121" i="10" s="1"/>
  <c r="AR121" i="10"/>
  <c r="BT121" i="10" s="1"/>
  <c r="AJ121" i="10"/>
  <c r="BL121" i="10" s="1"/>
  <c r="AV120" i="10"/>
  <c r="BX120" i="10" s="1"/>
  <c r="AN120" i="10"/>
  <c r="BP120" i="10" s="1"/>
  <c r="AF120" i="10"/>
  <c r="BH120" i="10" s="1"/>
  <c r="AZ119" i="10"/>
  <c r="CB119" i="10" s="1"/>
  <c r="AR119" i="10"/>
  <c r="BT119" i="10" s="1"/>
  <c r="AJ119" i="10"/>
  <c r="BL119" i="10" s="1"/>
  <c r="AV118" i="10"/>
  <c r="BX118" i="10" s="1"/>
  <c r="AN118" i="10"/>
  <c r="BP118" i="10" s="1"/>
  <c r="AF118" i="10"/>
  <c r="BH118" i="10" s="1"/>
  <c r="AZ117" i="10"/>
  <c r="CB117" i="10" s="1"/>
  <c r="AR117" i="10"/>
  <c r="BT117" i="10" s="1"/>
  <c r="AJ117" i="10"/>
  <c r="BL117" i="10" s="1"/>
  <c r="AV116" i="10"/>
  <c r="BX116" i="10" s="1"/>
  <c r="AN116" i="10"/>
  <c r="BP116" i="10" s="1"/>
  <c r="AF116" i="10"/>
  <c r="BH116" i="10" s="1"/>
  <c r="AZ115" i="10"/>
  <c r="CB115" i="10" s="1"/>
  <c r="AR115" i="10"/>
  <c r="BT115" i="10" s="1"/>
  <c r="AJ115" i="10"/>
  <c r="BL115" i="10" s="1"/>
  <c r="AV114" i="10"/>
  <c r="BX114" i="10" s="1"/>
  <c r="AN114" i="10"/>
  <c r="BP114" i="10" s="1"/>
  <c r="AF114" i="10"/>
  <c r="BH114" i="10" s="1"/>
  <c r="AZ113" i="10"/>
  <c r="CB113" i="10" s="1"/>
  <c r="AR113" i="10"/>
  <c r="BT113" i="10" s="1"/>
  <c r="AJ113" i="10"/>
  <c r="BL113" i="10" s="1"/>
  <c r="AV112" i="10"/>
  <c r="BX112" i="10" s="1"/>
  <c r="AN112" i="10"/>
  <c r="BP112" i="10" s="1"/>
  <c r="AF112" i="10"/>
  <c r="BH112" i="10" s="1"/>
  <c r="AZ111" i="10"/>
  <c r="CB111" i="10" s="1"/>
  <c r="AR111" i="10"/>
  <c r="BT111" i="10" s="1"/>
  <c r="AJ111" i="10"/>
  <c r="BL111" i="10" s="1"/>
  <c r="AR191" i="10"/>
  <c r="BT191" i="10" s="1"/>
  <c r="BA185" i="10"/>
  <c r="CC185" i="10" s="1"/>
  <c r="AK184" i="10"/>
  <c r="BM184" i="10" s="1"/>
  <c r="AM183" i="10"/>
  <c r="BO183" i="10" s="1"/>
  <c r="AI180" i="10"/>
  <c r="BK180" i="10" s="1"/>
  <c r="BC179" i="10"/>
  <c r="AE177" i="10"/>
  <c r="BG177" i="10" s="1"/>
  <c r="AY176" i="10"/>
  <c r="CA176" i="10" s="1"/>
  <c r="AU173" i="10"/>
  <c r="BW173" i="10" s="1"/>
  <c r="AQ170" i="10"/>
  <c r="BS170" i="10" s="1"/>
  <c r="AM167" i="10"/>
  <c r="BO167" i="10" s="1"/>
  <c r="AI164" i="10"/>
  <c r="BK164" i="10" s="1"/>
  <c r="BC163" i="10"/>
  <c r="AE161" i="10"/>
  <c r="BG161" i="10" s="1"/>
  <c r="AY160" i="10"/>
  <c r="CA160" i="10" s="1"/>
  <c r="AU157" i="10"/>
  <c r="BW157" i="10" s="1"/>
  <c r="AV154" i="10"/>
  <c r="BX154" i="10" s="1"/>
  <c r="AV153" i="10"/>
  <c r="BX153" i="10" s="1"/>
  <c r="AY152" i="10"/>
  <c r="CA152" i="10" s="1"/>
  <c r="AZ151" i="10"/>
  <c r="CB151" i="10" s="1"/>
  <c r="AE151" i="10"/>
  <c r="BG151" i="10" s="1"/>
  <c r="AZ150" i="10"/>
  <c r="CB150" i="10" s="1"/>
  <c r="AF150" i="10"/>
  <c r="BH150" i="10" s="1"/>
  <c r="AU149" i="10"/>
  <c r="BW149" i="10" s="1"/>
  <c r="AE149" i="10"/>
  <c r="BG149" i="10" s="1"/>
  <c r="AU148" i="10"/>
  <c r="BW148" i="10" s="1"/>
  <c r="AE148" i="10"/>
  <c r="BG148" i="10" s="1"/>
  <c r="AX147" i="10"/>
  <c r="BZ147" i="10" s="1"/>
  <c r="AM147" i="10"/>
  <c r="BO147" i="10" s="1"/>
  <c r="AT146" i="10"/>
  <c r="BV146" i="10" s="1"/>
  <c r="AI146" i="10"/>
  <c r="BK146" i="10" s="1"/>
  <c r="BC145" i="10"/>
  <c r="AR145" i="10"/>
  <c r="BT145" i="10" s="1"/>
  <c r="AH145" i="10"/>
  <c r="BJ145" i="10" s="1"/>
  <c r="BC144" i="10"/>
  <c r="AU144" i="10"/>
  <c r="BW144" i="10" s="1"/>
  <c r="AM144" i="10"/>
  <c r="BO144" i="10" s="1"/>
  <c r="AE144" i="10"/>
  <c r="AY143" i="10"/>
  <c r="CA143" i="10" s="1"/>
  <c r="AQ143" i="10"/>
  <c r="BS143" i="10" s="1"/>
  <c r="AI143" i="10"/>
  <c r="BK143" i="10" s="1"/>
  <c r="BC142" i="10"/>
  <c r="AU142" i="10"/>
  <c r="BW142" i="10" s="1"/>
  <c r="AM142" i="10"/>
  <c r="BO142" i="10" s="1"/>
  <c r="AE142" i="10"/>
  <c r="BG142" i="10" s="1"/>
  <c r="AY141" i="10"/>
  <c r="CA141" i="10" s="1"/>
  <c r="AQ141" i="10"/>
  <c r="BS141" i="10" s="1"/>
  <c r="AI141" i="10"/>
  <c r="BK141" i="10" s="1"/>
  <c r="BC140" i="10"/>
  <c r="AU140" i="10"/>
  <c r="BW140" i="10" s="1"/>
  <c r="AM140" i="10"/>
  <c r="BO140" i="10" s="1"/>
  <c r="AE140" i="10"/>
  <c r="BG140" i="10" s="1"/>
  <c r="AY139" i="10"/>
  <c r="CA139" i="10" s="1"/>
  <c r="AQ139" i="10"/>
  <c r="BS139" i="10" s="1"/>
  <c r="AI139" i="10"/>
  <c r="BK139" i="10" s="1"/>
  <c r="BC138" i="10"/>
  <c r="AU138" i="10"/>
  <c r="BW138" i="10" s="1"/>
  <c r="AM138" i="10"/>
  <c r="BO138" i="10" s="1"/>
  <c r="AE138" i="10"/>
  <c r="BG138" i="10" s="1"/>
  <c r="AY137" i="10"/>
  <c r="CA137" i="10" s="1"/>
  <c r="AQ137" i="10"/>
  <c r="BS137" i="10" s="1"/>
  <c r="AI137" i="10"/>
  <c r="BK137" i="10" s="1"/>
  <c r="BC136" i="10"/>
  <c r="AU136" i="10"/>
  <c r="BW136" i="10" s="1"/>
  <c r="AM136" i="10"/>
  <c r="BO136" i="10" s="1"/>
  <c r="AE136" i="10"/>
  <c r="BG136" i="10" s="1"/>
  <c r="AY135" i="10"/>
  <c r="CA135" i="10" s="1"/>
  <c r="AQ135" i="10"/>
  <c r="BS135" i="10" s="1"/>
  <c r="AI135" i="10"/>
  <c r="BK135" i="10" s="1"/>
  <c r="BC134" i="10"/>
  <c r="AU134" i="10"/>
  <c r="BW134" i="10" s="1"/>
  <c r="AM134" i="10"/>
  <c r="BO134" i="10" s="1"/>
  <c r="AE134" i="10"/>
  <c r="BG134" i="10" s="1"/>
  <c r="AY133" i="10"/>
  <c r="CA133" i="10" s="1"/>
  <c r="AQ133" i="10"/>
  <c r="BS133" i="10" s="1"/>
  <c r="AI133" i="10"/>
  <c r="BK133" i="10" s="1"/>
  <c r="BC132" i="10"/>
  <c r="AU132" i="10"/>
  <c r="BW132" i="10" s="1"/>
  <c r="AM132" i="10"/>
  <c r="BO132" i="10" s="1"/>
  <c r="AE132" i="10"/>
  <c r="BG132" i="10" s="1"/>
  <c r="AY131" i="10"/>
  <c r="CA131" i="10" s="1"/>
  <c r="AQ131" i="10"/>
  <c r="BS131" i="10" s="1"/>
  <c r="AI131" i="10"/>
  <c r="BK131" i="10" s="1"/>
  <c r="BC130" i="10"/>
  <c r="AU130" i="10"/>
  <c r="BW130" i="10" s="1"/>
  <c r="AM130" i="10"/>
  <c r="BO130" i="10" s="1"/>
  <c r="AE130" i="10"/>
  <c r="BG130" i="10" s="1"/>
  <c r="AY129" i="10"/>
  <c r="CA129" i="10" s="1"/>
  <c r="AQ129" i="10"/>
  <c r="BS129" i="10" s="1"/>
  <c r="AI129" i="10"/>
  <c r="BK129" i="10" s="1"/>
  <c r="BC128" i="10"/>
  <c r="AU128" i="10"/>
  <c r="BW128" i="10" s="1"/>
  <c r="AM128" i="10"/>
  <c r="BO128" i="10" s="1"/>
  <c r="AE128" i="10"/>
  <c r="BG128" i="10" s="1"/>
  <c r="AY127" i="10"/>
  <c r="CA127" i="10" s="1"/>
  <c r="AQ127" i="10"/>
  <c r="BS127" i="10" s="1"/>
  <c r="AI127" i="10"/>
  <c r="BK127" i="10" s="1"/>
  <c r="BC126" i="10"/>
  <c r="AU126" i="10"/>
  <c r="BW126" i="10" s="1"/>
  <c r="AM126" i="10"/>
  <c r="BO126" i="10" s="1"/>
  <c r="AE126" i="10"/>
  <c r="BG126" i="10" s="1"/>
  <c r="AY125" i="10"/>
  <c r="CA125" i="10" s="1"/>
  <c r="AQ125" i="10"/>
  <c r="BS125" i="10" s="1"/>
  <c r="AI125" i="10"/>
  <c r="BK125" i="10" s="1"/>
  <c r="BC124" i="10"/>
  <c r="AU124" i="10"/>
  <c r="BW124" i="10" s="1"/>
  <c r="AM124" i="10"/>
  <c r="BO124" i="10" s="1"/>
  <c r="AE124" i="10"/>
  <c r="BG124" i="10" s="1"/>
  <c r="AY123" i="10"/>
  <c r="CA123" i="10" s="1"/>
  <c r="AQ123" i="10"/>
  <c r="BS123" i="10" s="1"/>
  <c r="AI123" i="10"/>
  <c r="BK123" i="10" s="1"/>
  <c r="BC122" i="10"/>
  <c r="AU122" i="10"/>
  <c r="BW122" i="10" s="1"/>
  <c r="AM122" i="10"/>
  <c r="BO122" i="10" s="1"/>
  <c r="AE122" i="10"/>
  <c r="BG122" i="10" s="1"/>
  <c r="AY121" i="10"/>
  <c r="CA121" i="10" s="1"/>
  <c r="AQ121" i="10"/>
  <c r="BS121" i="10" s="1"/>
  <c r="AI121" i="10"/>
  <c r="BK121" i="10" s="1"/>
  <c r="BC120" i="10"/>
  <c r="AU120" i="10"/>
  <c r="BW120" i="10" s="1"/>
  <c r="AM120" i="10"/>
  <c r="BO120" i="10" s="1"/>
  <c r="AE120" i="10"/>
  <c r="BG120" i="10" s="1"/>
  <c r="AY119" i="10"/>
  <c r="CA119" i="10" s="1"/>
  <c r="AQ119" i="10"/>
  <c r="BS119" i="10" s="1"/>
  <c r="AI119" i="10"/>
  <c r="BK119" i="10" s="1"/>
  <c r="BC118" i="10"/>
  <c r="AU118" i="10"/>
  <c r="BW118" i="10" s="1"/>
  <c r="AM118" i="10"/>
  <c r="BO118" i="10" s="1"/>
  <c r="AE118" i="10"/>
  <c r="BG118" i="10" s="1"/>
  <c r="AY117" i="10"/>
  <c r="CA117" i="10" s="1"/>
  <c r="AQ117" i="10"/>
  <c r="BS117" i="10" s="1"/>
  <c r="AI117" i="10"/>
  <c r="BK117" i="10" s="1"/>
  <c r="BC116" i="10"/>
  <c r="AU116" i="10"/>
  <c r="BW116" i="10" s="1"/>
  <c r="AM116" i="10"/>
  <c r="BO116" i="10" s="1"/>
  <c r="AE116" i="10"/>
  <c r="BG116" i="10" s="1"/>
  <c r="AY115" i="10"/>
  <c r="CA115" i="10" s="1"/>
  <c r="AQ115" i="10"/>
  <c r="BS115" i="10" s="1"/>
  <c r="AI115" i="10"/>
  <c r="BK115" i="10" s="1"/>
  <c r="BC114" i="10"/>
  <c r="AU114" i="10"/>
  <c r="BW114" i="10" s="1"/>
  <c r="AM114" i="10"/>
  <c r="BO114" i="10" s="1"/>
  <c r="AE114" i="10"/>
  <c r="BG114" i="10" s="1"/>
  <c r="AY113" i="10"/>
  <c r="CA113" i="10" s="1"/>
  <c r="AQ113" i="10"/>
  <c r="BS113" i="10" s="1"/>
  <c r="AI113" i="10"/>
  <c r="BK113" i="10" s="1"/>
  <c r="BC112" i="10"/>
  <c r="AU112" i="10"/>
  <c r="BW112" i="10" s="1"/>
  <c r="AM112" i="10"/>
  <c r="BO112" i="10" s="1"/>
  <c r="AE112" i="10"/>
  <c r="BG112" i="10" s="1"/>
  <c r="AY111" i="10"/>
  <c r="CA111" i="10" s="1"/>
  <c r="AQ111" i="10"/>
  <c r="BS111" i="10" s="1"/>
  <c r="AI111" i="10"/>
  <c r="BC110" i="10"/>
  <c r="AU110" i="10"/>
  <c r="BW110" i="10" s="1"/>
  <c r="AM110" i="10"/>
  <c r="BO110" i="10" s="1"/>
  <c r="AE110" i="10"/>
  <c r="BG110" i="10" s="1"/>
  <c r="AR202" i="10"/>
  <c r="BT202" i="10" s="1"/>
  <c r="AR198" i="10"/>
  <c r="BT198" i="10" s="1"/>
  <c r="AR194" i="10"/>
  <c r="BT194" i="10" s="1"/>
  <c r="AV186" i="10"/>
  <c r="BX186" i="10" s="1"/>
  <c r="AO185" i="10"/>
  <c r="BQ185" i="10" s="1"/>
  <c r="AE183" i="10"/>
  <c r="BG183" i="10" s="1"/>
  <c r="AY182" i="10"/>
  <c r="CA182" i="10" s="1"/>
  <c r="AU179" i="10"/>
  <c r="BW179" i="10" s="1"/>
  <c r="AQ176" i="10"/>
  <c r="BS176" i="10" s="1"/>
  <c r="AM173" i="10"/>
  <c r="BO173" i="10" s="1"/>
  <c r="AI170" i="10"/>
  <c r="BK170" i="10" s="1"/>
  <c r="BC169" i="10"/>
  <c r="AE167" i="10"/>
  <c r="BG167" i="10" s="1"/>
  <c r="AY166" i="10"/>
  <c r="CA166" i="10" s="1"/>
  <c r="AU163" i="10"/>
  <c r="BW163" i="10" s="1"/>
  <c r="AQ160" i="10"/>
  <c r="BS160" i="10" s="1"/>
  <c r="AM157" i="10"/>
  <c r="BO157" i="10" s="1"/>
  <c r="AR154" i="10"/>
  <c r="BT154" i="10" s="1"/>
  <c r="AU153" i="10"/>
  <c r="BW153" i="10" s="1"/>
  <c r="AV152" i="10"/>
  <c r="BX152" i="10" s="1"/>
  <c r="AV151" i="10"/>
  <c r="BX151" i="10" s="1"/>
  <c r="AY150" i="10"/>
  <c r="CA150" i="10" s="1"/>
  <c r="AR149" i="10"/>
  <c r="BT149" i="10" s="1"/>
  <c r="AR148" i="10"/>
  <c r="BT148" i="10" s="1"/>
  <c r="AV147" i="10"/>
  <c r="BX147" i="10" s="1"/>
  <c r="AK147" i="10"/>
  <c r="BM147" i="10" s="1"/>
  <c r="BC146" i="10"/>
  <c r="AR146" i="10"/>
  <c r="BT146" i="10" s="1"/>
  <c r="AG146" i="10"/>
  <c r="BI146" i="10" s="1"/>
  <c r="BA145" i="10"/>
  <c r="CC145" i="10" s="1"/>
  <c r="AQ145" i="10"/>
  <c r="BS145" i="10" s="1"/>
  <c r="AF145" i="10"/>
  <c r="BH145" i="10" s="1"/>
  <c r="BB144" i="10"/>
  <c r="CD144" i="10" s="1"/>
  <c r="AT144" i="10"/>
  <c r="BV144" i="10" s="1"/>
  <c r="AL144" i="10"/>
  <c r="BN144" i="10" s="1"/>
  <c r="AD144" i="10"/>
  <c r="BF144" i="10" s="1"/>
  <c r="AX143" i="10"/>
  <c r="BZ143" i="10" s="1"/>
  <c r="AP143" i="10"/>
  <c r="BR143" i="10" s="1"/>
  <c r="CE143" i="10" s="1"/>
  <c r="AH143" i="10"/>
  <c r="BJ143" i="10" s="1"/>
  <c r="BB142" i="10"/>
  <c r="CD142" i="10" s="1"/>
  <c r="AT142" i="10"/>
  <c r="BV142" i="10" s="1"/>
  <c r="AL142" i="10"/>
  <c r="BN142" i="10" s="1"/>
  <c r="AD142" i="10"/>
  <c r="BF142" i="10" s="1"/>
  <c r="AX141" i="10"/>
  <c r="BZ141" i="10" s="1"/>
  <c r="AP141" i="10"/>
  <c r="BR141" i="10" s="1"/>
  <c r="CE141" i="10" s="1"/>
  <c r="AH141" i="10"/>
  <c r="BJ141" i="10" s="1"/>
  <c r="BB140" i="10"/>
  <c r="CD140" i="10" s="1"/>
  <c r="AT140" i="10"/>
  <c r="BV140" i="10" s="1"/>
  <c r="AL140" i="10"/>
  <c r="BN140" i="10" s="1"/>
  <c r="AD140" i="10"/>
  <c r="BF140" i="10" s="1"/>
  <c r="AX139" i="10"/>
  <c r="BZ139" i="10" s="1"/>
  <c r="AP139" i="10"/>
  <c r="BR139" i="10" s="1"/>
  <c r="CE139" i="10" s="1"/>
  <c r="AH139" i="10"/>
  <c r="BJ139" i="10" s="1"/>
  <c r="BB138" i="10"/>
  <c r="CD138" i="10" s="1"/>
  <c r="AT138" i="10"/>
  <c r="BV138" i="10" s="1"/>
  <c r="AL138" i="10"/>
  <c r="BN138" i="10" s="1"/>
  <c r="AD138" i="10"/>
  <c r="BF138" i="10" s="1"/>
  <c r="AX137" i="10"/>
  <c r="BZ137" i="10" s="1"/>
  <c r="AP137" i="10"/>
  <c r="BR137" i="10" s="1"/>
  <c r="CE137" i="10" s="1"/>
  <c r="AH137" i="10"/>
  <c r="BJ137" i="10" s="1"/>
  <c r="BB136" i="10"/>
  <c r="CD136" i="10" s="1"/>
  <c r="AT136" i="10"/>
  <c r="BV136" i="10" s="1"/>
  <c r="AL136" i="10"/>
  <c r="BN136" i="10" s="1"/>
  <c r="AD136" i="10"/>
  <c r="BF136" i="10" s="1"/>
  <c r="AX135" i="10"/>
  <c r="BZ135" i="10" s="1"/>
  <c r="AP135" i="10"/>
  <c r="BR135" i="10" s="1"/>
  <c r="CE135" i="10" s="1"/>
  <c r="AH135" i="10"/>
  <c r="BJ135" i="10" s="1"/>
  <c r="BB134" i="10"/>
  <c r="CD134" i="10" s="1"/>
  <c r="AT134" i="10"/>
  <c r="BV134" i="10" s="1"/>
  <c r="AL134" i="10"/>
  <c r="BN134" i="10" s="1"/>
  <c r="AD134" i="10"/>
  <c r="BF134" i="10" s="1"/>
  <c r="AX133" i="10"/>
  <c r="BZ133" i="10" s="1"/>
  <c r="AP133" i="10"/>
  <c r="BR133" i="10" s="1"/>
  <c r="CE133" i="10" s="1"/>
  <c r="AH133" i="10"/>
  <c r="BJ133" i="10" s="1"/>
  <c r="BB132" i="10"/>
  <c r="CD132" i="10" s="1"/>
  <c r="AT132" i="10"/>
  <c r="BV132" i="10" s="1"/>
  <c r="AL132" i="10"/>
  <c r="BN132" i="10" s="1"/>
  <c r="AD132" i="10"/>
  <c r="BF132" i="10" s="1"/>
  <c r="AX131" i="10"/>
  <c r="BZ131" i="10" s="1"/>
  <c r="AP131" i="10"/>
  <c r="BR131" i="10" s="1"/>
  <c r="CE131" i="10" s="1"/>
  <c r="AH131" i="10"/>
  <c r="BJ131" i="10" s="1"/>
  <c r="BB130" i="10"/>
  <c r="CD130" i="10" s="1"/>
  <c r="AT130" i="10"/>
  <c r="BV130" i="10" s="1"/>
  <c r="AL130" i="10"/>
  <c r="BN130" i="10" s="1"/>
  <c r="AD130" i="10"/>
  <c r="BF130" i="10" s="1"/>
  <c r="AX129" i="10"/>
  <c r="BZ129" i="10" s="1"/>
  <c r="AP129" i="10"/>
  <c r="BR129" i="10" s="1"/>
  <c r="CE129" i="10" s="1"/>
  <c r="AH129" i="10"/>
  <c r="BJ129" i="10" s="1"/>
  <c r="BB128" i="10"/>
  <c r="CD128" i="10" s="1"/>
  <c r="AT128" i="10"/>
  <c r="BV128" i="10" s="1"/>
  <c r="AL128" i="10"/>
  <c r="BN128" i="10" s="1"/>
  <c r="AD128" i="10"/>
  <c r="BF128" i="10" s="1"/>
  <c r="AX127" i="10"/>
  <c r="BZ127" i="10" s="1"/>
  <c r="AP127" i="10"/>
  <c r="BR127" i="10" s="1"/>
  <c r="CE127" i="10" s="1"/>
  <c r="AH127" i="10"/>
  <c r="BJ127" i="10" s="1"/>
  <c r="BB126" i="10"/>
  <c r="CD126" i="10" s="1"/>
  <c r="AT126" i="10"/>
  <c r="BV126" i="10" s="1"/>
  <c r="AL126" i="10"/>
  <c r="BN126" i="10" s="1"/>
  <c r="AD126" i="10"/>
  <c r="BF126" i="10" s="1"/>
  <c r="AX125" i="10"/>
  <c r="BZ125" i="10" s="1"/>
  <c r="AP125" i="10"/>
  <c r="BR125" i="10" s="1"/>
  <c r="CE125" i="10" s="1"/>
  <c r="AH125" i="10"/>
  <c r="BJ125" i="10" s="1"/>
  <c r="BB124" i="10"/>
  <c r="CD124" i="10" s="1"/>
  <c r="AT124" i="10"/>
  <c r="BV124" i="10" s="1"/>
  <c r="AL124" i="10"/>
  <c r="BN124" i="10" s="1"/>
  <c r="AD124" i="10"/>
  <c r="BF124" i="10" s="1"/>
  <c r="AX123" i="10"/>
  <c r="BZ123" i="10" s="1"/>
  <c r="AP123" i="10"/>
  <c r="BR123" i="10" s="1"/>
  <c r="CE123" i="10" s="1"/>
  <c r="AH123" i="10"/>
  <c r="BJ123" i="10" s="1"/>
  <c r="BB122" i="10"/>
  <c r="CD122" i="10" s="1"/>
  <c r="AT122" i="10"/>
  <c r="BV122" i="10" s="1"/>
  <c r="AL122" i="10"/>
  <c r="BN122" i="10" s="1"/>
  <c r="AD122" i="10"/>
  <c r="BF122" i="10" s="1"/>
  <c r="AX121" i="10"/>
  <c r="BZ121" i="10" s="1"/>
  <c r="AP121" i="10"/>
  <c r="BR121" i="10" s="1"/>
  <c r="CE121" i="10" s="1"/>
  <c r="AH121" i="10"/>
  <c r="BJ121" i="10" s="1"/>
  <c r="BB120" i="10"/>
  <c r="CD120" i="10" s="1"/>
  <c r="AT120" i="10"/>
  <c r="BV120" i="10" s="1"/>
  <c r="AL120" i="10"/>
  <c r="BN120" i="10" s="1"/>
  <c r="AD120" i="10"/>
  <c r="BF120" i="10" s="1"/>
  <c r="AX119" i="10"/>
  <c r="BZ119" i="10" s="1"/>
  <c r="AP119" i="10"/>
  <c r="BR119" i="10" s="1"/>
  <c r="CE119" i="10" s="1"/>
  <c r="AH119" i="10"/>
  <c r="BJ119" i="10" s="1"/>
  <c r="BB118" i="10"/>
  <c r="CD118" i="10" s="1"/>
  <c r="AT118" i="10"/>
  <c r="BV118" i="10" s="1"/>
  <c r="AL118" i="10"/>
  <c r="BN118" i="10" s="1"/>
  <c r="AD118" i="10"/>
  <c r="BF118" i="10" s="1"/>
  <c r="AX117" i="10"/>
  <c r="BZ117" i="10" s="1"/>
  <c r="AP117" i="10"/>
  <c r="BR117" i="10" s="1"/>
  <c r="CE117" i="10" s="1"/>
  <c r="AH117" i="10"/>
  <c r="BJ117" i="10" s="1"/>
  <c r="BB116" i="10"/>
  <c r="CD116" i="10" s="1"/>
  <c r="AT116" i="10"/>
  <c r="BV116" i="10" s="1"/>
  <c r="AL116" i="10"/>
  <c r="BN116" i="10" s="1"/>
  <c r="AD116" i="10"/>
  <c r="BF116" i="10" s="1"/>
  <c r="AX115" i="10"/>
  <c r="BZ115" i="10" s="1"/>
  <c r="AP115" i="10"/>
  <c r="BR115" i="10" s="1"/>
  <c r="CE115" i="10" s="1"/>
  <c r="AH115" i="10"/>
  <c r="BJ115" i="10" s="1"/>
  <c r="BB114" i="10"/>
  <c r="CD114" i="10" s="1"/>
  <c r="AT114" i="10"/>
  <c r="BV114" i="10" s="1"/>
  <c r="AL114" i="10"/>
  <c r="BN114" i="10" s="1"/>
  <c r="AD114" i="10"/>
  <c r="BF114" i="10" s="1"/>
  <c r="AX113" i="10"/>
  <c r="BZ113" i="10" s="1"/>
  <c r="AP113" i="10"/>
  <c r="BR113" i="10" s="1"/>
  <c r="CE113" i="10" s="1"/>
  <c r="AH113" i="10"/>
  <c r="BJ113" i="10" s="1"/>
  <c r="BB112" i="10"/>
  <c r="CD112" i="10" s="1"/>
  <c r="AT112" i="10"/>
  <c r="BV112" i="10" s="1"/>
  <c r="AL112" i="10"/>
  <c r="BN112" i="10" s="1"/>
  <c r="AD112" i="10"/>
  <c r="BF112" i="10" s="1"/>
  <c r="AX111" i="10"/>
  <c r="BZ111" i="10" s="1"/>
  <c r="AP111" i="10"/>
  <c r="BR111" i="10" s="1"/>
  <c r="CE111" i="10" s="1"/>
  <c r="AH111" i="10"/>
  <c r="BJ111" i="10" s="1"/>
  <c r="BB110" i="10"/>
  <c r="CD110" i="10" s="1"/>
  <c r="AT110" i="10"/>
  <c r="BV110" i="10" s="1"/>
  <c r="AL110" i="10"/>
  <c r="BN110" i="10" s="1"/>
  <c r="AD110" i="10"/>
  <c r="BF110" i="10" s="1"/>
  <c r="AJ208" i="10"/>
  <c r="BL208" i="10" s="1"/>
  <c r="AZ206" i="10"/>
  <c r="CB206" i="10" s="1"/>
  <c r="AZ189" i="10"/>
  <c r="CB189" i="10" s="1"/>
  <c r="AF186" i="10"/>
  <c r="BH186" i="10" s="1"/>
  <c r="AQ182" i="10"/>
  <c r="BS182" i="10" s="1"/>
  <c r="AM179" i="10"/>
  <c r="BO179" i="10" s="1"/>
  <c r="AI176" i="10"/>
  <c r="BK176" i="10" s="1"/>
  <c r="BC175" i="10"/>
  <c r="AE173" i="10"/>
  <c r="BG173" i="10" s="1"/>
  <c r="AY172" i="10"/>
  <c r="CA172" i="10" s="1"/>
  <c r="AU169" i="10"/>
  <c r="BW169" i="10" s="1"/>
  <c r="AQ166" i="10"/>
  <c r="BS166" i="10" s="1"/>
  <c r="AM163" i="10"/>
  <c r="BO163" i="10" s="1"/>
  <c r="AI160" i="10"/>
  <c r="BK160" i="10" s="1"/>
  <c r="BC159" i="10"/>
  <c r="AE157" i="10"/>
  <c r="BG157" i="10" s="1"/>
  <c r="AY156" i="10"/>
  <c r="CA156" i="10" s="1"/>
  <c r="AQ154" i="10"/>
  <c r="BS154" i="10" s="1"/>
  <c r="AR153" i="10"/>
  <c r="BT153" i="10" s="1"/>
  <c r="AR152" i="10"/>
  <c r="BT152" i="10" s="1"/>
  <c r="AU151" i="10"/>
  <c r="BW151" i="10" s="1"/>
  <c r="AV150" i="10"/>
  <c r="BX150" i="10" s="1"/>
  <c r="AQ149" i="10"/>
  <c r="BS149" i="10" s="1"/>
  <c r="AQ148" i="10"/>
  <c r="BS148" i="10" s="1"/>
  <c r="AU147" i="10"/>
  <c r="BW147" i="10" s="1"/>
  <c r="AJ147" i="10"/>
  <c r="BL147" i="10" s="1"/>
  <c r="BB146" i="10"/>
  <c r="CD146" i="10" s="1"/>
  <c r="AQ146" i="10"/>
  <c r="BS146" i="10" s="1"/>
  <c r="AF146" i="10"/>
  <c r="BH146" i="10" s="1"/>
  <c r="AZ145" i="10"/>
  <c r="CB145" i="10" s="1"/>
  <c r="AP145" i="10"/>
  <c r="BR145" i="10" s="1"/>
  <c r="CE145" i="10" s="1"/>
  <c r="AE145" i="10"/>
  <c r="BG145" i="10" s="1"/>
  <c r="BA144" i="10"/>
  <c r="CC144" i="10" s="1"/>
  <c r="AS144" i="10"/>
  <c r="BU144" i="10" s="1"/>
  <c r="AK144" i="10"/>
  <c r="BM144" i="10" s="1"/>
  <c r="AW143" i="10"/>
  <c r="BY143" i="10" s="1"/>
  <c r="AO143" i="10"/>
  <c r="BQ143" i="10" s="1"/>
  <c r="AG143" i="10"/>
  <c r="BI143" i="10" s="1"/>
  <c r="BA142" i="10"/>
  <c r="CC142" i="10" s="1"/>
  <c r="AS142" i="10"/>
  <c r="BU142" i="10" s="1"/>
  <c r="AK142" i="10"/>
  <c r="BM142" i="10" s="1"/>
  <c r="AW141" i="10"/>
  <c r="BY141" i="10" s="1"/>
  <c r="AO141" i="10"/>
  <c r="BQ141" i="10" s="1"/>
  <c r="AG141" i="10"/>
  <c r="BI141" i="10" s="1"/>
  <c r="BA140" i="10"/>
  <c r="CC140" i="10" s="1"/>
  <c r="AS140" i="10"/>
  <c r="BU140" i="10" s="1"/>
  <c r="AK140" i="10"/>
  <c r="BM140" i="10" s="1"/>
  <c r="AW139" i="10"/>
  <c r="BY139" i="10" s="1"/>
  <c r="AO139" i="10"/>
  <c r="BQ139" i="10" s="1"/>
  <c r="AG139" i="10"/>
  <c r="BI139" i="10" s="1"/>
  <c r="BA138" i="10"/>
  <c r="CC138" i="10" s="1"/>
  <c r="AS138" i="10"/>
  <c r="BU138" i="10" s="1"/>
  <c r="AK138" i="10"/>
  <c r="BM138" i="10" s="1"/>
  <c r="AW137" i="10"/>
  <c r="BY137" i="10" s="1"/>
  <c r="AO137" i="10"/>
  <c r="BQ137" i="10" s="1"/>
  <c r="AG137" i="10"/>
  <c r="BI137" i="10" s="1"/>
  <c r="BA136" i="10"/>
  <c r="CC136" i="10" s="1"/>
  <c r="AS136" i="10"/>
  <c r="BU136" i="10" s="1"/>
  <c r="AK136" i="10"/>
  <c r="BM136" i="10" s="1"/>
  <c r="AW135" i="10"/>
  <c r="BY135" i="10" s="1"/>
  <c r="AO135" i="10"/>
  <c r="BQ135" i="10" s="1"/>
  <c r="AG135" i="10"/>
  <c r="BI135" i="10" s="1"/>
  <c r="BA134" i="10"/>
  <c r="CC134" i="10" s="1"/>
  <c r="AS134" i="10"/>
  <c r="BU134" i="10" s="1"/>
  <c r="AK134" i="10"/>
  <c r="BM134" i="10" s="1"/>
  <c r="AW133" i="10"/>
  <c r="BY133" i="10" s="1"/>
  <c r="AO133" i="10"/>
  <c r="BQ133" i="10" s="1"/>
  <c r="AG133" i="10"/>
  <c r="BI133" i="10" s="1"/>
  <c r="BA132" i="10"/>
  <c r="CC132" i="10" s="1"/>
  <c r="AS132" i="10"/>
  <c r="BU132" i="10" s="1"/>
  <c r="AK132" i="10"/>
  <c r="BM132" i="10" s="1"/>
  <c r="AW131" i="10"/>
  <c r="BY131" i="10" s="1"/>
  <c r="AO131" i="10"/>
  <c r="BQ131" i="10" s="1"/>
  <c r="AG131" i="10"/>
  <c r="BI131" i="10" s="1"/>
  <c r="BA130" i="10"/>
  <c r="CC130" i="10" s="1"/>
  <c r="AS130" i="10"/>
  <c r="BU130" i="10" s="1"/>
  <c r="AK130" i="10"/>
  <c r="BM130" i="10" s="1"/>
  <c r="AW129" i="10"/>
  <c r="BY129" i="10" s="1"/>
  <c r="AO129" i="10"/>
  <c r="BQ129" i="10" s="1"/>
  <c r="AG129" i="10"/>
  <c r="BI129" i="10" s="1"/>
  <c r="BA128" i="10"/>
  <c r="CC128" i="10" s="1"/>
  <c r="AS128" i="10"/>
  <c r="BU128" i="10" s="1"/>
  <c r="AK128" i="10"/>
  <c r="BM128" i="10" s="1"/>
  <c r="AW127" i="10"/>
  <c r="BY127" i="10" s="1"/>
  <c r="AO127" i="10"/>
  <c r="BQ127" i="10" s="1"/>
  <c r="AG127" i="10"/>
  <c r="BI127" i="10" s="1"/>
  <c r="BA126" i="10"/>
  <c r="CC126" i="10" s="1"/>
  <c r="AS126" i="10"/>
  <c r="BU126" i="10" s="1"/>
  <c r="AK126" i="10"/>
  <c r="BM126" i="10" s="1"/>
  <c r="AW125" i="10"/>
  <c r="BY125" i="10" s="1"/>
  <c r="AO125" i="10"/>
  <c r="BQ125" i="10" s="1"/>
  <c r="AG125" i="10"/>
  <c r="BI125" i="10" s="1"/>
  <c r="BA124" i="10"/>
  <c r="CC124" i="10" s="1"/>
  <c r="AS124" i="10"/>
  <c r="BU124" i="10" s="1"/>
  <c r="AK124" i="10"/>
  <c r="BM124" i="10" s="1"/>
  <c r="AW123" i="10"/>
  <c r="BY123" i="10" s="1"/>
  <c r="AO123" i="10"/>
  <c r="BQ123" i="10" s="1"/>
  <c r="AG123" i="10"/>
  <c r="BA122" i="10"/>
  <c r="CC122" i="10" s="1"/>
  <c r="AS122" i="10"/>
  <c r="BU122" i="10" s="1"/>
  <c r="AK122" i="10"/>
  <c r="BM122" i="10" s="1"/>
  <c r="AW121" i="10"/>
  <c r="BY121" i="10" s="1"/>
  <c r="AO121" i="10"/>
  <c r="BQ121" i="10" s="1"/>
  <c r="AG121" i="10"/>
  <c r="BI121" i="10" s="1"/>
  <c r="BA120" i="10"/>
  <c r="CC120" i="10" s="1"/>
  <c r="AS120" i="10"/>
  <c r="BU120" i="10" s="1"/>
  <c r="AK120" i="10"/>
  <c r="BM120" i="10" s="1"/>
  <c r="AW119" i="10"/>
  <c r="BY119" i="10" s="1"/>
  <c r="AO119" i="10"/>
  <c r="BQ119" i="10" s="1"/>
  <c r="AG119" i="10"/>
  <c r="BI119" i="10" s="1"/>
  <c r="BA118" i="10"/>
  <c r="CC118" i="10" s="1"/>
  <c r="AS118" i="10"/>
  <c r="BU118" i="10" s="1"/>
  <c r="AK118" i="10"/>
  <c r="BM118" i="10" s="1"/>
  <c r="AW117" i="10"/>
  <c r="BY117" i="10" s="1"/>
  <c r="AO117" i="10"/>
  <c r="BQ117" i="10" s="1"/>
  <c r="AG117" i="10"/>
  <c r="BI117" i="10" s="1"/>
  <c r="BA116" i="10"/>
  <c r="CC116" i="10" s="1"/>
  <c r="AS116" i="10"/>
  <c r="BU116" i="10" s="1"/>
  <c r="AK116" i="10"/>
  <c r="BM116" i="10" s="1"/>
  <c r="AW115" i="10"/>
  <c r="BY115" i="10" s="1"/>
  <c r="AO115" i="10"/>
  <c r="BQ115" i="10" s="1"/>
  <c r="AG115" i="10"/>
  <c r="BI115" i="10" s="1"/>
  <c r="BA114" i="10"/>
  <c r="CC114" i="10" s="1"/>
  <c r="AS114" i="10"/>
  <c r="BU114" i="10" s="1"/>
  <c r="AK114" i="10"/>
  <c r="BM114" i="10" s="1"/>
  <c r="AW113" i="10"/>
  <c r="BY113" i="10" s="1"/>
  <c r="AO113" i="10"/>
  <c r="BQ113" i="10" s="1"/>
  <c r="AG113" i="10"/>
  <c r="BI113" i="10" s="1"/>
  <c r="BA112" i="10"/>
  <c r="CC112" i="10" s="1"/>
  <c r="AS112" i="10"/>
  <c r="BU112" i="10" s="1"/>
  <c r="AK112" i="10"/>
  <c r="BM112" i="10" s="1"/>
  <c r="AW111" i="10"/>
  <c r="BY111" i="10" s="1"/>
  <c r="AO111" i="10"/>
  <c r="BQ111" i="10" s="1"/>
  <c r="AG111" i="10"/>
  <c r="BI111" i="10" s="1"/>
  <c r="AN192" i="10"/>
  <c r="BP192" i="10" s="1"/>
  <c r="AG187" i="10"/>
  <c r="BI187" i="10" s="1"/>
  <c r="AI182" i="10"/>
  <c r="BK182" i="10" s="1"/>
  <c r="BC181" i="10"/>
  <c r="AE179" i="10"/>
  <c r="BG179" i="10" s="1"/>
  <c r="AY178" i="10"/>
  <c r="CA178" i="10" s="1"/>
  <c r="AU175" i="10"/>
  <c r="BW175" i="10" s="1"/>
  <c r="AQ172" i="10"/>
  <c r="BS172" i="10" s="1"/>
  <c r="AM169" i="10"/>
  <c r="BO169" i="10" s="1"/>
  <c r="AI166" i="10"/>
  <c r="BK166" i="10" s="1"/>
  <c r="BC165" i="10"/>
  <c r="AE163" i="10"/>
  <c r="BG163" i="10" s="1"/>
  <c r="AY162" i="10"/>
  <c r="CA162" i="10" s="1"/>
  <c r="AU159" i="10"/>
  <c r="BW159" i="10" s="1"/>
  <c r="AQ156" i="10"/>
  <c r="BS156" i="10" s="1"/>
  <c r="AN154" i="10"/>
  <c r="BP154" i="10" s="1"/>
  <c r="AN153" i="10"/>
  <c r="BP153" i="10" s="1"/>
  <c r="AQ152" i="10"/>
  <c r="BS152" i="10" s="1"/>
  <c r="AR151" i="10"/>
  <c r="BT151" i="10" s="1"/>
  <c r="AR150" i="10"/>
  <c r="BT150" i="10" s="1"/>
  <c r="AN149" i="10"/>
  <c r="BP149" i="10" s="1"/>
  <c r="AN148" i="10"/>
  <c r="BP148" i="10" s="1"/>
  <c r="AS147" i="10"/>
  <c r="BU147" i="10" s="1"/>
  <c r="AI147" i="10"/>
  <c r="BK147" i="10" s="1"/>
  <c r="AZ146" i="10"/>
  <c r="CB146" i="10" s="1"/>
  <c r="AO146" i="10"/>
  <c r="BQ146" i="10" s="1"/>
  <c r="AE146" i="10"/>
  <c r="BG146" i="10" s="1"/>
  <c r="AY145" i="10"/>
  <c r="CA145" i="10" s="1"/>
  <c r="AN145" i="10"/>
  <c r="BP145" i="10" s="1"/>
  <c r="AZ144" i="10"/>
  <c r="CB144" i="10" s="1"/>
  <c r="AR144" i="10"/>
  <c r="BT144" i="10" s="1"/>
  <c r="AJ144" i="10"/>
  <c r="BL144" i="10" s="1"/>
  <c r="AV143" i="10"/>
  <c r="BX143" i="10" s="1"/>
  <c r="AN143" i="10"/>
  <c r="BP143" i="10" s="1"/>
  <c r="AF143" i="10"/>
  <c r="BH143" i="10" s="1"/>
  <c r="AZ142" i="10"/>
  <c r="CB142" i="10" s="1"/>
  <c r="AR142" i="10"/>
  <c r="BT142" i="10" s="1"/>
  <c r="AJ142" i="10"/>
  <c r="BL142" i="10" s="1"/>
  <c r="AV141" i="10"/>
  <c r="BX141" i="10" s="1"/>
  <c r="AN141" i="10"/>
  <c r="BP141" i="10" s="1"/>
  <c r="AF141" i="10"/>
  <c r="BH141" i="10" s="1"/>
  <c r="AZ140" i="10"/>
  <c r="CB140" i="10" s="1"/>
  <c r="AR140" i="10"/>
  <c r="BT140" i="10" s="1"/>
  <c r="AJ140" i="10"/>
  <c r="BL140" i="10" s="1"/>
  <c r="AV139" i="10"/>
  <c r="BX139" i="10" s="1"/>
  <c r="AN139" i="10"/>
  <c r="BP139" i="10" s="1"/>
  <c r="AF139" i="10"/>
  <c r="BH139" i="10" s="1"/>
  <c r="AZ138" i="10"/>
  <c r="CB138" i="10" s="1"/>
  <c r="AR138" i="10"/>
  <c r="BT138" i="10" s="1"/>
  <c r="AJ138" i="10"/>
  <c r="BL138" i="10" s="1"/>
  <c r="AV137" i="10"/>
  <c r="BX137" i="10" s="1"/>
  <c r="AN137" i="10"/>
  <c r="BP137" i="10" s="1"/>
  <c r="AF137" i="10"/>
  <c r="BH137" i="10" s="1"/>
  <c r="AZ136" i="10"/>
  <c r="CB136" i="10" s="1"/>
  <c r="AR136" i="10"/>
  <c r="BT136" i="10" s="1"/>
  <c r="AJ136" i="10"/>
  <c r="BL136" i="10" s="1"/>
  <c r="AV135" i="10"/>
  <c r="BX135" i="10" s="1"/>
  <c r="AN135" i="10"/>
  <c r="BP135" i="10" s="1"/>
  <c r="AF135" i="10"/>
  <c r="BH135" i="10" s="1"/>
  <c r="AZ134" i="10"/>
  <c r="CB134" i="10" s="1"/>
  <c r="AR134" i="10"/>
  <c r="BT134" i="10" s="1"/>
  <c r="AJ134" i="10"/>
  <c r="BL134" i="10" s="1"/>
  <c r="AV133" i="10"/>
  <c r="BX133" i="10" s="1"/>
  <c r="AN133" i="10"/>
  <c r="BP133" i="10" s="1"/>
  <c r="AF133" i="10"/>
  <c r="BH133" i="10" s="1"/>
  <c r="AZ132" i="10"/>
  <c r="CB132" i="10" s="1"/>
  <c r="AR132" i="10"/>
  <c r="BT132" i="10" s="1"/>
  <c r="AJ132" i="10"/>
  <c r="BL132" i="10" s="1"/>
  <c r="AV131" i="10"/>
  <c r="BX131" i="10" s="1"/>
  <c r="AN131" i="10"/>
  <c r="BP131" i="10" s="1"/>
  <c r="AF131" i="10"/>
  <c r="BH131" i="10" s="1"/>
  <c r="AZ130" i="10"/>
  <c r="CB130" i="10" s="1"/>
  <c r="AR130" i="10"/>
  <c r="BT130" i="10" s="1"/>
  <c r="AJ130" i="10"/>
  <c r="BL130" i="10" s="1"/>
  <c r="AV129" i="10"/>
  <c r="AN129" i="10"/>
  <c r="BP129" i="10" s="1"/>
  <c r="AF129" i="10"/>
  <c r="BH129" i="10" s="1"/>
  <c r="AZ128" i="10"/>
  <c r="CB128" i="10" s="1"/>
  <c r="AR128" i="10"/>
  <c r="BT128" i="10" s="1"/>
  <c r="AJ128" i="10"/>
  <c r="BL128" i="10" s="1"/>
  <c r="AV127" i="10"/>
  <c r="BX127" i="10" s="1"/>
  <c r="AN127" i="10"/>
  <c r="BP127" i="10" s="1"/>
  <c r="AF127" i="10"/>
  <c r="BH127" i="10" s="1"/>
  <c r="AZ126" i="10"/>
  <c r="CB126" i="10" s="1"/>
  <c r="AR126" i="10"/>
  <c r="BT126" i="10" s="1"/>
  <c r="AJ126" i="10"/>
  <c r="BL126" i="10" s="1"/>
  <c r="AV125" i="10"/>
  <c r="BX125" i="10" s="1"/>
  <c r="AN125" i="10"/>
  <c r="BP125" i="10" s="1"/>
  <c r="AF125" i="10"/>
  <c r="BH125" i="10" s="1"/>
  <c r="AZ124" i="10"/>
  <c r="CB124" i="10" s="1"/>
  <c r="AR124" i="10"/>
  <c r="BT124" i="10" s="1"/>
  <c r="AJ124" i="10"/>
  <c r="BL124" i="10" s="1"/>
  <c r="AV123" i="10"/>
  <c r="BX123" i="10" s="1"/>
  <c r="AN123" i="10"/>
  <c r="BP123" i="10" s="1"/>
  <c r="AF123" i="10"/>
  <c r="BH123" i="10" s="1"/>
  <c r="AZ122" i="10"/>
  <c r="CB122" i="10" s="1"/>
  <c r="AR122" i="10"/>
  <c r="BT122" i="10" s="1"/>
  <c r="AJ122" i="10"/>
  <c r="BL122" i="10" s="1"/>
  <c r="AV121" i="10"/>
  <c r="BX121" i="10" s="1"/>
  <c r="AN121" i="10"/>
  <c r="BP121" i="10" s="1"/>
  <c r="AF121" i="10"/>
  <c r="BH121" i="10" s="1"/>
  <c r="AZ120" i="10"/>
  <c r="CB120" i="10" s="1"/>
  <c r="AR120" i="10"/>
  <c r="BT120" i="10" s="1"/>
  <c r="AJ120" i="10"/>
  <c r="BL120" i="10" s="1"/>
  <c r="AV119" i="10"/>
  <c r="BX119" i="10" s="1"/>
  <c r="AN119" i="10"/>
  <c r="BP119" i="10" s="1"/>
  <c r="AF119" i="10"/>
  <c r="BH119" i="10" s="1"/>
  <c r="AZ118" i="10"/>
  <c r="CB118" i="10" s="1"/>
  <c r="AR118" i="10"/>
  <c r="BT118" i="10" s="1"/>
  <c r="AJ118" i="10"/>
  <c r="BL118" i="10" s="1"/>
  <c r="AV117" i="10"/>
  <c r="BX117" i="10" s="1"/>
  <c r="AN117" i="10"/>
  <c r="BP117" i="10" s="1"/>
  <c r="AF117" i="10"/>
  <c r="BH117" i="10" s="1"/>
  <c r="AZ116" i="10"/>
  <c r="CB116" i="10" s="1"/>
  <c r="AR116" i="10"/>
  <c r="BT116" i="10" s="1"/>
  <c r="AJ116" i="10"/>
  <c r="BL116" i="10" s="1"/>
  <c r="AV115" i="10"/>
  <c r="BX115" i="10" s="1"/>
  <c r="AN115" i="10"/>
  <c r="BP115" i="10" s="1"/>
  <c r="AF115" i="10"/>
  <c r="BH115" i="10" s="1"/>
  <c r="AZ114" i="10"/>
  <c r="CB114" i="10" s="1"/>
  <c r="AR114" i="10"/>
  <c r="BT114" i="10" s="1"/>
  <c r="AJ114" i="10"/>
  <c r="BL114" i="10" s="1"/>
  <c r="AV113" i="10"/>
  <c r="BX113" i="10" s="1"/>
  <c r="AN113" i="10"/>
  <c r="BP113" i="10" s="1"/>
  <c r="AF113" i="10"/>
  <c r="BH113" i="10" s="1"/>
  <c r="AZ112" i="10"/>
  <c r="CB112" i="10" s="1"/>
  <c r="AR112" i="10"/>
  <c r="BT112" i="10" s="1"/>
  <c r="AJ112" i="10"/>
  <c r="BL112" i="10" s="1"/>
  <c r="AV111" i="10"/>
  <c r="BX111" i="10" s="1"/>
  <c r="AN111" i="10"/>
  <c r="BP111" i="10" s="1"/>
  <c r="AF111" i="10"/>
  <c r="BH111" i="10" s="1"/>
  <c r="AU181" i="10"/>
  <c r="BW181" i="10" s="1"/>
  <c r="AQ178" i="10"/>
  <c r="BS178" i="10" s="1"/>
  <c r="AM175" i="10"/>
  <c r="BO175" i="10" s="1"/>
  <c r="AI172" i="10"/>
  <c r="BK172" i="10" s="1"/>
  <c r="BC171" i="10"/>
  <c r="AE169" i="10"/>
  <c r="BG169" i="10" s="1"/>
  <c r="AY168" i="10"/>
  <c r="CA168" i="10" s="1"/>
  <c r="AU165" i="10"/>
  <c r="BW165" i="10" s="1"/>
  <c r="AQ162" i="10"/>
  <c r="BS162" i="10" s="1"/>
  <c r="AM159" i="10"/>
  <c r="BO159" i="10" s="1"/>
  <c r="AI156" i="10"/>
  <c r="BK156" i="10" s="1"/>
  <c r="BC155" i="10"/>
  <c r="AJ154" i="10"/>
  <c r="BL154" i="10" s="1"/>
  <c r="AM153" i="10"/>
  <c r="BO153" i="10" s="1"/>
  <c r="AN152" i="10"/>
  <c r="BP152" i="10" s="1"/>
  <c r="AN151" i="10"/>
  <c r="BP151" i="10" s="1"/>
  <c r="AQ150" i="10"/>
  <c r="BS150" i="10" s="1"/>
  <c r="BC149" i="10"/>
  <c r="AM149" i="10"/>
  <c r="BO149" i="10" s="1"/>
  <c r="BC148" i="10"/>
  <c r="AM148" i="10"/>
  <c r="BO148" i="10" s="1"/>
  <c r="BC147" i="10"/>
  <c r="AR147" i="10"/>
  <c r="BT147" i="10" s="1"/>
  <c r="AH147" i="10"/>
  <c r="BJ147" i="10" s="1"/>
  <c r="AY146" i="10"/>
  <c r="CA146" i="10" s="1"/>
  <c r="AN146" i="10"/>
  <c r="BP146" i="10" s="1"/>
  <c r="AD146" i="10"/>
  <c r="BF146" i="10" s="1"/>
  <c r="AX145" i="10"/>
  <c r="BZ145" i="10" s="1"/>
  <c r="AM145" i="10"/>
  <c r="BO145" i="10" s="1"/>
  <c r="AY144" i="10"/>
  <c r="CA144" i="10" s="1"/>
  <c r="AQ144" i="10"/>
  <c r="BS144" i="10" s="1"/>
  <c r="AI144" i="10"/>
  <c r="BK144" i="10" s="1"/>
  <c r="BC143" i="10"/>
  <c r="AU143" i="10"/>
  <c r="BW143" i="10" s="1"/>
  <c r="AM143" i="10"/>
  <c r="BO143" i="10" s="1"/>
  <c r="AE143" i="10"/>
  <c r="BG143" i="10" s="1"/>
  <c r="AY142" i="10"/>
  <c r="CA142" i="10" s="1"/>
  <c r="AQ142" i="10"/>
  <c r="BS142" i="10" s="1"/>
  <c r="AI142" i="10"/>
  <c r="BK142" i="10" s="1"/>
  <c r="BC141" i="10"/>
  <c r="AU141" i="10"/>
  <c r="BW141" i="10" s="1"/>
  <c r="AM141" i="10"/>
  <c r="BO141" i="10" s="1"/>
  <c r="AE141" i="10"/>
  <c r="BG141" i="10" s="1"/>
  <c r="AY140" i="10"/>
  <c r="CA140" i="10" s="1"/>
  <c r="AQ140" i="10"/>
  <c r="BS140" i="10" s="1"/>
  <c r="AI140" i="10"/>
  <c r="BK140" i="10" s="1"/>
  <c r="BC139" i="10"/>
  <c r="AU139" i="10"/>
  <c r="BW139" i="10" s="1"/>
  <c r="AM139" i="10"/>
  <c r="BO139" i="10" s="1"/>
  <c r="AE139" i="10"/>
  <c r="BG139" i="10" s="1"/>
  <c r="AY138" i="10"/>
  <c r="CA138" i="10" s="1"/>
  <c r="AQ138" i="10"/>
  <c r="BS138" i="10" s="1"/>
  <c r="AI138" i="10"/>
  <c r="BK138" i="10" s="1"/>
  <c r="BC137" i="10"/>
  <c r="AU137" i="10"/>
  <c r="BW137" i="10" s="1"/>
  <c r="AM137" i="10"/>
  <c r="BO137" i="10" s="1"/>
  <c r="AE137" i="10"/>
  <c r="BG137" i="10" s="1"/>
  <c r="AY136" i="10"/>
  <c r="CA136" i="10" s="1"/>
  <c r="AQ136" i="10"/>
  <c r="BS136" i="10" s="1"/>
  <c r="AI136" i="10"/>
  <c r="BK136" i="10" s="1"/>
  <c r="BC135" i="10"/>
  <c r="AU135" i="10"/>
  <c r="BW135" i="10" s="1"/>
  <c r="AM135" i="10"/>
  <c r="BO135" i="10" s="1"/>
  <c r="AE135" i="10"/>
  <c r="BG135" i="10" s="1"/>
  <c r="AY134" i="10"/>
  <c r="CA134" i="10" s="1"/>
  <c r="AQ134" i="10"/>
  <c r="BS134" i="10" s="1"/>
  <c r="AI134" i="10"/>
  <c r="BK134" i="10" s="1"/>
  <c r="BC133" i="10"/>
  <c r="AU133" i="10"/>
  <c r="BW133" i="10" s="1"/>
  <c r="AM133" i="10"/>
  <c r="BO133" i="10" s="1"/>
  <c r="AE133" i="10"/>
  <c r="BG133" i="10" s="1"/>
  <c r="AY132" i="10"/>
  <c r="CA132" i="10" s="1"/>
  <c r="AQ132" i="10"/>
  <c r="BS132" i="10" s="1"/>
  <c r="AI132" i="10"/>
  <c r="BK132" i="10" s="1"/>
  <c r="BC131" i="10"/>
  <c r="AU131" i="10"/>
  <c r="BW131" i="10" s="1"/>
  <c r="AM131" i="10"/>
  <c r="BO131" i="10" s="1"/>
  <c r="AE131" i="10"/>
  <c r="BG131" i="10" s="1"/>
  <c r="AY130" i="10"/>
  <c r="CA130" i="10" s="1"/>
  <c r="AQ130" i="10"/>
  <c r="BS130" i="10" s="1"/>
  <c r="AI130" i="10"/>
  <c r="BK130" i="10" s="1"/>
  <c r="BC129" i="10"/>
  <c r="AU129" i="10"/>
  <c r="BW129" i="10" s="1"/>
  <c r="AM129" i="10"/>
  <c r="BO129" i="10" s="1"/>
  <c r="AE129" i="10"/>
  <c r="BG129" i="10" s="1"/>
  <c r="AY128" i="10"/>
  <c r="CA128" i="10" s="1"/>
  <c r="AQ128" i="10"/>
  <c r="BS128" i="10" s="1"/>
  <c r="AI128" i="10"/>
  <c r="BK128" i="10" s="1"/>
  <c r="BC127" i="10"/>
  <c r="AU127" i="10"/>
  <c r="BW127" i="10" s="1"/>
  <c r="AM127" i="10"/>
  <c r="BO127" i="10" s="1"/>
  <c r="AE127" i="10"/>
  <c r="BG127" i="10" s="1"/>
  <c r="AY126" i="10"/>
  <c r="CA126" i="10" s="1"/>
  <c r="AQ126" i="10"/>
  <c r="BS126" i="10" s="1"/>
  <c r="AI126" i="10"/>
  <c r="BK126" i="10" s="1"/>
  <c r="BC125" i="10"/>
  <c r="AU125" i="10"/>
  <c r="BW125" i="10" s="1"/>
  <c r="AM125" i="10"/>
  <c r="BO125" i="10" s="1"/>
  <c r="AE125" i="10"/>
  <c r="BG125" i="10" s="1"/>
  <c r="AY124" i="10"/>
  <c r="CA124" i="10" s="1"/>
  <c r="AQ124" i="10"/>
  <c r="BS124" i="10" s="1"/>
  <c r="AI124" i="10"/>
  <c r="BK124" i="10" s="1"/>
  <c r="BC123" i="10"/>
  <c r="AU123" i="10"/>
  <c r="BW123" i="10" s="1"/>
  <c r="AM123" i="10"/>
  <c r="BO123" i="10" s="1"/>
  <c r="AE123" i="10"/>
  <c r="BG123" i="10" s="1"/>
  <c r="AY122" i="10"/>
  <c r="CA122" i="10" s="1"/>
  <c r="AQ122" i="10"/>
  <c r="BS122" i="10" s="1"/>
  <c r="AI122" i="10"/>
  <c r="BK122" i="10" s="1"/>
  <c r="BC121" i="10"/>
  <c r="AU121" i="10"/>
  <c r="BW121" i="10" s="1"/>
  <c r="AM121" i="10"/>
  <c r="BO121" i="10" s="1"/>
  <c r="AE121" i="10"/>
  <c r="BG121" i="10" s="1"/>
  <c r="AY120" i="10"/>
  <c r="CA120" i="10" s="1"/>
  <c r="AQ120" i="10"/>
  <c r="BS120" i="10" s="1"/>
  <c r="AI120" i="10"/>
  <c r="BK120" i="10" s="1"/>
  <c r="BC119" i="10"/>
  <c r="AU119" i="10"/>
  <c r="BW119" i="10" s="1"/>
  <c r="AM119" i="10"/>
  <c r="BO119" i="10" s="1"/>
  <c r="AE119" i="10"/>
  <c r="BG119" i="10" s="1"/>
  <c r="AY118" i="10"/>
  <c r="CA118" i="10" s="1"/>
  <c r="AQ118" i="10"/>
  <c r="BS118" i="10" s="1"/>
  <c r="AI118" i="10"/>
  <c r="BK118" i="10" s="1"/>
  <c r="BC117" i="10"/>
  <c r="AU117" i="10"/>
  <c r="BW117" i="10" s="1"/>
  <c r="AM117" i="10"/>
  <c r="BO117" i="10" s="1"/>
  <c r="AE117" i="10"/>
  <c r="BG117" i="10" s="1"/>
  <c r="AY116" i="10"/>
  <c r="CA116" i="10" s="1"/>
  <c r="AQ116" i="10"/>
  <c r="BS116" i="10" s="1"/>
  <c r="AI116" i="10"/>
  <c r="BK116" i="10" s="1"/>
  <c r="BC115" i="10"/>
  <c r="AU115" i="10"/>
  <c r="BW115" i="10" s="1"/>
  <c r="AM115" i="10"/>
  <c r="BO115" i="10" s="1"/>
  <c r="AE115" i="10"/>
  <c r="BG115" i="10" s="1"/>
  <c r="AY114" i="10"/>
  <c r="CA114" i="10" s="1"/>
  <c r="AQ114" i="10"/>
  <c r="BS114" i="10" s="1"/>
  <c r="AI114" i="10"/>
  <c r="BK114" i="10" s="1"/>
  <c r="BC113" i="10"/>
  <c r="AU113" i="10"/>
  <c r="BW113" i="10" s="1"/>
  <c r="AM113" i="10"/>
  <c r="BO113" i="10" s="1"/>
  <c r="AE113" i="10"/>
  <c r="BG113" i="10" s="1"/>
  <c r="AY112" i="10"/>
  <c r="CA112" i="10" s="1"/>
  <c r="AQ112" i="10"/>
  <c r="BS112" i="10" s="1"/>
  <c r="AI112" i="10"/>
  <c r="BK112" i="10" s="1"/>
  <c r="BC111" i="10"/>
  <c r="AU111" i="10"/>
  <c r="BW111" i="10" s="1"/>
  <c r="AM111" i="10"/>
  <c r="BO111" i="10" s="1"/>
  <c r="AE111" i="10"/>
  <c r="BG111" i="10" s="1"/>
  <c r="AY110" i="10"/>
  <c r="CA110" i="10" s="1"/>
  <c r="AQ110" i="10"/>
  <c r="BS110" i="10" s="1"/>
  <c r="AI110" i="10"/>
  <c r="BK110" i="10" s="1"/>
  <c r="BC109" i="10"/>
  <c r="AY174" i="10"/>
  <c r="CA174" i="10" s="1"/>
  <c r="AQ168" i="10"/>
  <c r="BS168" i="10" s="1"/>
  <c r="AH144" i="10"/>
  <c r="BJ144" i="10" s="1"/>
  <c r="BB143" i="10"/>
  <c r="CD143" i="10" s="1"/>
  <c r="AD141" i="10"/>
  <c r="BF141" i="10" s="1"/>
  <c r="AX140" i="10"/>
  <c r="BZ140" i="10" s="1"/>
  <c r="AT137" i="10"/>
  <c r="BV137" i="10" s="1"/>
  <c r="AP134" i="10"/>
  <c r="BR134" i="10" s="1"/>
  <c r="CE134" i="10" s="1"/>
  <c r="AL131" i="10"/>
  <c r="BN131" i="10" s="1"/>
  <c r="AH128" i="10"/>
  <c r="BJ128" i="10" s="1"/>
  <c r="BB127" i="10"/>
  <c r="CD127" i="10" s="1"/>
  <c r="AD125" i="10"/>
  <c r="BF125" i="10" s="1"/>
  <c r="AX124" i="10"/>
  <c r="BZ124" i="10" s="1"/>
  <c r="AT121" i="10"/>
  <c r="BV121" i="10" s="1"/>
  <c r="AP118" i="10"/>
  <c r="BR118" i="10" s="1"/>
  <c r="CE118" i="10" s="1"/>
  <c r="AL115" i="10"/>
  <c r="BN115" i="10" s="1"/>
  <c r="AH112" i="10"/>
  <c r="BJ112" i="10" s="1"/>
  <c r="BB111" i="10"/>
  <c r="CD111" i="10" s="1"/>
  <c r="BA110" i="10"/>
  <c r="CC110" i="10" s="1"/>
  <c r="AK110" i="10"/>
  <c r="BM110" i="10" s="1"/>
  <c r="AV109" i="10"/>
  <c r="BX109" i="10" s="1"/>
  <c r="AN109" i="10"/>
  <c r="BP109" i="10" s="1"/>
  <c r="AF109" i="10"/>
  <c r="BH109" i="10" s="1"/>
  <c r="AZ108" i="10"/>
  <c r="CB108" i="10" s="1"/>
  <c r="AR108" i="10"/>
  <c r="BT108" i="10" s="1"/>
  <c r="AJ108" i="10"/>
  <c r="BL108" i="10" s="1"/>
  <c r="AV107" i="10"/>
  <c r="BX107" i="10" s="1"/>
  <c r="AN107" i="10"/>
  <c r="BP107" i="10" s="1"/>
  <c r="AF107" i="10"/>
  <c r="BH107" i="10" s="1"/>
  <c r="AZ106" i="10"/>
  <c r="CB106" i="10" s="1"/>
  <c r="AR106" i="10"/>
  <c r="BT106" i="10" s="1"/>
  <c r="AJ106" i="10"/>
  <c r="BL106" i="10" s="1"/>
  <c r="AV105" i="10"/>
  <c r="BX105" i="10" s="1"/>
  <c r="AN105" i="10"/>
  <c r="BP105" i="10" s="1"/>
  <c r="AF105" i="10"/>
  <c r="BH105" i="10" s="1"/>
  <c r="AZ104" i="10"/>
  <c r="CB104" i="10" s="1"/>
  <c r="AR104" i="10"/>
  <c r="BT104" i="10" s="1"/>
  <c r="AJ104" i="10"/>
  <c r="BL104" i="10" s="1"/>
  <c r="AV103" i="10"/>
  <c r="BX103" i="10" s="1"/>
  <c r="AN103" i="10"/>
  <c r="BP103" i="10" s="1"/>
  <c r="AF103" i="10"/>
  <c r="BH103" i="10" s="1"/>
  <c r="AZ102" i="10"/>
  <c r="CB102" i="10" s="1"/>
  <c r="AR102" i="10"/>
  <c r="BT102" i="10" s="1"/>
  <c r="AJ102" i="10"/>
  <c r="BL102" i="10" s="1"/>
  <c r="AV101" i="10"/>
  <c r="BX101" i="10" s="1"/>
  <c r="AN101" i="10"/>
  <c r="BP101" i="10" s="1"/>
  <c r="AF101" i="10"/>
  <c r="BH101" i="10" s="1"/>
  <c r="AZ100" i="10"/>
  <c r="CB100" i="10" s="1"/>
  <c r="AR100" i="10"/>
  <c r="BT100" i="10" s="1"/>
  <c r="AJ100" i="10"/>
  <c r="BL100" i="10" s="1"/>
  <c r="AV99" i="10"/>
  <c r="BX99" i="10" s="1"/>
  <c r="AN99" i="10"/>
  <c r="BP99" i="10" s="1"/>
  <c r="AF99" i="10"/>
  <c r="BH99" i="10" s="1"/>
  <c r="AZ98" i="10"/>
  <c r="CB98" i="10" s="1"/>
  <c r="AR98" i="10"/>
  <c r="BT98" i="10" s="1"/>
  <c r="AJ98" i="10"/>
  <c r="BL98" i="10" s="1"/>
  <c r="AV97" i="10"/>
  <c r="BX97" i="10" s="1"/>
  <c r="AN97" i="10"/>
  <c r="BP97" i="10" s="1"/>
  <c r="AF97" i="10"/>
  <c r="BH97" i="10" s="1"/>
  <c r="AZ96" i="10"/>
  <c r="CB96" i="10" s="1"/>
  <c r="AR96" i="10"/>
  <c r="BT96" i="10" s="1"/>
  <c r="AJ96" i="10"/>
  <c r="BL96" i="10" s="1"/>
  <c r="AV95" i="10"/>
  <c r="BX95" i="10" s="1"/>
  <c r="AN95" i="10"/>
  <c r="BP95" i="10" s="1"/>
  <c r="AF95" i="10"/>
  <c r="BH95" i="10" s="1"/>
  <c r="AZ94" i="10"/>
  <c r="CB94" i="10" s="1"/>
  <c r="AR94" i="10"/>
  <c r="BT94" i="10" s="1"/>
  <c r="AJ94" i="10"/>
  <c r="BL94" i="10" s="1"/>
  <c r="AV93" i="10"/>
  <c r="BX93" i="10" s="1"/>
  <c r="AN93" i="10"/>
  <c r="BP93" i="10" s="1"/>
  <c r="AF93" i="10"/>
  <c r="BH93" i="10" s="1"/>
  <c r="AZ92" i="10"/>
  <c r="CB92" i="10" s="1"/>
  <c r="AR92" i="10"/>
  <c r="BT92" i="10" s="1"/>
  <c r="AJ92" i="10"/>
  <c r="BL92" i="10" s="1"/>
  <c r="AV91" i="10"/>
  <c r="BX91" i="10" s="1"/>
  <c r="AN91" i="10"/>
  <c r="BP91" i="10" s="1"/>
  <c r="AF91" i="10"/>
  <c r="BH91" i="10" s="1"/>
  <c r="AZ90" i="10"/>
  <c r="CB90" i="10" s="1"/>
  <c r="AR90" i="10"/>
  <c r="BT90" i="10" s="1"/>
  <c r="AJ90" i="10"/>
  <c r="BL90" i="10" s="1"/>
  <c r="AV89" i="10"/>
  <c r="BX89" i="10" s="1"/>
  <c r="AN89" i="10"/>
  <c r="BP89" i="10" s="1"/>
  <c r="AF89" i="10"/>
  <c r="BH89" i="10" s="1"/>
  <c r="AZ88" i="10"/>
  <c r="CB88" i="10" s="1"/>
  <c r="AR88" i="10"/>
  <c r="BT88" i="10" s="1"/>
  <c r="AJ88" i="10"/>
  <c r="BL88" i="10" s="1"/>
  <c r="AV87" i="10"/>
  <c r="BX87" i="10" s="1"/>
  <c r="AN87" i="10"/>
  <c r="BP87" i="10" s="1"/>
  <c r="AF87" i="10"/>
  <c r="BH87" i="10" s="1"/>
  <c r="AZ86" i="10"/>
  <c r="CB86" i="10" s="1"/>
  <c r="AR86" i="10"/>
  <c r="BT86" i="10" s="1"/>
  <c r="AJ86" i="10"/>
  <c r="BL86" i="10" s="1"/>
  <c r="AV85" i="10"/>
  <c r="BX85" i="10" s="1"/>
  <c r="AN85" i="10"/>
  <c r="BP85" i="10" s="1"/>
  <c r="AF85" i="10"/>
  <c r="BH85" i="10" s="1"/>
  <c r="AZ84" i="10"/>
  <c r="CB84" i="10" s="1"/>
  <c r="AR84" i="10"/>
  <c r="BT84" i="10" s="1"/>
  <c r="AJ84" i="10"/>
  <c r="BL84" i="10" s="1"/>
  <c r="AV83" i="10"/>
  <c r="BX83" i="10" s="1"/>
  <c r="AN83" i="10"/>
  <c r="BP83" i="10" s="1"/>
  <c r="AF83" i="10"/>
  <c r="BH83" i="10" s="1"/>
  <c r="AZ82" i="10"/>
  <c r="CB82" i="10" s="1"/>
  <c r="AR82" i="10"/>
  <c r="BT82" i="10" s="1"/>
  <c r="AJ82" i="10"/>
  <c r="BL82" i="10" s="1"/>
  <c r="AV81" i="10"/>
  <c r="BX81" i="10" s="1"/>
  <c r="AN81" i="10"/>
  <c r="BP81" i="10" s="1"/>
  <c r="AF81" i="10"/>
  <c r="BH81" i="10" s="1"/>
  <c r="AZ80" i="10"/>
  <c r="CB80" i="10" s="1"/>
  <c r="AR80" i="10"/>
  <c r="BT80" i="10" s="1"/>
  <c r="AJ80" i="10"/>
  <c r="BL80" i="10" s="1"/>
  <c r="AV79" i="10"/>
  <c r="BX79" i="10" s="1"/>
  <c r="AN79" i="10"/>
  <c r="BP79" i="10" s="1"/>
  <c r="AF79" i="10"/>
  <c r="BH79" i="10" s="1"/>
  <c r="AZ78" i="10"/>
  <c r="CB78" i="10" s="1"/>
  <c r="AR78" i="10"/>
  <c r="BT78" i="10" s="1"/>
  <c r="AJ78" i="10"/>
  <c r="BL78" i="10" s="1"/>
  <c r="AV77" i="10"/>
  <c r="BX77" i="10" s="1"/>
  <c r="AN77" i="10"/>
  <c r="BP77" i="10" s="1"/>
  <c r="AF77" i="10"/>
  <c r="BH77" i="10" s="1"/>
  <c r="AZ76" i="10"/>
  <c r="CB76" i="10" s="1"/>
  <c r="AR76" i="10"/>
  <c r="BT76" i="10" s="1"/>
  <c r="AJ76" i="10"/>
  <c r="BL76" i="10" s="1"/>
  <c r="AV75" i="10"/>
  <c r="BX75" i="10" s="1"/>
  <c r="AN75" i="10"/>
  <c r="BP75" i="10" s="1"/>
  <c r="AF75" i="10"/>
  <c r="BH75" i="10" s="1"/>
  <c r="AZ74" i="10"/>
  <c r="CB74" i="10" s="1"/>
  <c r="AR74" i="10"/>
  <c r="BT74" i="10" s="1"/>
  <c r="AJ74" i="10"/>
  <c r="BL74" i="10" s="1"/>
  <c r="AV73" i="10"/>
  <c r="BX73" i="10" s="1"/>
  <c r="AN73" i="10"/>
  <c r="BP73" i="10" s="1"/>
  <c r="AF73" i="10"/>
  <c r="BH73" i="10" s="1"/>
  <c r="AI154" i="10"/>
  <c r="BK154" i="10" s="1"/>
  <c r="AM151" i="10"/>
  <c r="BO151" i="10" s="1"/>
  <c r="AT143" i="10"/>
  <c r="BV143" i="10" s="1"/>
  <c r="AP140" i="10"/>
  <c r="BR140" i="10" s="1"/>
  <c r="CE140" i="10" s="1"/>
  <c r="AL137" i="10"/>
  <c r="BN137" i="10" s="1"/>
  <c r="AH134" i="10"/>
  <c r="BJ134" i="10" s="1"/>
  <c r="BB133" i="10"/>
  <c r="CD133" i="10" s="1"/>
  <c r="AD131" i="10"/>
  <c r="BF131" i="10" s="1"/>
  <c r="AX130" i="10"/>
  <c r="BZ130" i="10" s="1"/>
  <c r="AT127" i="10"/>
  <c r="BV127" i="10" s="1"/>
  <c r="AP124" i="10"/>
  <c r="BR124" i="10" s="1"/>
  <c r="CE124" i="10" s="1"/>
  <c r="AL121" i="10"/>
  <c r="BN121" i="10" s="1"/>
  <c r="AH118" i="10"/>
  <c r="BJ118" i="10" s="1"/>
  <c r="BB117" i="10"/>
  <c r="CD117" i="10" s="1"/>
  <c r="AD115" i="10"/>
  <c r="BF115" i="10" s="1"/>
  <c r="AX114" i="10"/>
  <c r="BZ114" i="10" s="1"/>
  <c r="AT111" i="10"/>
  <c r="BV111" i="10" s="1"/>
  <c r="AZ110" i="10"/>
  <c r="CB110" i="10" s="1"/>
  <c r="AJ110" i="10"/>
  <c r="BL110" i="10" s="1"/>
  <c r="AU109" i="10"/>
  <c r="BW109" i="10" s="1"/>
  <c r="AM109" i="10"/>
  <c r="BO109" i="10" s="1"/>
  <c r="AE109" i="10"/>
  <c r="BG109" i="10" s="1"/>
  <c r="AY108" i="10"/>
  <c r="CA108" i="10" s="1"/>
  <c r="AQ108" i="10"/>
  <c r="BS108" i="10" s="1"/>
  <c r="AI108" i="10"/>
  <c r="BK108" i="10" s="1"/>
  <c r="BC107" i="10"/>
  <c r="AU107" i="10"/>
  <c r="BW107" i="10" s="1"/>
  <c r="AM107" i="10"/>
  <c r="BO107" i="10" s="1"/>
  <c r="AE107" i="10"/>
  <c r="BG107" i="10" s="1"/>
  <c r="AY106" i="10"/>
  <c r="CA106" i="10" s="1"/>
  <c r="AQ106" i="10"/>
  <c r="BS106" i="10" s="1"/>
  <c r="AI106" i="10"/>
  <c r="BK106" i="10" s="1"/>
  <c r="BC105" i="10"/>
  <c r="AU105" i="10"/>
  <c r="BW105" i="10" s="1"/>
  <c r="AM105" i="10"/>
  <c r="BO105" i="10" s="1"/>
  <c r="AE105" i="10"/>
  <c r="BG105" i="10" s="1"/>
  <c r="AY104" i="10"/>
  <c r="CA104" i="10" s="1"/>
  <c r="AQ104" i="10"/>
  <c r="BS104" i="10" s="1"/>
  <c r="AI104" i="10"/>
  <c r="BK104" i="10" s="1"/>
  <c r="BC103" i="10"/>
  <c r="AU103" i="10"/>
  <c r="BW103" i="10" s="1"/>
  <c r="AM103" i="10"/>
  <c r="BO103" i="10" s="1"/>
  <c r="AE103" i="10"/>
  <c r="BG103" i="10" s="1"/>
  <c r="AY102" i="10"/>
  <c r="CA102" i="10" s="1"/>
  <c r="AQ102" i="10"/>
  <c r="BS102" i="10" s="1"/>
  <c r="AI102" i="10"/>
  <c r="BK102" i="10" s="1"/>
  <c r="BC101" i="10"/>
  <c r="AU101" i="10"/>
  <c r="BW101" i="10" s="1"/>
  <c r="AM101" i="10"/>
  <c r="BO101" i="10" s="1"/>
  <c r="AE101" i="10"/>
  <c r="BG101" i="10" s="1"/>
  <c r="AY100" i="10"/>
  <c r="CA100" i="10" s="1"/>
  <c r="AQ100" i="10"/>
  <c r="BS100" i="10" s="1"/>
  <c r="AI100" i="10"/>
  <c r="BK100" i="10" s="1"/>
  <c r="BC99" i="10"/>
  <c r="AU99" i="10"/>
  <c r="BW99" i="10" s="1"/>
  <c r="AM99" i="10"/>
  <c r="BO99" i="10" s="1"/>
  <c r="AE99" i="10"/>
  <c r="BG99" i="10" s="1"/>
  <c r="AY98" i="10"/>
  <c r="CA98" i="10" s="1"/>
  <c r="AQ98" i="10"/>
  <c r="BS98" i="10" s="1"/>
  <c r="AI98" i="10"/>
  <c r="BK98" i="10" s="1"/>
  <c r="BC97" i="10"/>
  <c r="AU97" i="10"/>
  <c r="BW97" i="10" s="1"/>
  <c r="AM97" i="10"/>
  <c r="BO97" i="10" s="1"/>
  <c r="AE97" i="10"/>
  <c r="BG97" i="10" s="1"/>
  <c r="AY96" i="10"/>
  <c r="CA96" i="10" s="1"/>
  <c r="AQ96" i="10"/>
  <c r="BS96" i="10" s="1"/>
  <c r="AI96" i="10"/>
  <c r="BK96" i="10" s="1"/>
  <c r="BC95" i="10"/>
  <c r="AU95" i="10"/>
  <c r="BW95" i="10" s="1"/>
  <c r="AM95" i="10"/>
  <c r="BO95" i="10" s="1"/>
  <c r="AE95" i="10"/>
  <c r="BG95" i="10" s="1"/>
  <c r="AY94" i="10"/>
  <c r="CA94" i="10" s="1"/>
  <c r="AQ94" i="10"/>
  <c r="BS94" i="10" s="1"/>
  <c r="AI94" i="10"/>
  <c r="BK94" i="10" s="1"/>
  <c r="BC93" i="10"/>
  <c r="AU93" i="10"/>
  <c r="BW93" i="10" s="1"/>
  <c r="AM93" i="10"/>
  <c r="BO93" i="10" s="1"/>
  <c r="AE93" i="10"/>
  <c r="BG93" i="10" s="1"/>
  <c r="AY92" i="10"/>
  <c r="CA92" i="10" s="1"/>
  <c r="AQ92" i="10"/>
  <c r="BS92" i="10" s="1"/>
  <c r="AI92" i="10"/>
  <c r="BK92" i="10" s="1"/>
  <c r="BC91" i="10"/>
  <c r="AU91" i="10"/>
  <c r="BW91" i="10" s="1"/>
  <c r="AM91" i="10"/>
  <c r="BO91" i="10" s="1"/>
  <c r="AE91" i="10"/>
  <c r="BG91" i="10" s="1"/>
  <c r="AY90" i="10"/>
  <c r="CA90" i="10" s="1"/>
  <c r="AQ90" i="10"/>
  <c r="BS90" i="10" s="1"/>
  <c r="AI90" i="10"/>
  <c r="BK90" i="10" s="1"/>
  <c r="BC89" i="10"/>
  <c r="AU89" i="10"/>
  <c r="BW89" i="10" s="1"/>
  <c r="AM89" i="10"/>
  <c r="BO89" i="10" s="1"/>
  <c r="AE89" i="10"/>
  <c r="BG89" i="10" s="1"/>
  <c r="AY88" i="10"/>
  <c r="CA88" i="10" s="1"/>
  <c r="AQ88" i="10"/>
  <c r="BS88" i="10" s="1"/>
  <c r="AI88" i="10"/>
  <c r="BK88" i="10" s="1"/>
  <c r="BC87" i="10"/>
  <c r="AU87" i="10"/>
  <c r="BW87" i="10" s="1"/>
  <c r="AM87" i="10"/>
  <c r="BO87" i="10" s="1"/>
  <c r="AE87" i="10"/>
  <c r="BG87" i="10" s="1"/>
  <c r="AY86" i="10"/>
  <c r="CA86" i="10" s="1"/>
  <c r="AQ86" i="10"/>
  <c r="BS86" i="10" s="1"/>
  <c r="AI86" i="10"/>
  <c r="BK86" i="10" s="1"/>
  <c r="BC85" i="10"/>
  <c r="AU85" i="10"/>
  <c r="BW85" i="10" s="1"/>
  <c r="AM85" i="10"/>
  <c r="BO85" i="10" s="1"/>
  <c r="AE85" i="10"/>
  <c r="BG85" i="10" s="1"/>
  <c r="AY84" i="10"/>
  <c r="CA84" i="10" s="1"/>
  <c r="AQ84" i="10"/>
  <c r="BS84" i="10" s="1"/>
  <c r="AI84" i="10"/>
  <c r="BK84" i="10" s="1"/>
  <c r="BC83" i="10"/>
  <c r="AU83" i="10"/>
  <c r="BW83" i="10" s="1"/>
  <c r="AM83" i="10"/>
  <c r="BO83" i="10" s="1"/>
  <c r="AE83" i="10"/>
  <c r="BG83" i="10" s="1"/>
  <c r="AY82" i="10"/>
  <c r="CA82" i="10" s="1"/>
  <c r="AQ82" i="10"/>
  <c r="BS82" i="10" s="1"/>
  <c r="AI82" i="10"/>
  <c r="BK82" i="10" s="1"/>
  <c r="BC81" i="10"/>
  <c r="AU81" i="10"/>
  <c r="BW81" i="10" s="1"/>
  <c r="AM81" i="10"/>
  <c r="BO81" i="10" s="1"/>
  <c r="AE81" i="10"/>
  <c r="BG81" i="10" s="1"/>
  <c r="AY80" i="10"/>
  <c r="CA80" i="10" s="1"/>
  <c r="AQ80" i="10"/>
  <c r="BS80" i="10" s="1"/>
  <c r="AI80" i="10"/>
  <c r="BK80" i="10" s="1"/>
  <c r="BC79" i="10"/>
  <c r="AU79" i="10"/>
  <c r="BW79" i="10" s="1"/>
  <c r="AM79" i="10"/>
  <c r="BO79" i="10" s="1"/>
  <c r="AE79" i="10"/>
  <c r="BG79" i="10" s="1"/>
  <c r="AY78" i="10"/>
  <c r="CA78" i="10" s="1"/>
  <c r="AQ78" i="10"/>
  <c r="BS78" i="10" s="1"/>
  <c r="AI78" i="10"/>
  <c r="BK78" i="10" s="1"/>
  <c r="BC77" i="10"/>
  <c r="AU77" i="10"/>
  <c r="BW77" i="10" s="1"/>
  <c r="AM77" i="10"/>
  <c r="BO77" i="10" s="1"/>
  <c r="AE77" i="10"/>
  <c r="BG77" i="10" s="1"/>
  <c r="AY76" i="10"/>
  <c r="CA76" i="10" s="1"/>
  <c r="AQ76" i="10"/>
  <c r="BS76" i="10" s="1"/>
  <c r="AI76" i="10"/>
  <c r="BK76" i="10" s="1"/>
  <c r="BC75" i="10"/>
  <c r="AU75" i="10"/>
  <c r="BW75" i="10" s="1"/>
  <c r="AM75" i="10"/>
  <c r="BO75" i="10" s="1"/>
  <c r="AE75" i="10"/>
  <c r="BG75" i="10" s="1"/>
  <c r="AY74" i="10"/>
  <c r="CA74" i="10" s="1"/>
  <c r="AQ74" i="10"/>
  <c r="BS74" i="10" s="1"/>
  <c r="AI74" i="10"/>
  <c r="BK74" i="10" s="1"/>
  <c r="BC73" i="10"/>
  <c r="AU73" i="10"/>
  <c r="BW73" i="10" s="1"/>
  <c r="AM73" i="10"/>
  <c r="BO73" i="10" s="1"/>
  <c r="AE73" i="10"/>
  <c r="BG73" i="10" s="1"/>
  <c r="AY72" i="10"/>
  <c r="CA72" i="10" s="1"/>
  <c r="AQ72" i="10"/>
  <c r="BS72" i="10" s="1"/>
  <c r="AI72" i="10"/>
  <c r="BK72" i="10" s="1"/>
  <c r="BC71" i="10"/>
  <c r="AU71" i="10"/>
  <c r="BW71" i="10" s="1"/>
  <c r="AM71" i="10"/>
  <c r="AE71" i="10"/>
  <c r="BG71" i="10" s="1"/>
  <c r="BC161" i="10"/>
  <c r="AL143" i="10"/>
  <c r="BN143" i="10" s="1"/>
  <c r="AH140" i="10"/>
  <c r="BJ140" i="10" s="1"/>
  <c r="BB139" i="10"/>
  <c r="CD139" i="10" s="1"/>
  <c r="AD137" i="10"/>
  <c r="BF137" i="10" s="1"/>
  <c r="AX136" i="10"/>
  <c r="BZ136" i="10" s="1"/>
  <c r="AT133" i="10"/>
  <c r="BV133" i="10" s="1"/>
  <c r="AP130" i="10"/>
  <c r="BR130" i="10" s="1"/>
  <c r="CE130" i="10" s="1"/>
  <c r="AL127" i="10"/>
  <c r="BN127" i="10" s="1"/>
  <c r="AH124" i="10"/>
  <c r="BJ124" i="10" s="1"/>
  <c r="BB123" i="10"/>
  <c r="CD123" i="10" s="1"/>
  <c r="AD121" i="10"/>
  <c r="BF121" i="10" s="1"/>
  <c r="AX120" i="10"/>
  <c r="BZ120" i="10" s="1"/>
  <c r="AT117" i="10"/>
  <c r="BV117" i="10" s="1"/>
  <c r="AP114" i="10"/>
  <c r="BR114" i="10" s="1"/>
  <c r="CE114" i="10" s="1"/>
  <c r="AL111" i="10"/>
  <c r="BN111" i="10" s="1"/>
  <c r="AX110" i="10"/>
  <c r="BZ110" i="10" s="1"/>
  <c r="AH110" i="10"/>
  <c r="BJ110" i="10" s="1"/>
  <c r="BB109" i="10"/>
  <c r="CD109" i="10" s="1"/>
  <c r="AT109" i="10"/>
  <c r="BV109" i="10" s="1"/>
  <c r="AL109" i="10"/>
  <c r="BN109" i="10" s="1"/>
  <c r="AD109" i="10"/>
  <c r="BF109" i="10" s="1"/>
  <c r="AX108" i="10"/>
  <c r="BZ108" i="10" s="1"/>
  <c r="AP108" i="10"/>
  <c r="BR108" i="10" s="1"/>
  <c r="CE108" i="10" s="1"/>
  <c r="AH108" i="10"/>
  <c r="BJ108" i="10" s="1"/>
  <c r="BB107" i="10"/>
  <c r="CD107" i="10" s="1"/>
  <c r="AT107" i="10"/>
  <c r="BV107" i="10" s="1"/>
  <c r="AL107" i="10"/>
  <c r="BN107" i="10" s="1"/>
  <c r="AD107" i="10"/>
  <c r="BF107" i="10" s="1"/>
  <c r="AX106" i="10"/>
  <c r="BZ106" i="10" s="1"/>
  <c r="AP106" i="10"/>
  <c r="BR106" i="10" s="1"/>
  <c r="CE106" i="10" s="1"/>
  <c r="AH106" i="10"/>
  <c r="BJ106" i="10" s="1"/>
  <c r="BB105" i="10"/>
  <c r="CD105" i="10" s="1"/>
  <c r="AT105" i="10"/>
  <c r="BV105" i="10" s="1"/>
  <c r="AL105" i="10"/>
  <c r="BN105" i="10" s="1"/>
  <c r="AD105" i="10"/>
  <c r="BF105" i="10" s="1"/>
  <c r="AX104" i="10"/>
  <c r="BZ104" i="10" s="1"/>
  <c r="AP104" i="10"/>
  <c r="BR104" i="10" s="1"/>
  <c r="CE104" i="10" s="1"/>
  <c r="AH104" i="10"/>
  <c r="BJ104" i="10" s="1"/>
  <c r="BB103" i="10"/>
  <c r="CD103" i="10" s="1"/>
  <c r="AT103" i="10"/>
  <c r="BV103" i="10" s="1"/>
  <c r="AL103" i="10"/>
  <c r="BN103" i="10" s="1"/>
  <c r="AD103" i="10"/>
  <c r="BF103" i="10" s="1"/>
  <c r="AX102" i="10"/>
  <c r="BZ102" i="10" s="1"/>
  <c r="AP102" i="10"/>
  <c r="BR102" i="10" s="1"/>
  <c r="CE102" i="10" s="1"/>
  <c r="AH102" i="10"/>
  <c r="BJ102" i="10" s="1"/>
  <c r="BB101" i="10"/>
  <c r="CD101" i="10" s="1"/>
  <c r="AT101" i="10"/>
  <c r="BV101" i="10" s="1"/>
  <c r="AL101" i="10"/>
  <c r="BN101" i="10" s="1"/>
  <c r="AD101" i="10"/>
  <c r="BF101" i="10" s="1"/>
  <c r="AX100" i="10"/>
  <c r="BZ100" i="10" s="1"/>
  <c r="AP100" i="10"/>
  <c r="BR100" i="10" s="1"/>
  <c r="CE100" i="10" s="1"/>
  <c r="AH100" i="10"/>
  <c r="BJ100" i="10" s="1"/>
  <c r="BB99" i="10"/>
  <c r="CD99" i="10" s="1"/>
  <c r="AT99" i="10"/>
  <c r="BV99" i="10" s="1"/>
  <c r="AL99" i="10"/>
  <c r="BN99" i="10" s="1"/>
  <c r="AD99" i="10"/>
  <c r="BF99" i="10" s="1"/>
  <c r="AX98" i="10"/>
  <c r="BZ98" i="10" s="1"/>
  <c r="AP98" i="10"/>
  <c r="BR98" i="10" s="1"/>
  <c r="CE98" i="10" s="1"/>
  <c r="AH98" i="10"/>
  <c r="BJ98" i="10" s="1"/>
  <c r="BB97" i="10"/>
  <c r="CD97" i="10" s="1"/>
  <c r="AT97" i="10"/>
  <c r="BV97" i="10" s="1"/>
  <c r="AL97" i="10"/>
  <c r="BN97" i="10" s="1"/>
  <c r="AD97" i="10"/>
  <c r="BF97" i="10" s="1"/>
  <c r="AX96" i="10"/>
  <c r="BZ96" i="10" s="1"/>
  <c r="AP96" i="10"/>
  <c r="BR96" i="10" s="1"/>
  <c r="CE96" i="10" s="1"/>
  <c r="AH96" i="10"/>
  <c r="BJ96" i="10" s="1"/>
  <c r="BB95" i="10"/>
  <c r="CD95" i="10" s="1"/>
  <c r="AT95" i="10"/>
  <c r="BV95" i="10" s="1"/>
  <c r="AL95" i="10"/>
  <c r="BN95" i="10" s="1"/>
  <c r="AD95" i="10"/>
  <c r="BF95" i="10" s="1"/>
  <c r="AX94" i="10"/>
  <c r="BZ94" i="10" s="1"/>
  <c r="AP94" i="10"/>
  <c r="BR94" i="10" s="1"/>
  <c r="CE94" i="10" s="1"/>
  <c r="AH94" i="10"/>
  <c r="BJ94" i="10" s="1"/>
  <c r="BB93" i="10"/>
  <c r="CD93" i="10" s="1"/>
  <c r="AT93" i="10"/>
  <c r="BV93" i="10" s="1"/>
  <c r="AL93" i="10"/>
  <c r="BN93" i="10" s="1"/>
  <c r="AD93" i="10"/>
  <c r="BF93" i="10" s="1"/>
  <c r="AX92" i="10"/>
  <c r="BZ92" i="10" s="1"/>
  <c r="AP92" i="10"/>
  <c r="BR92" i="10" s="1"/>
  <c r="CE92" i="10" s="1"/>
  <c r="AH92" i="10"/>
  <c r="BJ92" i="10" s="1"/>
  <c r="BB91" i="10"/>
  <c r="CD91" i="10" s="1"/>
  <c r="AT91" i="10"/>
  <c r="BV91" i="10" s="1"/>
  <c r="AL91" i="10"/>
  <c r="BN91" i="10" s="1"/>
  <c r="AD91" i="10"/>
  <c r="BF91" i="10" s="1"/>
  <c r="AX90" i="10"/>
  <c r="BZ90" i="10" s="1"/>
  <c r="AP90" i="10"/>
  <c r="BR90" i="10" s="1"/>
  <c r="CE90" i="10" s="1"/>
  <c r="AH90" i="10"/>
  <c r="BJ90" i="10" s="1"/>
  <c r="BB89" i="10"/>
  <c r="CD89" i="10" s="1"/>
  <c r="AT89" i="10"/>
  <c r="BV89" i="10" s="1"/>
  <c r="AL89" i="10"/>
  <c r="BN89" i="10" s="1"/>
  <c r="AD89" i="10"/>
  <c r="BF89" i="10" s="1"/>
  <c r="AX88" i="10"/>
  <c r="BZ88" i="10" s="1"/>
  <c r="AP88" i="10"/>
  <c r="BR88" i="10" s="1"/>
  <c r="CE88" i="10" s="1"/>
  <c r="AH88" i="10"/>
  <c r="BJ88" i="10" s="1"/>
  <c r="BB87" i="10"/>
  <c r="CD87" i="10" s="1"/>
  <c r="AT87" i="10"/>
  <c r="BV87" i="10" s="1"/>
  <c r="AL87" i="10"/>
  <c r="BN87" i="10" s="1"/>
  <c r="AD87" i="10"/>
  <c r="BF87" i="10" s="1"/>
  <c r="AX86" i="10"/>
  <c r="BZ86" i="10" s="1"/>
  <c r="AP86" i="10"/>
  <c r="BR86" i="10" s="1"/>
  <c r="CE86" i="10" s="1"/>
  <c r="AH86" i="10"/>
  <c r="BJ86" i="10" s="1"/>
  <c r="BB85" i="10"/>
  <c r="CD85" i="10" s="1"/>
  <c r="AT85" i="10"/>
  <c r="BV85" i="10" s="1"/>
  <c r="AL85" i="10"/>
  <c r="BN85" i="10" s="1"/>
  <c r="AD85" i="10"/>
  <c r="BF85" i="10" s="1"/>
  <c r="AX84" i="10"/>
  <c r="BZ84" i="10" s="1"/>
  <c r="AP84" i="10"/>
  <c r="BR84" i="10" s="1"/>
  <c r="CE84" i="10" s="1"/>
  <c r="AH84" i="10"/>
  <c r="BJ84" i="10" s="1"/>
  <c r="BB83" i="10"/>
  <c r="CD83" i="10" s="1"/>
  <c r="AT83" i="10"/>
  <c r="BV83" i="10" s="1"/>
  <c r="AL83" i="10"/>
  <c r="BN83" i="10" s="1"/>
  <c r="AD83" i="10"/>
  <c r="BF83" i="10" s="1"/>
  <c r="AX82" i="10"/>
  <c r="BZ82" i="10" s="1"/>
  <c r="AP82" i="10"/>
  <c r="BR82" i="10" s="1"/>
  <c r="CE82" i="10" s="1"/>
  <c r="AH82" i="10"/>
  <c r="BJ82" i="10" s="1"/>
  <c r="BB81" i="10"/>
  <c r="CD81" i="10" s="1"/>
  <c r="AT81" i="10"/>
  <c r="BV81" i="10" s="1"/>
  <c r="AL81" i="10"/>
  <c r="BN81" i="10" s="1"/>
  <c r="AD81" i="10"/>
  <c r="BF81" i="10" s="1"/>
  <c r="AX80" i="10"/>
  <c r="BZ80" i="10" s="1"/>
  <c r="AP80" i="10"/>
  <c r="BR80" i="10" s="1"/>
  <c r="CE80" i="10" s="1"/>
  <c r="AH80" i="10"/>
  <c r="BJ80" i="10" s="1"/>
  <c r="BB79" i="10"/>
  <c r="CD79" i="10" s="1"/>
  <c r="AT79" i="10"/>
  <c r="BV79" i="10" s="1"/>
  <c r="AL79" i="10"/>
  <c r="BN79" i="10" s="1"/>
  <c r="AD79" i="10"/>
  <c r="BF79" i="10" s="1"/>
  <c r="AX78" i="10"/>
  <c r="BZ78" i="10" s="1"/>
  <c r="AP78" i="10"/>
  <c r="BR78" i="10" s="1"/>
  <c r="CE78" i="10" s="1"/>
  <c r="AH78" i="10"/>
  <c r="BJ78" i="10" s="1"/>
  <c r="BB77" i="10"/>
  <c r="CD77" i="10" s="1"/>
  <c r="AT77" i="10"/>
  <c r="BV77" i="10" s="1"/>
  <c r="AL77" i="10"/>
  <c r="BN77" i="10" s="1"/>
  <c r="AD77" i="10"/>
  <c r="BF77" i="10" s="1"/>
  <c r="AX76" i="10"/>
  <c r="BZ76" i="10" s="1"/>
  <c r="AP76" i="10"/>
  <c r="BR76" i="10" s="1"/>
  <c r="CE76" i="10" s="1"/>
  <c r="AH76" i="10"/>
  <c r="BJ76" i="10" s="1"/>
  <c r="BB75" i="10"/>
  <c r="CD75" i="10" s="1"/>
  <c r="AT75" i="10"/>
  <c r="BV75" i="10" s="1"/>
  <c r="AL75" i="10"/>
  <c r="BN75" i="10" s="1"/>
  <c r="AD75" i="10"/>
  <c r="BF75" i="10" s="1"/>
  <c r="AX74" i="10"/>
  <c r="BZ74" i="10" s="1"/>
  <c r="AP74" i="10"/>
  <c r="BR74" i="10" s="1"/>
  <c r="CE74" i="10" s="1"/>
  <c r="AH74" i="10"/>
  <c r="BJ74" i="10" s="1"/>
  <c r="BB73" i="10"/>
  <c r="CD73" i="10" s="1"/>
  <c r="AT73" i="10"/>
  <c r="BV73" i="10" s="1"/>
  <c r="AL73" i="10"/>
  <c r="BN73" i="10" s="1"/>
  <c r="AD73" i="10"/>
  <c r="BF73" i="10" s="1"/>
  <c r="AX72" i="10"/>
  <c r="BZ72" i="10" s="1"/>
  <c r="AP72" i="10"/>
  <c r="BR72" i="10" s="1"/>
  <c r="CE72" i="10" s="1"/>
  <c r="AH72" i="10"/>
  <c r="BJ72" i="10" s="1"/>
  <c r="BB71" i="10"/>
  <c r="CD71" i="10" s="1"/>
  <c r="AT71" i="10"/>
  <c r="BV71" i="10" s="1"/>
  <c r="AL71" i="10"/>
  <c r="BN71" i="10" s="1"/>
  <c r="AD71" i="10"/>
  <c r="BF71" i="10" s="1"/>
  <c r="AV190" i="10"/>
  <c r="BX190" i="10" s="1"/>
  <c r="BC177" i="10"/>
  <c r="AM165" i="10"/>
  <c r="BO165" i="10" s="1"/>
  <c r="AE159" i="10"/>
  <c r="BG159" i="10" s="1"/>
  <c r="AU155" i="10"/>
  <c r="BW155" i="10" s="1"/>
  <c r="AD143" i="10"/>
  <c r="BF143" i="10" s="1"/>
  <c r="AX142" i="10"/>
  <c r="BZ142" i="10" s="1"/>
  <c r="AT139" i="10"/>
  <c r="BV139" i="10" s="1"/>
  <c r="AP136" i="10"/>
  <c r="BR136" i="10" s="1"/>
  <c r="CE136" i="10" s="1"/>
  <c r="AL133" i="10"/>
  <c r="BN133" i="10" s="1"/>
  <c r="AH130" i="10"/>
  <c r="BJ130" i="10" s="1"/>
  <c r="BB129" i="10"/>
  <c r="CD129" i="10" s="1"/>
  <c r="AD127" i="10"/>
  <c r="BF127" i="10" s="1"/>
  <c r="AX126" i="10"/>
  <c r="BZ126" i="10" s="1"/>
  <c r="AT123" i="10"/>
  <c r="BV123" i="10" s="1"/>
  <c r="AP120" i="10"/>
  <c r="BR120" i="10" s="1"/>
  <c r="CE120" i="10" s="1"/>
  <c r="AL117" i="10"/>
  <c r="BN117" i="10" s="1"/>
  <c r="AH114" i="10"/>
  <c r="BJ114" i="10" s="1"/>
  <c r="BB113" i="10"/>
  <c r="CD113" i="10" s="1"/>
  <c r="AD111" i="10"/>
  <c r="BF111" i="10" s="1"/>
  <c r="AV110" i="10"/>
  <c r="BX110" i="10" s="1"/>
  <c r="AF110" i="10"/>
  <c r="BH110" i="10" s="1"/>
  <c r="BA109" i="10"/>
  <c r="CC109" i="10" s="1"/>
  <c r="AS109" i="10"/>
  <c r="BU109" i="10" s="1"/>
  <c r="AK109" i="10"/>
  <c r="BM109" i="10" s="1"/>
  <c r="AW108" i="10"/>
  <c r="BY108" i="10" s="1"/>
  <c r="AO108" i="10"/>
  <c r="BQ108" i="10" s="1"/>
  <c r="AG108" i="10"/>
  <c r="BI108" i="10" s="1"/>
  <c r="BA107" i="10"/>
  <c r="CC107" i="10" s="1"/>
  <c r="AS107" i="10"/>
  <c r="BU107" i="10" s="1"/>
  <c r="AK107" i="10"/>
  <c r="BM107" i="10" s="1"/>
  <c r="AW106" i="10"/>
  <c r="BY106" i="10" s="1"/>
  <c r="AO106" i="10"/>
  <c r="BQ106" i="10" s="1"/>
  <c r="AG106" i="10"/>
  <c r="BI106" i="10" s="1"/>
  <c r="BA105" i="10"/>
  <c r="CC105" i="10" s="1"/>
  <c r="AS105" i="10"/>
  <c r="BU105" i="10" s="1"/>
  <c r="AK105" i="10"/>
  <c r="BM105" i="10" s="1"/>
  <c r="AW104" i="10"/>
  <c r="BY104" i="10" s="1"/>
  <c r="AO104" i="10"/>
  <c r="BQ104" i="10" s="1"/>
  <c r="AG104" i="10"/>
  <c r="BI104" i="10" s="1"/>
  <c r="BA103" i="10"/>
  <c r="CC103" i="10" s="1"/>
  <c r="AS103" i="10"/>
  <c r="BU103" i="10" s="1"/>
  <c r="AK103" i="10"/>
  <c r="BM103" i="10" s="1"/>
  <c r="AW102" i="10"/>
  <c r="BY102" i="10" s="1"/>
  <c r="AO102" i="10"/>
  <c r="BQ102" i="10" s="1"/>
  <c r="AG102" i="10"/>
  <c r="BI102" i="10" s="1"/>
  <c r="BA101" i="10"/>
  <c r="CC101" i="10" s="1"/>
  <c r="AS101" i="10"/>
  <c r="BU101" i="10" s="1"/>
  <c r="AK101" i="10"/>
  <c r="BM101" i="10" s="1"/>
  <c r="AW100" i="10"/>
  <c r="BY100" i="10" s="1"/>
  <c r="AO100" i="10"/>
  <c r="BQ100" i="10" s="1"/>
  <c r="AG100" i="10"/>
  <c r="BI100" i="10" s="1"/>
  <c r="BA99" i="10"/>
  <c r="CC99" i="10" s="1"/>
  <c r="AS99" i="10"/>
  <c r="BU99" i="10" s="1"/>
  <c r="AK99" i="10"/>
  <c r="BM99" i="10" s="1"/>
  <c r="AW98" i="10"/>
  <c r="BY98" i="10" s="1"/>
  <c r="AO98" i="10"/>
  <c r="BQ98" i="10" s="1"/>
  <c r="AG98" i="10"/>
  <c r="BI98" i="10" s="1"/>
  <c r="BA97" i="10"/>
  <c r="CC97" i="10" s="1"/>
  <c r="AS97" i="10"/>
  <c r="BU97" i="10" s="1"/>
  <c r="AK97" i="10"/>
  <c r="BM97" i="10" s="1"/>
  <c r="AW96" i="10"/>
  <c r="BY96" i="10" s="1"/>
  <c r="AO96" i="10"/>
  <c r="BQ96" i="10" s="1"/>
  <c r="AG96" i="10"/>
  <c r="BI96" i="10" s="1"/>
  <c r="BA95" i="10"/>
  <c r="CC95" i="10" s="1"/>
  <c r="AS95" i="10"/>
  <c r="BU95" i="10" s="1"/>
  <c r="AK95" i="10"/>
  <c r="BM95" i="10" s="1"/>
  <c r="AW94" i="10"/>
  <c r="BY94" i="10" s="1"/>
  <c r="AO94" i="10"/>
  <c r="BQ94" i="10" s="1"/>
  <c r="AG94" i="10"/>
  <c r="BI94" i="10" s="1"/>
  <c r="BA93" i="10"/>
  <c r="CC93" i="10" s="1"/>
  <c r="AS93" i="10"/>
  <c r="BU93" i="10" s="1"/>
  <c r="AK93" i="10"/>
  <c r="BM93" i="10" s="1"/>
  <c r="AW92" i="10"/>
  <c r="BY92" i="10" s="1"/>
  <c r="AO92" i="10"/>
  <c r="BQ92" i="10" s="1"/>
  <c r="AG92" i="10"/>
  <c r="BI92" i="10" s="1"/>
  <c r="BA91" i="10"/>
  <c r="CC91" i="10" s="1"/>
  <c r="AS91" i="10"/>
  <c r="BU91" i="10" s="1"/>
  <c r="AK91" i="10"/>
  <c r="BM91" i="10" s="1"/>
  <c r="AW90" i="10"/>
  <c r="BY90" i="10" s="1"/>
  <c r="AO90" i="10"/>
  <c r="BQ90" i="10" s="1"/>
  <c r="AG90" i="10"/>
  <c r="BI90" i="10" s="1"/>
  <c r="BA89" i="10"/>
  <c r="CC89" i="10" s="1"/>
  <c r="AS89" i="10"/>
  <c r="BU89" i="10" s="1"/>
  <c r="AK89" i="10"/>
  <c r="BM89" i="10" s="1"/>
  <c r="AW88" i="10"/>
  <c r="BY88" i="10" s="1"/>
  <c r="AO88" i="10"/>
  <c r="BQ88" i="10" s="1"/>
  <c r="AG88" i="10"/>
  <c r="BI88" i="10" s="1"/>
  <c r="BA87" i="10"/>
  <c r="CC87" i="10" s="1"/>
  <c r="AS87" i="10"/>
  <c r="BU87" i="10" s="1"/>
  <c r="AK87" i="10"/>
  <c r="BM87" i="10" s="1"/>
  <c r="AW86" i="10"/>
  <c r="BY86" i="10" s="1"/>
  <c r="AO86" i="10"/>
  <c r="BQ86" i="10" s="1"/>
  <c r="AG86" i="10"/>
  <c r="BI86" i="10" s="1"/>
  <c r="BA85" i="10"/>
  <c r="CC85" i="10" s="1"/>
  <c r="AS85" i="10"/>
  <c r="BU85" i="10" s="1"/>
  <c r="AK85" i="10"/>
  <c r="BM85" i="10" s="1"/>
  <c r="AW84" i="10"/>
  <c r="BY84" i="10" s="1"/>
  <c r="AO84" i="10"/>
  <c r="BQ84" i="10" s="1"/>
  <c r="AG84" i="10"/>
  <c r="BI84" i="10" s="1"/>
  <c r="BA83" i="10"/>
  <c r="CC83" i="10" s="1"/>
  <c r="AS83" i="10"/>
  <c r="BU83" i="10" s="1"/>
  <c r="AK83" i="10"/>
  <c r="BM83" i="10" s="1"/>
  <c r="AW82" i="10"/>
  <c r="BY82" i="10" s="1"/>
  <c r="AO82" i="10"/>
  <c r="BQ82" i="10" s="1"/>
  <c r="AG82" i="10"/>
  <c r="BI82" i="10" s="1"/>
  <c r="BA81" i="10"/>
  <c r="CC81" i="10" s="1"/>
  <c r="AS81" i="10"/>
  <c r="BU81" i="10" s="1"/>
  <c r="AK81" i="10"/>
  <c r="BM81" i="10" s="1"/>
  <c r="AW80" i="10"/>
  <c r="BY80" i="10" s="1"/>
  <c r="AO80" i="10"/>
  <c r="BQ80" i="10" s="1"/>
  <c r="AG80" i="10"/>
  <c r="BI80" i="10" s="1"/>
  <c r="BA79" i="10"/>
  <c r="CC79" i="10" s="1"/>
  <c r="AS79" i="10"/>
  <c r="BU79" i="10" s="1"/>
  <c r="AK79" i="10"/>
  <c r="BM79" i="10" s="1"/>
  <c r="AW78" i="10"/>
  <c r="BY78" i="10" s="1"/>
  <c r="AO78" i="10"/>
  <c r="BQ78" i="10" s="1"/>
  <c r="AG78" i="10"/>
  <c r="BI78" i="10" s="1"/>
  <c r="BA77" i="10"/>
  <c r="CC77" i="10" s="1"/>
  <c r="AS77" i="10"/>
  <c r="BU77" i="10" s="1"/>
  <c r="AK77" i="10"/>
  <c r="BM77" i="10" s="1"/>
  <c r="AW76" i="10"/>
  <c r="BY76" i="10" s="1"/>
  <c r="AO76" i="10"/>
  <c r="BQ76" i="10" s="1"/>
  <c r="AG76" i="10"/>
  <c r="BI76" i="10" s="1"/>
  <c r="BA75" i="10"/>
  <c r="CC75" i="10" s="1"/>
  <c r="AS75" i="10"/>
  <c r="BU75" i="10" s="1"/>
  <c r="AK75" i="10"/>
  <c r="BM75" i="10" s="1"/>
  <c r="AW74" i="10"/>
  <c r="BY74" i="10" s="1"/>
  <c r="AO74" i="10"/>
  <c r="BQ74" i="10" s="1"/>
  <c r="AG74" i="10"/>
  <c r="BI74" i="10" s="1"/>
  <c r="BA73" i="10"/>
  <c r="CC73" i="10" s="1"/>
  <c r="AM181" i="10"/>
  <c r="BO181" i="10" s="1"/>
  <c r="AE175" i="10"/>
  <c r="BG175" i="10" s="1"/>
  <c r="AU171" i="10"/>
  <c r="BW171" i="10" s="1"/>
  <c r="AJ152" i="10"/>
  <c r="BL152" i="10" s="1"/>
  <c r="AZ148" i="10"/>
  <c r="CB148" i="10" s="1"/>
  <c r="BA147" i="10"/>
  <c r="CC147" i="10" s="1"/>
  <c r="AP142" i="10"/>
  <c r="BR142" i="10" s="1"/>
  <c r="CE142" i="10" s="1"/>
  <c r="AL139" i="10"/>
  <c r="BN139" i="10" s="1"/>
  <c r="AH136" i="10"/>
  <c r="BJ136" i="10" s="1"/>
  <c r="BB135" i="10"/>
  <c r="CD135" i="10" s="1"/>
  <c r="AD133" i="10"/>
  <c r="BF133" i="10" s="1"/>
  <c r="AX132" i="10"/>
  <c r="BZ132" i="10" s="1"/>
  <c r="AT129" i="10"/>
  <c r="BV129" i="10" s="1"/>
  <c r="AP126" i="10"/>
  <c r="BR126" i="10" s="1"/>
  <c r="CE126" i="10" s="1"/>
  <c r="AL123" i="10"/>
  <c r="BN123" i="10" s="1"/>
  <c r="AH120" i="10"/>
  <c r="BJ120" i="10" s="1"/>
  <c r="BB119" i="10"/>
  <c r="CD119" i="10" s="1"/>
  <c r="AD117" i="10"/>
  <c r="BF117" i="10" s="1"/>
  <c r="AX116" i="10"/>
  <c r="BZ116" i="10" s="1"/>
  <c r="AT113" i="10"/>
  <c r="BV113" i="10" s="1"/>
  <c r="AS110" i="10"/>
  <c r="BU110" i="10" s="1"/>
  <c r="AZ109" i="10"/>
  <c r="CB109" i="10" s="1"/>
  <c r="AR109" i="10"/>
  <c r="BT109" i="10" s="1"/>
  <c r="AJ109" i="10"/>
  <c r="BL109" i="10" s="1"/>
  <c r="AV108" i="10"/>
  <c r="BX108" i="10" s="1"/>
  <c r="AN108" i="10"/>
  <c r="BP108" i="10" s="1"/>
  <c r="AF108" i="10"/>
  <c r="BH108" i="10" s="1"/>
  <c r="AZ107" i="10"/>
  <c r="CB107" i="10" s="1"/>
  <c r="AR107" i="10"/>
  <c r="BT107" i="10" s="1"/>
  <c r="AJ107" i="10"/>
  <c r="BL107" i="10" s="1"/>
  <c r="AV106" i="10"/>
  <c r="BX106" i="10" s="1"/>
  <c r="AN106" i="10"/>
  <c r="BP106" i="10" s="1"/>
  <c r="AF106" i="10"/>
  <c r="BH106" i="10" s="1"/>
  <c r="AZ105" i="10"/>
  <c r="CB105" i="10" s="1"/>
  <c r="AR105" i="10"/>
  <c r="BT105" i="10" s="1"/>
  <c r="AJ105" i="10"/>
  <c r="BL105" i="10" s="1"/>
  <c r="AV104" i="10"/>
  <c r="BX104" i="10" s="1"/>
  <c r="AN104" i="10"/>
  <c r="BP104" i="10" s="1"/>
  <c r="AF104" i="10"/>
  <c r="BH104" i="10" s="1"/>
  <c r="AZ103" i="10"/>
  <c r="CB103" i="10" s="1"/>
  <c r="AR103" i="10"/>
  <c r="BT103" i="10" s="1"/>
  <c r="AJ103" i="10"/>
  <c r="BL103" i="10" s="1"/>
  <c r="AV102" i="10"/>
  <c r="BX102" i="10" s="1"/>
  <c r="AN102" i="10"/>
  <c r="BP102" i="10" s="1"/>
  <c r="AF102" i="10"/>
  <c r="BH102" i="10" s="1"/>
  <c r="AZ101" i="10"/>
  <c r="CB101" i="10" s="1"/>
  <c r="AR101" i="10"/>
  <c r="BT101" i="10" s="1"/>
  <c r="AJ101" i="10"/>
  <c r="BL101" i="10" s="1"/>
  <c r="AV100" i="10"/>
  <c r="BX100" i="10" s="1"/>
  <c r="AN100" i="10"/>
  <c r="BP100" i="10" s="1"/>
  <c r="AF100" i="10"/>
  <c r="BH100" i="10" s="1"/>
  <c r="AZ99" i="10"/>
  <c r="CB99" i="10" s="1"/>
  <c r="AR99" i="10"/>
  <c r="BT99" i="10" s="1"/>
  <c r="AJ99" i="10"/>
  <c r="BL99" i="10" s="1"/>
  <c r="AV98" i="10"/>
  <c r="BX98" i="10" s="1"/>
  <c r="AN98" i="10"/>
  <c r="BP98" i="10" s="1"/>
  <c r="AF98" i="10"/>
  <c r="BH98" i="10" s="1"/>
  <c r="AZ97" i="10"/>
  <c r="CB97" i="10" s="1"/>
  <c r="AR97" i="10"/>
  <c r="BT97" i="10" s="1"/>
  <c r="AJ97" i="10"/>
  <c r="BL97" i="10" s="1"/>
  <c r="AV96" i="10"/>
  <c r="BX96" i="10" s="1"/>
  <c r="AN96" i="10"/>
  <c r="BP96" i="10" s="1"/>
  <c r="AF96" i="10"/>
  <c r="BH96" i="10" s="1"/>
  <c r="AZ95" i="10"/>
  <c r="CB95" i="10" s="1"/>
  <c r="AR95" i="10"/>
  <c r="BT95" i="10" s="1"/>
  <c r="AJ95" i="10"/>
  <c r="BL95" i="10" s="1"/>
  <c r="AV94" i="10"/>
  <c r="BX94" i="10" s="1"/>
  <c r="AN94" i="10"/>
  <c r="BP94" i="10" s="1"/>
  <c r="AF94" i="10"/>
  <c r="BH94" i="10" s="1"/>
  <c r="AZ93" i="10"/>
  <c r="CB93" i="10" s="1"/>
  <c r="AR93" i="10"/>
  <c r="BT93" i="10" s="1"/>
  <c r="AJ93" i="10"/>
  <c r="BL93" i="10" s="1"/>
  <c r="AV92" i="10"/>
  <c r="BX92" i="10" s="1"/>
  <c r="AN92" i="10"/>
  <c r="BP92" i="10" s="1"/>
  <c r="AF92" i="10"/>
  <c r="BH92" i="10" s="1"/>
  <c r="AZ91" i="10"/>
  <c r="CB91" i="10" s="1"/>
  <c r="AR91" i="10"/>
  <c r="BT91" i="10" s="1"/>
  <c r="AJ91" i="10"/>
  <c r="BL91" i="10" s="1"/>
  <c r="AV90" i="10"/>
  <c r="BX90" i="10" s="1"/>
  <c r="AN90" i="10"/>
  <c r="BP90" i="10" s="1"/>
  <c r="AF90" i="10"/>
  <c r="BH90" i="10" s="1"/>
  <c r="AZ89" i="10"/>
  <c r="CB89" i="10" s="1"/>
  <c r="AR89" i="10"/>
  <c r="BT89" i="10" s="1"/>
  <c r="AJ89" i="10"/>
  <c r="BL89" i="10" s="1"/>
  <c r="AV88" i="10"/>
  <c r="BX88" i="10" s="1"/>
  <c r="AN88" i="10"/>
  <c r="BP88" i="10" s="1"/>
  <c r="AF88" i="10"/>
  <c r="BH88" i="10" s="1"/>
  <c r="AZ87" i="10"/>
  <c r="CB87" i="10" s="1"/>
  <c r="AR87" i="10"/>
  <c r="BT87" i="10" s="1"/>
  <c r="AJ87" i="10"/>
  <c r="BL87" i="10" s="1"/>
  <c r="AV86" i="10"/>
  <c r="BX86" i="10" s="1"/>
  <c r="AN86" i="10"/>
  <c r="BP86" i="10" s="1"/>
  <c r="AF86" i="10"/>
  <c r="BH86" i="10" s="1"/>
  <c r="AZ85" i="10"/>
  <c r="CB85" i="10" s="1"/>
  <c r="AR85" i="10"/>
  <c r="BT85" i="10" s="1"/>
  <c r="AJ85" i="10"/>
  <c r="BL85" i="10" s="1"/>
  <c r="AV84" i="10"/>
  <c r="BX84" i="10" s="1"/>
  <c r="AN84" i="10"/>
  <c r="BP84" i="10" s="1"/>
  <c r="AF84" i="10"/>
  <c r="BH84" i="10" s="1"/>
  <c r="AZ83" i="10"/>
  <c r="CB83" i="10" s="1"/>
  <c r="AR83" i="10"/>
  <c r="BT83" i="10" s="1"/>
  <c r="AJ83" i="10"/>
  <c r="BL83" i="10" s="1"/>
  <c r="AV82" i="10"/>
  <c r="BX82" i="10" s="1"/>
  <c r="AN82" i="10"/>
  <c r="BP82" i="10" s="1"/>
  <c r="AF82" i="10"/>
  <c r="BH82" i="10" s="1"/>
  <c r="AZ81" i="10"/>
  <c r="CB81" i="10" s="1"/>
  <c r="AR81" i="10"/>
  <c r="BT81" i="10" s="1"/>
  <c r="AJ81" i="10"/>
  <c r="BL81" i="10" s="1"/>
  <c r="AV80" i="10"/>
  <c r="BX80" i="10" s="1"/>
  <c r="AN80" i="10"/>
  <c r="BP80" i="10" s="1"/>
  <c r="AF80" i="10"/>
  <c r="BH80" i="10" s="1"/>
  <c r="AZ79" i="10"/>
  <c r="CB79" i="10" s="1"/>
  <c r="AR79" i="10"/>
  <c r="BT79" i="10" s="1"/>
  <c r="AJ79" i="10"/>
  <c r="BL79" i="10" s="1"/>
  <c r="AZ149" i="10"/>
  <c r="CB149" i="10" s="1"/>
  <c r="AJ148" i="10"/>
  <c r="BL148" i="10" s="1"/>
  <c r="AQ147" i="10"/>
  <c r="BS147" i="10" s="1"/>
  <c r="AW146" i="10"/>
  <c r="BY146" i="10" s="1"/>
  <c r="AV145" i="10"/>
  <c r="BX145" i="10" s="1"/>
  <c r="AH142" i="10"/>
  <c r="BJ142" i="10" s="1"/>
  <c r="BB141" i="10"/>
  <c r="CD141" i="10" s="1"/>
  <c r="AD139" i="10"/>
  <c r="BF139" i="10" s="1"/>
  <c r="AX138" i="10"/>
  <c r="BZ138" i="10" s="1"/>
  <c r="AT135" i="10"/>
  <c r="BV135" i="10" s="1"/>
  <c r="AP132" i="10"/>
  <c r="BR132" i="10" s="1"/>
  <c r="CE132" i="10" s="1"/>
  <c r="AL129" i="10"/>
  <c r="BN129" i="10" s="1"/>
  <c r="AH126" i="10"/>
  <c r="BJ126" i="10" s="1"/>
  <c r="BB125" i="10"/>
  <c r="CD125" i="10" s="1"/>
  <c r="AD123" i="10"/>
  <c r="BF123" i="10" s="1"/>
  <c r="AX122" i="10"/>
  <c r="BZ122" i="10" s="1"/>
  <c r="AT119" i="10"/>
  <c r="BV119" i="10" s="1"/>
  <c r="AP116" i="10"/>
  <c r="BR116" i="10" s="1"/>
  <c r="CE116" i="10" s="1"/>
  <c r="AL113" i="10"/>
  <c r="BN113" i="10" s="1"/>
  <c r="AR110" i="10"/>
  <c r="BT110" i="10" s="1"/>
  <c r="AY109" i="10"/>
  <c r="CA109" i="10" s="1"/>
  <c r="AQ109" i="10"/>
  <c r="BS109" i="10" s="1"/>
  <c r="AI109" i="10"/>
  <c r="BK109" i="10" s="1"/>
  <c r="BC108" i="10"/>
  <c r="AU108" i="10"/>
  <c r="BW108" i="10" s="1"/>
  <c r="AM108" i="10"/>
  <c r="BO108" i="10" s="1"/>
  <c r="AE108" i="10"/>
  <c r="BG108" i="10" s="1"/>
  <c r="AY107" i="10"/>
  <c r="CA107" i="10" s="1"/>
  <c r="AQ107" i="10"/>
  <c r="BS107" i="10" s="1"/>
  <c r="AI107" i="10"/>
  <c r="BK107" i="10" s="1"/>
  <c r="BC106" i="10"/>
  <c r="AU106" i="10"/>
  <c r="BW106" i="10" s="1"/>
  <c r="AM106" i="10"/>
  <c r="BO106" i="10" s="1"/>
  <c r="AE106" i="10"/>
  <c r="BG106" i="10" s="1"/>
  <c r="AY105" i="10"/>
  <c r="CA105" i="10" s="1"/>
  <c r="AQ105" i="10"/>
  <c r="BS105" i="10" s="1"/>
  <c r="AI105" i="10"/>
  <c r="BK105" i="10" s="1"/>
  <c r="BC104" i="10"/>
  <c r="AU104" i="10"/>
  <c r="BW104" i="10" s="1"/>
  <c r="AM104" i="10"/>
  <c r="BO104" i="10" s="1"/>
  <c r="AE104" i="10"/>
  <c r="BG104" i="10" s="1"/>
  <c r="AY103" i="10"/>
  <c r="CA103" i="10" s="1"/>
  <c r="AQ103" i="10"/>
  <c r="BS103" i="10" s="1"/>
  <c r="AI103" i="10"/>
  <c r="BK103" i="10" s="1"/>
  <c r="BC102" i="10"/>
  <c r="AU102" i="10"/>
  <c r="BW102" i="10" s="1"/>
  <c r="AM102" i="10"/>
  <c r="BO102" i="10" s="1"/>
  <c r="AE102" i="10"/>
  <c r="BG102" i="10" s="1"/>
  <c r="AY101" i="10"/>
  <c r="CA101" i="10" s="1"/>
  <c r="AQ101" i="10"/>
  <c r="BS101" i="10" s="1"/>
  <c r="AI101" i="10"/>
  <c r="BK101" i="10" s="1"/>
  <c r="BC100" i="10"/>
  <c r="AU100" i="10"/>
  <c r="BW100" i="10" s="1"/>
  <c r="AM100" i="10"/>
  <c r="BO100" i="10" s="1"/>
  <c r="AE100" i="10"/>
  <c r="BG100" i="10" s="1"/>
  <c r="AY99" i="10"/>
  <c r="CA99" i="10" s="1"/>
  <c r="AQ99" i="10"/>
  <c r="BS99" i="10" s="1"/>
  <c r="AI99" i="10"/>
  <c r="BK99" i="10" s="1"/>
  <c r="BC98" i="10"/>
  <c r="AU98" i="10"/>
  <c r="BW98" i="10" s="1"/>
  <c r="AM98" i="10"/>
  <c r="BO98" i="10" s="1"/>
  <c r="AE98" i="10"/>
  <c r="BG98" i="10" s="1"/>
  <c r="AY97" i="10"/>
  <c r="CA97" i="10" s="1"/>
  <c r="AQ97" i="10"/>
  <c r="BS97" i="10" s="1"/>
  <c r="AI97" i="10"/>
  <c r="BK97" i="10" s="1"/>
  <c r="BC96" i="10"/>
  <c r="AU96" i="10"/>
  <c r="BW96" i="10" s="1"/>
  <c r="AM96" i="10"/>
  <c r="BO96" i="10" s="1"/>
  <c r="AE96" i="10"/>
  <c r="BG96" i="10" s="1"/>
  <c r="AY95" i="10"/>
  <c r="CA95" i="10" s="1"/>
  <c r="AQ95" i="10"/>
  <c r="BS95" i="10" s="1"/>
  <c r="AI95" i="10"/>
  <c r="BK95" i="10" s="1"/>
  <c r="BC94" i="10"/>
  <c r="AU94" i="10"/>
  <c r="BW94" i="10" s="1"/>
  <c r="AM94" i="10"/>
  <c r="BO94" i="10" s="1"/>
  <c r="AE94" i="10"/>
  <c r="BG94" i="10" s="1"/>
  <c r="AY93" i="10"/>
  <c r="CA93" i="10" s="1"/>
  <c r="AQ93" i="10"/>
  <c r="BS93" i="10" s="1"/>
  <c r="AI93" i="10"/>
  <c r="BK93" i="10" s="1"/>
  <c r="BC92" i="10"/>
  <c r="AU92" i="10"/>
  <c r="BW92" i="10" s="1"/>
  <c r="AM92" i="10"/>
  <c r="BO92" i="10" s="1"/>
  <c r="AE92" i="10"/>
  <c r="BG92" i="10" s="1"/>
  <c r="AY91" i="10"/>
  <c r="CA91" i="10" s="1"/>
  <c r="AQ91" i="10"/>
  <c r="BS91" i="10" s="1"/>
  <c r="AI91" i="10"/>
  <c r="BK91" i="10" s="1"/>
  <c r="BC90" i="10"/>
  <c r="AU90" i="10"/>
  <c r="BW90" i="10" s="1"/>
  <c r="AM90" i="10"/>
  <c r="BO90" i="10" s="1"/>
  <c r="AE90" i="10"/>
  <c r="BG90" i="10" s="1"/>
  <c r="AY89" i="10"/>
  <c r="CA89" i="10" s="1"/>
  <c r="AQ89" i="10"/>
  <c r="BS89" i="10" s="1"/>
  <c r="AI89" i="10"/>
  <c r="BK89" i="10" s="1"/>
  <c r="BC88" i="10"/>
  <c r="AU88" i="10"/>
  <c r="BW88" i="10" s="1"/>
  <c r="AM88" i="10"/>
  <c r="BO88" i="10" s="1"/>
  <c r="AE88" i="10"/>
  <c r="BG88" i="10" s="1"/>
  <c r="AY87" i="10"/>
  <c r="CA87" i="10" s="1"/>
  <c r="AQ87" i="10"/>
  <c r="BS87" i="10" s="1"/>
  <c r="AI87" i="10"/>
  <c r="BK87" i="10" s="1"/>
  <c r="BC86" i="10"/>
  <c r="AU86" i="10"/>
  <c r="BW86" i="10" s="1"/>
  <c r="AM86" i="10"/>
  <c r="BO86" i="10" s="1"/>
  <c r="AE86" i="10"/>
  <c r="BG86" i="10" s="1"/>
  <c r="AY85" i="10"/>
  <c r="CA85" i="10" s="1"/>
  <c r="AQ85" i="10"/>
  <c r="BS85" i="10" s="1"/>
  <c r="AI85" i="10"/>
  <c r="BK85" i="10" s="1"/>
  <c r="BC84" i="10"/>
  <c r="AU84" i="10"/>
  <c r="BW84" i="10" s="1"/>
  <c r="AM84" i="10"/>
  <c r="BO84" i="10" s="1"/>
  <c r="AE84" i="10"/>
  <c r="BG84" i="10" s="1"/>
  <c r="AY83" i="10"/>
  <c r="CA83" i="10" s="1"/>
  <c r="AQ83" i="10"/>
  <c r="BS83" i="10" s="1"/>
  <c r="AI83" i="10"/>
  <c r="BK83" i="10" s="1"/>
  <c r="BC82" i="10"/>
  <c r="AU82" i="10"/>
  <c r="BW82" i="10" s="1"/>
  <c r="AM82" i="10"/>
  <c r="BO82" i="10" s="1"/>
  <c r="AE82" i="10"/>
  <c r="BG82" i="10" s="1"/>
  <c r="AY81" i="10"/>
  <c r="CA81" i="10" s="1"/>
  <c r="AQ81" i="10"/>
  <c r="BS81" i="10" s="1"/>
  <c r="AI81" i="10"/>
  <c r="BK81" i="10" s="1"/>
  <c r="BC80" i="10"/>
  <c r="AU80" i="10"/>
  <c r="BW80" i="10" s="1"/>
  <c r="AM80" i="10"/>
  <c r="BO80" i="10" s="1"/>
  <c r="AE80" i="10"/>
  <c r="BG80" i="10" s="1"/>
  <c r="AY79" i="10"/>
  <c r="CA79" i="10" s="1"/>
  <c r="AQ79" i="10"/>
  <c r="BS79" i="10" s="1"/>
  <c r="AI79" i="10"/>
  <c r="BK79" i="10" s="1"/>
  <c r="BC78" i="10"/>
  <c r="AU78" i="10"/>
  <c r="BW78" i="10" s="1"/>
  <c r="AM78" i="10"/>
  <c r="BO78" i="10" s="1"/>
  <c r="AE78" i="10"/>
  <c r="BG78" i="10" s="1"/>
  <c r="AY77" i="10"/>
  <c r="CA77" i="10" s="1"/>
  <c r="AQ77" i="10"/>
  <c r="BS77" i="10" s="1"/>
  <c r="AI77" i="10"/>
  <c r="BK77" i="10" s="1"/>
  <c r="BC76" i="10"/>
  <c r="AU76" i="10"/>
  <c r="BW76" i="10" s="1"/>
  <c r="AM76" i="10"/>
  <c r="BO76" i="10" s="1"/>
  <c r="AE76" i="10"/>
  <c r="BG76" i="10" s="1"/>
  <c r="AY75" i="10"/>
  <c r="CA75" i="10" s="1"/>
  <c r="AQ75" i="10"/>
  <c r="BS75" i="10" s="1"/>
  <c r="AI75" i="10"/>
  <c r="BK75" i="10" s="1"/>
  <c r="BC74" i="10"/>
  <c r="AU74" i="10"/>
  <c r="BW74" i="10" s="1"/>
  <c r="AM74" i="10"/>
  <c r="BO74" i="10" s="1"/>
  <c r="AE74" i="10"/>
  <c r="BG74" i="10" s="1"/>
  <c r="AY73" i="10"/>
  <c r="CA73" i="10" s="1"/>
  <c r="AQ73" i="10"/>
  <c r="BS73" i="10" s="1"/>
  <c r="AI73" i="10"/>
  <c r="BK73" i="10" s="1"/>
  <c r="BC72" i="10"/>
  <c r="AU72" i="10"/>
  <c r="BW72" i="10" s="1"/>
  <c r="AM72" i="10"/>
  <c r="BO72" i="10" s="1"/>
  <c r="AE72" i="10"/>
  <c r="BG72" i="10" s="1"/>
  <c r="AY71" i="10"/>
  <c r="CA71" i="10" s="1"/>
  <c r="AQ71" i="10"/>
  <c r="BS71" i="10" s="1"/>
  <c r="AI71" i="10"/>
  <c r="BK71" i="10" s="1"/>
  <c r="AF212" i="10"/>
  <c r="BH212" i="10" s="1"/>
  <c r="AI162" i="10"/>
  <c r="BK162" i="10" s="1"/>
  <c r="AJ149" i="10"/>
  <c r="BL149" i="10" s="1"/>
  <c r="AF147" i="10"/>
  <c r="BH147" i="10" s="1"/>
  <c r="AM146" i="10"/>
  <c r="BO146" i="10" s="1"/>
  <c r="AK145" i="10"/>
  <c r="BM145" i="10" s="1"/>
  <c r="AX144" i="10"/>
  <c r="BZ144" i="10" s="1"/>
  <c r="AT141" i="10"/>
  <c r="BV141" i="10" s="1"/>
  <c r="AP138" i="10"/>
  <c r="BR138" i="10" s="1"/>
  <c r="CE138" i="10" s="1"/>
  <c r="AL135" i="10"/>
  <c r="BN135" i="10" s="1"/>
  <c r="AH132" i="10"/>
  <c r="BJ132" i="10" s="1"/>
  <c r="BB131" i="10"/>
  <c r="CD131" i="10" s="1"/>
  <c r="AD129" i="10"/>
  <c r="BF129" i="10" s="1"/>
  <c r="AX128" i="10"/>
  <c r="BZ128" i="10" s="1"/>
  <c r="AT125" i="10"/>
  <c r="BV125" i="10" s="1"/>
  <c r="AP122" i="10"/>
  <c r="BR122" i="10" s="1"/>
  <c r="CE122" i="10" s="1"/>
  <c r="AL119" i="10"/>
  <c r="BN119" i="10" s="1"/>
  <c r="AH116" i="10"/>
  <c r="BJ116" i="10" s="1"/>
  <c r="BB115" i="10"/>
  <c r="CD115" i="10" s="1"/>
  <c r="AD113" i="10"/>
  <c r="BF113" i="10" s="1"/>
  <c r="AX112" i="10"/>
  <c r="BZ112" i="10" s="1"/>
  <c r="AP110" i="10"/>
  <c r="BR110" i="10" s="1"/>
  <c r="CE110" i="10" s="1"/>
  <c r="AX109" i="10"/>
  <c r="BZ109" i="10" s="1"/>
  <c r="AP109" i="10"/>
  <c r="BR109" i="10" s="1"/>
  <c r="CE109" i="10" s="1"/>
  <c r="AH109" i="10"/>
  <c r="BJ109" i="10" s="1"/>
  <c r="BB108" i="10"/>
  <c r="CD108" i="10" s="1"/>
  <c r="AT108" i="10"/>
  <c r="BV108" i="10" s="1"/>
  <c r="AL108" i="10"/>
  <c r="BN108" i="10" s="1"/>
  <c r="AD108" i="10"/>
  <c r="BF108" i="10" s="1"/>
  <c r="AX107" i="10"/>
  <c r="BZ107" i="10" s="1"/>
  <c r="AP107" i="10"/>
  <c r="BR107" i="10" s="1"/>
  <c r="CE107" i="10" s="1"/>
  <c r="AH107" i="10"/>
  <c r="BJ107" i="10" s="1"/>
  <c r="BB106" i="10"/>
  <c r="CD106" i="10" s="1"/>
  <c r="AT106" i="10"/>
  <c r="BV106" i="10" s="1"/>
  <c r="AL106" i="10"/>
  <c r="BN106" i="10" s="1"/>
  <c r="AD106" i="10"/>
  <c r="BF106" i="10" s="1"/>
  <c r="AX105" i="10"/>
  <c r="BZ105" i="10" s="1"/>
  <c r="AP105" i="10"/>
  <c r="BR105" i="10" s="1"/>
  <c r="CE105" i="10" s="1"/>
  <c r="AH105" i="10"/>
  <c r="BJ105" i="10" s="1"/>
  <c r="BB104" i="10"/>
  <c r="CD104" i="10" s="1"/>
  <c r="AT104" i="10"/>
  <c r="BV104" i="10" s="1"/>
  <c r="AL104" i="10"/>
  <c r="BN104" i="10" s="1"/>
  <c r="AD104" i="10"/>
  <c r="BF104" i="10" s="1"/>
  <c r="AX103" i="10"/>
  <c r="BZ103" i="10" s="1"/>
  <c r="AP103" i="10"/>
  <c r="BR103" i="10" s="1"/>
  <c r="CE103" i="10" s="1"/>
  <c r="AH103" i="10"/>
  <c r="BJ103" i="10" s="1"/>
  <c r="BB102" i="10"/>
  <c r="CD102" i="10" s="1"/>
  <c r="AT102" i="10"/>
  <c r="BV102" i="10" s="1"/>
  <c r="AL102" i="10"/>
  <c r="BN102" i="10" s="1"/>
  <c r="AD102" i="10"/>
  <c r="BF102" i="10" s="1"/>
  <c r="AX101" i="10"/>
  <c r="BZ101" i="10" s="1"/>
  <c r="AP101" i="10"/>
  <c r="BR101" i="10" s="1"/>
  <c r="CE101" i="10" s="1"/>
  <c r="AH101" i="10"/>
  <c r="BJ101" i="10" s="1"/>
  <c r="BB100" i="10"/>
  <c r="CD100" i="10" s="1"/>
  <c r="AT100" i="10"/>
  <c r="BV100" i="10" s="1"/>
  <c r="AL100" i="10"/>
  <c r="BN100" i="10" s="1"/>
  <c r="AD100" i="10"/>
  <c r="BF100" i="10" s="1"/>
  <c r="AX99" i="10"/>
  <c r="BZ99" i="10" s="1"/>
  <c r="AP99" i="10"/>
  <c r="BR99" i="10" s="1"/>
  <c r="CE99" i="10" s="1"/>
  <c r="AH99" i="10"/>
  <c r="BJ99" i="10" s="1"/>
  <c r="BB98" i="10"/>
  <c r="CD98" i="10" s="1"/>
  <c r="AT98" i="10"/>
  <c r="BV98" i="10" s="1"/>
  <c r="AL98" i="10"/>
  <c r="BN98" i="10" s="1"/>
  <c r="AD98" i="10"/>
  <c r="BF98" i="10" s="1"/>
  <c r="AX97" i="10"/>
  <c r="BZ97" i="10" s="1"/>
  <c r="AP97" i="10"/>
  <c r="BR97" i="10" s="1"/>
  <c r="CE97" i="10" s="1"/>
  <c r="AH97" i="10"/>
  <c r="BJ97" i="10" s="1"/>
  <c r="BB96" i="10"/>
  <c r="CD96" i="10" s="1"/>
  <c r="AT96" i="10"/>
  <c r="BV96" i="10" s="1"/>
  <c r="AL96" i="10"/>
  <c r="BN96" i="10" s="1"/>
  <c r="AD96" i="10"/>
  <c r="BF96" i="10" s="1"/>
  <c r="AX95" i="10"/>
  <c r="BZ95" i="10" s="1"/>
  <c r="AP95" i="10"/>
  <c r="BR95" i="10" s="1"/>
  <c r="CE95" i="10" s="1"/>
  <c r="AH95" i="10"/>
  <c r="BJ95" i="10" s="1"/>
  <c r="BB94" i="10"/>
  <c r="CD94" i="10" s="1"/>
  <c r="AT94" i="10"/>
  <c r="BV94" i="10" s="1"/>
  <c r="AL94" i="10"/>
  <c r="BN94" i="10" s="1"/>
  <c r="AD94" i="10"/>
  <c r="BF94" i="10" s="1"/>
  <c r="AX93" i="10"/>
  <c r="BZ93" i="10" s="1"/>
  <c r="AP93" i="10"/>
  <c r="BR93" i="10" s="1"/>
  <c r="CE93" i="10" s="1"/>
  <c r="AH93" i="10"/>
  <c r="BJ93" i="10" s="1"/>
  <c r="BB92" i="10"/>
  <c r="CD92" i="10" s="1"/>
  <c r="AT92" i="10"/>
  <c r="BV92" i="10" s="1"/>
  <c r="AL92" i="10"/>
  <c r="BN92" i="10" s="1"/>
  <c r="AD92" i="10"/>
  <c r="BF92" i="10" s="1"/>
  <c r="AX91" i="10"/>
  <c r="BZ91" i="10" s="1"/>
  <c r="AP91" i="10"/>
  <c r="BR91" i="10" s="1"/>
  <c r="CE91" i="10" s="1"/>
  <c r="AH91" i="10"/>
  <c r="BJ91" i="10" s="1"/>
  <c r="BB90" i="10"/>
  <c r="CD90" i="10" s="1"/>
  <c r="AT90" i="10"/>
  <c r="BV90" i="10" s="1"/>
  <c r="AL90" i="10"/>
  <c r="BN90" i="10" s="1"/>
  <c r="AD90" i="10"/>
  <c r="BF90" i="10" s="1"/>
  <c r="AX89" i="10"/>
  <c r="BZ89" i="10" s="1"/>
  <c r="AP89" i="10"/>
  <c r="BR89" i="10" s="1"/>
  <c r="CE89" i="10" s="1"/>
  <c r="AH89" i="10"/>
  <c r="BJ89" i="10" s="1"/>
  <c r="BB88" i="10"/>
  <c r="CD88" i="10" s="1"/>
  <c r="AT88" i="10"/>
  <c r="BV88" i="10" s="1"/>
  <c r="AL88" i="10"/>
  <c r="BN88" i="10" s="1"/>
  <c r="AD88" i="10"/>
  <c r="BF88" i="10" s="1"/>
  <c r="AX87" i="10"/>
  <c r="BZ87" i="10" s="1"/>
  <c r="AP87" i="10"/>
  <c r="BR87" i="10" s="1"/>
  <c r="CE87" i="10" s="1"/>
  <c r="AH87" i="10"/>
  <c r="BJ87" i="10" s="1"/>
  <c r="BB86" i="10"/>
  <c r="CD86" i="10" s="1"/>
  <c r="AT86" i="10"/>
  <c r="BV86" i="10" s="1"/>
  <c r="AL86" i="10"/>
  <c r="BN86" i="10" s="1"/>
  <c r="AD86" i="10"/>
  <c r="BF86" i="10" s="1"/>
  <c r="AX85" i="10"/>
  <c r="BZ85" i="10" s="1"/>
  <c r="AP85" i="10"/>
  <c r="BR85" i="10" s="1"/>
  <c r="CE85" i="10" s="1"/>
  <c r="AH85" i="10"/>
  <c r="BJ85" i="10" s="1"/>
  <c r="BB84" i="10"/>
  <c r="CD84" i="10" s="1"/>
  <c r="AT84" i="10"/>
  <c r="BV84" i="10" s="1"/>
  <c r="AL84" i="10"/>
  <c r="BN84" i="10" s="1"/>
  <c r="AD84" i="10"/>
  <c r="BF84" i="10" s="1"/>
  <c r="AX83" i="10"/>
  <c r="BZ83" i="10" s="1"/>
  <c r="AP83" i="10"/>
  <c r="BR83" i="10" s="1"/>
  <c r="CE83" i="10" s="1"/>
  <c r="AH83" i="10"/>
  <c r="BJ83" i="10" s="1"/>
  <c r="BB82" i="10"/>
  <c r="CD82" i="10" s="1"/>
  <c r="AT82" i="10"/>
  <c r="BV82" i="10" s="1"/>
  <c r="AL82" i="10"/>
  <c r="BN82" i="10" s="1"/>
  <c r="AD82" i="10"/>
  <c r="BF82" i="10" s="1"/>
  <c r="AX81" i="10"/>
  <c r="BZ81" i="10" s="1"/>
  <c r="AP81" i="10"/>
  <c r="BR81" i="10" s="1"/>
  <c r="CE81" i="10" s="1"/>
  <c r="AH81" i="10"/>
  <c r="BJ81" i="10" s="1"/>
  <c r="BB80" i="10"/>
  <c r="CD80" i="10" s="1"/>
  <c r="AT80" i="10"/>
  <c r="BV80" i="10" s="1"/>
  <c r="AL80" i="10"/>
  <c r="BN80" i="10" s="1"/>
  <c r="AD80" i="10"/>
  <c r="BF80" i="10" s="1"/>
  <c r="AX79" i="10"/>
  <c r="BZ79" i="10" s="1"/>
  <c r="AP79" i="10"/>
  <c r="BR79" i="10" s="1"/>
  <c r="CE79" i="10" s="1"/>
  <c r="AH79" i="10"/>
  <c r="BJ79" i="10" s="1"/>
  <c r="BB78" i="10"/>
  <c r="CD78" i="10" s="1"/>
  <c r="AT78" i="10"/>
  <c r="BV78" i="10" s="1"/>
  <c r="AL78" i="10"/>
  <c r="BN78" i="10" s="1"/>
  <c r="AD78" i="10"/>
  <c r="BF78" i="10" s="1"/>
  <c r="AX77" i="10"/>
  <c r="BZ77" i="10" s="1"/>
  <c r="AP77" i="10"/>
  <c r="BR77" i="10" s="1"/>
  <c r="CE77" i="10" s="1"/>
  <c r="AH77" i="10"/>
  <c r="BJ77" i="10" s="1"/>
  <c r="BB76" i="10"/>
  <c r="CD76" i="10" s="1"/>
  <c r="AT76" i="10"/>
  <c r="BV76" i="10" s="1"/>
  <c r="AL76" i="10"/>
  <c r="BN76" i="10" s="1"/>
  <c r="AD76" i="10"/>
  <c r="BF76" i="10" s="1"/>
  <c r="AX75" i="10"/>
  <c r="BZ75" i="10" s="1"/>
  <c r="AP75" i="10"/>
  <c r="BR75" i="10" s="1"/>
  <c r="CE75" i="10" s="1"/>
  <c r="AH75" i="10"/>
  <c r="BJ75" i="10" s="1"/>
  <c r="BB74" i="10"/>
  <c r="CD74" i="10" s="1"/>
  <c r="AT74" i="10"/>
  <c r="BV74" i="10" s="1"/>
  <c r="AL74" i="10"/>
  <c r="BN74" i="10" s="1"/>
  <c r="AD74" i="10"/>
  <c r="BF74" i="10" s="1"/>
  <c r="AX73" i="10"/>
  <c r="BZ73" i="10" s="1"/>
  <c r="AP73" i="10"/>
  <c r="BR73" i="10" s="1"/>
  <c r="CE73" i="10" s="1"/>
  <c r="AH73" i="10"/>
  <c r="BJ73" i="10" s="1"/>
  <c r="BB72" i="10"/>
  <c r="CD72" i="10" s="1"/>
  <c r="AT72" i="10"/>
  <c r="BV72" i="10" s="1"/>
  <c r="AL72" i="10"/>
  <c r="BN72" i="10" s="1"/>
  <c r="AD72" i="10"/>
  <c r="AX71" i="10"/>
  <c r="BZ71" i="10" s="1"/>
  <c r="AP71" i="10"/>
  <c r="BR71" i="10" s="1"/>
  <c r="CE71" i="10" s="1"/>
  <c r="AH71" i="10"/>
  <c r="BJ71" i="10" s="1"/>
  <c r="AN150" i="10"/>
  <c r="BP150" i="10" s="1"/>
  <c r="AH122" i="10"/>
  <c r="BJ122" i="10" s="1"/>
  <c r="AS106" i="10"/>
  <c r="BU106" i="10" s="1"/>
  <c r="AW105" i="10"/>
  <c r="BY105" i="10" s="1"/>
  <c r="AG101" i="10"/>
  <c r="BI101" i="10" s="1"/>
  <c r="BA100" i="10"/>
  <c r="CC100" i="10" s="1"/>
  <c r="AK96" i="10"/>
  <c r="BM96" i="10" s="1"/>
  <c r="AO95" i="10"/>
  <c r="BQ95" i="10" s="1"/>
  <c r="AS90" i="10"/>
  <c r="BU90" i="10" s="1"/>
  <c r="AW89" i="10"/>
  <c r="BY89" i="10" s="1"/>
  <c r="AG85" i="10"/>
  <c r="BI85" i="10" s="1"/>
  <c r="BA84" i="10"/>
  <c r="CC84" i="10" s="1"/>
  <c r="AK80" i="10"/>
  <c r="BM80" i="10" s="1"/>
  <c r="AO79" i="10"/>
  <c r="BQ79" i="10" s="1"/>
  <c r="AN78" i="10"/>
  <c r="BP78" i="10" s="1"/>
  <c r="AO77" i="10"/>
  <c r="BQ77" i="10" s="1"/>
  <c r="AS76" i="10"/>
  <c r="BU76" i="10" s="1"/>
  <c r="AR75" i="10"/>
  <c r="BT75" i="10" s="1"/>
  <c r="AV74" i="10"/>
  <c r="BX74" i="10" s="1"/>
  <c r="AW73" i="10"/>
  <c r="BY73" i="10" s="1"/>
  <c r="AN72" i="10"/>
  <c r="BP72" i="10" s="1"/>
  <c r="AZ71" i="10"/>
  <c r="CB71" i="10" s="1"/>
  <c r="AJ71" i="10"/>
  <c r="BL71" i="10" s="1"/>
  <c r="AZ70" i="10"/>
  <c r="CB70" i="10" s="1"/>
  <c r="AR70" i="10"/>
  <c r="BT70" i="10" s="1"/>
  <c r="AJ70" i="10"/>
  <c r="BL70" i="10" s="1"/>
  <c r="AV69" i="10"/>
  <c r="BX69" i="10" s="1"/>
  <c r="AN69" i="10"/>
  <c r="BP69" i="10" s="1"/>
  <c r="AF69" i="10"/>
  <c r="BH69" i="10" s="1"/>
  <c r="AZ68" i="10"/>
  <c r="CB68" i="10" s="1"/>
  <c r="AR68" i="10"/>
  <c r="BT68" i="10" s="1"/>
  <c r="AJ68" i="10"/>
  <c r="BL68" i="10" s="1"/>
  <c r="AV67" i="10"/>
  <c r="BX67" i="10" s="1"/>
  <c r="AN67" i="10"/>
  <c r="BP67" i="10" s="1"/>
  <c r="AF67" i="10"/>
  <c r="BH67" i="10" s="1"/>
  <c r="AZ66" i="10"/>
  <c r="CB66" i="10" s="1"/>
  <c r="AR66" i="10"/>
  <c r="BT66" i="10" s="1"/>
  <c r="AJ66" i="10"/>
  <c r="BL66" i="10" s="1"/>
  <c r="AV65" i="10"/>
  <c r="BX65" i="10" s="1"/>
  <c r="AN65" i="10"/>
  <c r="BP65" i="10" s="1"/>
  <c r="AF65" i="10"/>
  <c r="BH65" i="10" s="1"/>
  <c r="AZ64" i="10"/>
  <c r="CB64" i="10" s="1"/>
  <c r="AR64" i="10"/>
  <c r="BT64" i="10" s="1"/>
  <c r="AJ64" i="10"/>
  <c r="BL64" i="10" s="1"/>
  <c r="AV63" i="10"/>
  <c r="BX63" i="10" s="1"/>
  <c r="AN63" i="10"/>
  <c r="BP63" i="10" s="1"/>
  <c r="AF63" i="10"/>
  <c r="BH63" i="10" s="1"/>
  <c r="AZ62" i="10"/>
  <c r="CB62" i="10" s="1"/>
  <c r="AR62" i="10"/>
  <c r="BT62" i="10" s="1"/>
  <c r="AJ62" i="10"/>
  <c r="BL62" i="10" s="1"/>
  <c r="AV61" i="10"/>
  <c r="BX61" i="10" s="1"/>
  <c r="AN61" i="10"/>
  <c r="BP61" i="10" s="1"/>
  <c r="AF61" i="10"/>
  <c r="BH61" i="10" s="1"/>
  <c r="AZ60" i="10"/>
  <c r="CB60" i="10" s="1"/>
  <c r="AR60" i="10"/>
  <c r="BT60" i="10" s="1"/>
  <c r="AJ60" i="10"/>
  <c r="BL60" i="10" s="1"/>
  <c r="AV59" i="10"/>
  <c r="BX59" i="10" s="1"/>
  <c r="AN59" i="10"/>
  <c r="BP59" i="10" s="1"/>
  <c r="AF59" i="10"/>
  <c r="BH59" i="10" s="1"/>
  <c r="AZ58" i="10"/>
  <c r="CB58" i="10" s="1"/>
  <c r="AR58" i="10"/>
  <c r="BT58" i="10" s="1"/>
  <c r="AJ58" i="10"/>
  <c r="BL58" i="10" s="1"/>
  <c r="AV57" i="10"/>
  <c r="BX57" i="10" s="1"/>
  <c r="AN57" i="10"/>
  <c r="BP57" i="10" s="1"/>
  <c r="AF57" i="10"/>
  <c r="BH57" i="10" s="1"/>
  <c r="AZ56" i="10"/>
  <c r="CB56" i="10" s="1"/>
  <c r="AR56" i="10"/>
  <c r="BT56" i="10" s="1"/>
  <c r="AJ56" i="10"/>
  <c r="BL56" i="10" s="1"/>
  <c r="AV55" i="10"/>
  <c r="BX55" i="10" s="1"/>
  <c r="AN55" i="10"/>
  <c r="BP55" i="10" s="1"/>
  <c r="AF55" i="10"/>
  <c r="BH55" i="10" s="1"/>
  <c r="AZ54" i="10"/>
  <c r="CB54" i="10" s="1"/>
  <c r="AR54" i="10"/>
  <c r="BT54" i="10" s="1"/>
  <c r="AJ54" i="10"/>
  <c r="BL54" i="10" s="1"/>
  <c r="AV53" i="10"/>
  <c r="BX53" i="10" s="1"/>
  <c r="AN53" i="10"/>
  <c r="BP53" i="10" s="1"/>
  <c r="AF53" i="10"/>
  <c r="BH53" i="10" s="1"/>
  <c r="AZ52" i="10"/>
  <c r="CB52" i="10" s="1"/>
  <c r="AR52" i="10"/>
  <c r="BT52" i="10" s="1"/>
  <c r="AJ52" i="10"/>
  <c r="BL52" i="10" s="1"/>
  <c r="AV51" i="10"/>
  <c r="BX51" i="10" s="1"/>
  <c r="AN51" i="10"/>
  <c r="BP51" i="10" s="1"/>
  <c r="AF51" i="10"/>
  <c r="BH51" i="10" s="1"/>
  <c r="AZ50" i="10"/>
  <c r="CB50" i="10" s="1"/>
  <c r="AR50" i="10"/>
  <c r="BT50" i="10" s="1"/>
  <c r="AJ50" i="10"/>
  <c r="BL50" i="10" s="1"/>
  <c r="AV49" i="10"/>
  <c r="BX49" i="10" s="1"/>
  <c r="AN49" i="10"/>
  <c r="BP49" i="10" s="1"/>
  <c r="AF49" i="10"/>
  <c r="BH49" i="10" s="1"/>
  <c r="AZ48" i="10"/>
  <c r="CB48" i="10" s="1"/>
  <c r="AR48" i="10"/>
  <c r="BT48" i="10" s="1"/>
  <c r="AJ48" i="10"/>
  <c r="BL48" i="10" s="1"/>
  <c r="AV47" i="10"/>
  <c r="BX47" i="10" s="1"/>
  <c r="AN47" i="10"/>
  <c r="BP47" i="10" s="1"/>
  <c r="AF47" i="10"/>
  <c r="BH47" i="10" s="1"/>
  <c r="AZ46" i="10"/>
  <c r="CB46" i="10" s="1"/>
  <c r="AR46" i="10"/>
  <c r="BT46" i="10" s="1"/>
  <c r="AJ46" i="10"/>
  <c r="BL46" i="10" s="1"/>
  <c r="AV45" i="10"/>
  <c r="BX45" i="10" s="1"/>
  <c r="AN45" i="10"/>
  <c r="BP45" i="10" s="1"/>
  <c r="AF45" i="10"/>
  <c r="BH45" i="10" s="1"/>
  <c r="AZ44" i="10"/>
  <c r="CB44" i="10" s="1"/>
  <c r="AR44" i="10"/>
  <c r="BT44" i="10" s="1"/>
  <c r="AJ44" i="10"/>
  <c r="BL44" i="10" s="1"/>
  <c r="AV43" i="10"/>
  <c r="BX43" i="10" s="1"/>
  <c r="AN43" i="10"/>
  <c r="BP43" i="10" s="1"/>
  <c r="AF43" i="10"/>
  <c r="BH43" i="10" s="1"/>
  <c r="AZ42" i="10"/>
  <c r="CB42" i="10" s="1"/>
  <c r="AR42" i="10"/>
  <c r="BT42" i="10" s="1"/>
  <c r="AJ42" i="10"/>
  <c r="BL42" i="10" s="1"/>
  <c r="AV41" i="10"/>
  <c r="BX41" i="10" s="1"/>
  <c r="AN41" i="10"/>
  <c r="BP41" i="10" s="1"/>
  <c r="AF41" i="10"/>
  <c r="BH41" i="10" s="1"/>
  <c r="AZ40" i="10"/>
  <c r="CB40" i="10" s="1"/>
  <c r="AR40" i="10"/>
  <c r="BT40" i="10" s="1"/>
  <c r="AJ40" i="10"/>
  <c r="BL40" i="10" s="1"/>
  <c r="AV39" i="10"/>
  <c r="BX39" i="10" s="1"/>
  <c r="AN39" i="10"/>
  <c r="BP39" i="10" s="1"/>
  <c r="AF39" i="10"/>
  <c r="BH39" i="10" s="1"/>
  <c r="AH138" i="10"/>
  <c r="BJ138" i="10" s="1"/>
  <c r="AX118" i="10"/>
  <c r="BZ118" i="10" s="1"/>
  <c r="AP112" i="10"/>
  <c r="BR112" i="10" s="1"/>
  <c r="CE112" i="10" s="1"/>
  <c r="AK106" i="10"/>
  <c r="BM106" i="10" s="1"/>
  <c r="AO105" i="10"/>
  <c r="BQ105" i="10" s="1"/>
  <c r="AS100" i="10"/>
  <c r="BU100" i="10" s="1"/>
  <c r="AW99" i="10"/>
  <c r="BY99" i="10" s="1"/>
  <c r="AG95" i="10"/>
  <c r="BI95" i="10" s="1"/>
  <c r="BA94" i="10"/>
  <c r="CC94" i="10" s="1"/>
  <c r="AK90" i="10"/>
  <c r="BM90" i="10" s="1"/>
  <c r="AO89" i="10"/>
  <c r="BQ89" i="10" s="1"/>
  <c r="AS84" i="10"/>
  <c r="BU84" i="10" s="1"/>
  <c r="AW83" i="10"/>
  <c r="BY83" i="10" s="1"/>
  <c r="AG79" i="10"/>
  <c r="BI79" i="10" s="1"/>
  <c r="AK78" i="10"/>
  <c r="BM78" i="10" s="1"/>
  <c r="AJ77" i="10"/>
  <c r="BL77" i="10" s="1"/>
  <c r="AN76" i="10"/>
  <c r="BP76" i="10" s="1"/>
  <c r="AO75" i="10"/>
  <c r="BQ75" i="10" s="1"/>
  <c r="AS74" i="10"/>
  <c r="BU74" i="10" s="1"/>
  <c r="AS73" i="10"/>
  <c r="BU73" i="10" s="1"/>
  <c r="BA72" i="10"/>
  <c r="CC72" i="10" s="1"/>
  <c r="AK72" i="10"/>
  <c r="BM72" i="10" s="1"/>
  <c r="AW71" i="10"/>
  <c r="BY71" i="10" s="1"/>
  <c r="AG71" i="10"/>
  <c r="BI71" i="10" s="1"/>
  <c r="AY70" i="10"/>
  <c r="CA70" i="10" s="1"/>
  <c r="AQ70" i="10"/>
  <c r="BS70" i="10" s="1"/>
  <c r="AI70" i="10"/>
  <c r="BK70" i="10" s="1"/>
  <c r="BC69" i="10"/>
  <c r="AU69" i="10"/>
  <c r="BW69" i="10" s="1"/>
  <c r="AM69" i="10"/>
  <c r="BO69" i="10" s="1"/>
  <c r="AE69" i="10"/>
  <c r="BG69" i="10" s="1"/>
  <c r="AY68" i="10"/>
  <c r="CA68" i="10" s="1"/>
  <c r="AQ68" i="10"/>
  <c r="BS68" i="10" s="1"/>
  <c r="AI68" i="10"/>
  <c r="BK68" i="10" s="1"/>
  <c r="BC67" i="10"/>
  <c r="AU67" i="10"/>
  <c r="BW67" i="10" s="1"/>
  <c r="AM67" i="10"/>
  <c r="BO67" i="10" s="1"/>
  <c r="AE67" i="10"/>
  <c r="BG67" i="10" s="1"/>
  <c r="AY66" i="10"/>
  <c r="CA66" i="10" s="1"/>
  <c r="AQ66" i="10"/>
  <c r="BS66" i="10" s="1"/>
  <c r="AI66" i="10"/>
  <c r="BK66" i="10" s="1"/>
  <c r="BC65" i="10"/>
  <c r="AU65" i="10"/>
  <c r="BW65" i="10" s="1"/>
  <c r="AM65" i="10"/>
  <c r="BO65" i="10" s="1"/>
  <c r="AE65" i="10"/>
  <c r="BG65" i="10" s="1"/>
  <c r="AY64" i="10"/>
  <c r="CA64" i="10" s="1"/>
  <c r="AQ64" i="10"/>
  <c r="BS64" i="10" s="1"/>
  <c r="AI64" i="10"/>
  <c r="BK64" i="10" s="1"/>
  <c r="BC63" i="10"/>
  <c r="AU63" i="10"/>
  <c r="BW63" i="10" s="1"/>
  <c r="AM63" i="10"/>
  <c r="BO63" i="10" s="1"/>
  <c r="AE63" i="10"/>
  <c r="BG63" i="10" s="1"/>
  <c r="AY62" i="10"/>
  <c r="CA62" i="10" s="1"/>
  <c r="AQ62" i="10"/>
  <c r="BS62" i="10" s="1"/>
  <c r="AI62" i="10"/>
  <c r="BK62" i="10" s="1"/>
  <c r="BC61" i="10"/>
  <c r="AU61" i="10"/>
  <c r="BW61" i="10" s="1"/>
  <c r="AM61" i="10"/>
  <c r="BO61" i="10" s="1"/>
  <c r="AE61" i="10"/>
  <c r="BG61" i="10" s="1"/>
  <c r="AY60" i="10"/>
  <c r="CA60" i="10" s="1"/>
  <c r="AQ60" i="10"/>
  <c r="BS60" i="10" s="1"/>
  <c r="AI60" i="10"/>
  <c r="BK60" i="10" s="1"/>
  <c r="BC59" i="10"/>
  <c r="AU59" i="10"/>
  <c r="BW59" i="10" s="1"/>
  <c r="AM59" i="10"/>
  <c r="BO59" i="10" s="1"/>
  <c r="AE59" i="10"/>
  <c r="BG59" i="10" s="1"/>
  <c r="AY58" i="10"/>
  <c r="CA58" i="10" s="1"/>
  <c r="AQ58" i="10"/>
  <c r="BS58" i="10" s="1"/>
  <c r="AI58" i="10"/>
  <c r="BK58" i="10" s="1"/>
  <c r="BC57" i="10"/>
  <c r="AU57" i="10"/>
  <c r="BW57" i="10" s="1"/>
  <c r="AM57" i="10"/>
  <c r="BO57" i="10" s="1"/>
  <c r="AE57" i="10"/>
  <c r="BG57" i="10" s="1"/>
  <c r="AY56" i="10"/>
  <c r="CA56" i="10" s="1"/>
  <c r="AQ56" i="10"/>
  <c r="BS56" i="10" s="1"/>
  <c r="AI56" i="10"/>
  <c r="BK56" i="10" s="1"/>
  <c r="BC55" i="10"/>
  <c r="AU55" i="10"/>
  <c r="BW55" i="10" s="1"/>
  <c r="AM55" i="10"/>
  <c r="BO55" i="10" s="1"/>
  <c r="AE55" i="10"/>
  <c r="BG55" i="10" s="1"/>
  <c r="AY54" i="10"/>
  <c r="CA54" i="10" s="1"/>
  <c r="AQ54" i="10"/>
  <c r="BS54" i="10" s="1"/>
  <c r="AI54" i="10"/>
  <c r="BK54" i="10" s="1"/>
  <c r="BC53" i="10"/>
  <c r="AU53" i="10"/>
  <c r="BW53" i="10" s="1"/>
  <c r="AM53" i="10"/>
  <c r="BO53" i="10" s="1"/>
  <c r="AE53" i="10"/>
  <c r="BG53" i="10" s="1"/>
  <c r="AY52" i="10"/>
  <c r="CA52" i="10" s="1"/>
  <c r="AQ52" i="10"/>
  <c r="BS52" i="10" s="1"/>
  <c r="AI52" i="10"/>
  <c r="BK52" i="10" s="1"/>
  <c r="BC51" i="10"/>
  <c r="AU51" i="10"/>
  <c r="BW51" i="10" s="1"/>
  <c r="AM51" i="10"/>
  <c r="BO51" i="10" s="1"/>
  <c r="AE51" i="10"/>
  <c r="BG51" i="10" s="1"/>
  <c r="AY50" i="10"/>
  <c r="CA50" i="10" s="1"/>
  <c r="AQ50" i="10"/>
  <c r="BS50" i="10" s="1"/>
  <c r="AI50" i="10"/>
  <c r="BK50" i="10" s="1"/>
  <c r="BC49" i="10"/>
  <c r="AU49" i="10"/>
  <c r="BW49" i="10" s="1"/>
  <c r="AM49" i="10"/>
  <c r="BO49" i="10" s="1"/>
  <c r="AE49" i="10"/>
  <c r="BG49" i="10" s="1"/>
  <c r="AY48" i="10"/>
  <c r="CA48" i="10" s="1"/>
  <c r="AQ48" i="10"/>
  <c r="BS48" i="10" s="1"/>
  <c r="AI48" i="10"/>
  <c r="BK48" i="10" s="1"/>
  <c r="BC47" i="10"/>
  <c r="AU47" i="10"/>
  <c r="BW47" i="10" s="1"/>
  <c r="AM47" i="10"/>
  <c r="BO47" i="10" s="1"/>
  <c r="AE47" i="10"/>
  <c r="BG47" i="10" s="1"/>
  <c r="AY46" i="10"/>
  <c r="CA46" i="10" s="1"/>
  <c r="AQ46" i="10"/>
  <c r="BS46" i="10" s="1"/>
  <c r="AI46" i="10"/>
  <c r="BK46" i="10" s="1"/>
  <c r="BC45" i="10"/>
  <c r="AU45" i="10"/>
  <c r="BW45" i="10" s="1"/>
  <c r="AM45" i="10"/>
  <c r="BO45" i="10" s="1"/>
  <c r="AE45" i="10"/>
  <c r="BG45" i="10" s="1"/>
  <c r="AY44" i="10"/>
  <c r="CA44" i="10" s="1"/>
  <c r="AQ44" i="10"/>
  <c r="BS44" i="10" s="1"/>
  <c r="AI44" i="10"/>
  <c r="BK44" i="10" s="1"/>
  <c r="BC43" i="10"/>
  <c r="AU43" i="10"/>
  <c r="BW43" i="10" s="1"/>
  <c r="AM43" i="10"/>
  <c r="BO43" i="10" s="1"/>
  <c r="AE43" i="10"/>
  <c r="BG43" i="10" s="1"/>
  <c r="AY42" i="10"/>
  <c r="CA42" i="10" s="1"/>
  <c r="AQ42" i="10"/>
  <c r="BS42" i="10" s="1"/>
  <c r="AI42" i="10"/>
  <c r="BK42" i="10" s="1"/>
  <c r="BC41" i="10"/>
  <c r="AU41" i="10"/>
  <c r="BW41" i="10" s="1"/>
  <c r="AM41" i="10"/>
  <c r="BO41" i="10" s="1"/>
  <c r="AE41" i="10"/>
  <c r="BG41" i="10" s="1"/>
  <c r="AY40" i="10"/>
  <c r="CA40" i="10" s="1"/>
  <c r="AQ40" i="10"/>
  <c r="BS40" i="10" s="1"/>
  <c r="AI40" i="10"/>
  <c r="BK40" i="10" s="1"/>
  <c r="BC39" i="10"/>
  <c r="AU39" i="10"/>
  <c r="BW39" i="10" s="1"/>
  <c r="AM39" i="10"/>
  <c r="BO39" i="10" s="1"/>
  <c r="AE39" i="10"/>
  <c r="BG39" i="10" s="1"/>
  <c r="AY38" i="10"/>
  <c r="CA38" i="10" s="1"/>
  <c r="AQ38" i="10"/>
  <c r="BS38" i="10" s="1"/>
  <c r="AI38" i="10"/>
  <c r="BK38" i="10" s="1"/>
  <c r="BC37" i="10"/>
  <c r="AU37" i="10"/>
  <c r="BW37" i="10" s="1"/>
  <c r="AM37" i="10"/>
  <c r="BO37" i="10" s="1"/>
  <c r="AE37" i="10"/>
  <c r="BG37" i="10" s="1"/>
  <c r="AY36" i="10"/>
  <c r="CA36" i="10" s="1"/>
  <c r="AQ36" i="10"/>
  <c r="BS36" i="10" s="1"/>
  <c r="AI36" i="10"/>
  <c r="BK36" i="10" s="1"/>
  <c r="BC35" i="10"/>
  <c r="AU35" i="10"/>
  <c r="BW35" i="10" s="1"/>
  <c r="AM35" i="10"/>
  <c r="BO35" i="10" s="1"/>
  <c r="AE35" i="10"/>
  <c r="BG35" i="10" s="1"/>
  <c r="AY34" i="10"/>
  <c r="CA34" i="10" s="1"/>
  <c r="AQ34" i="10"/>
  <c r="BS34" i="10" s="1"/>
  <c r="AI34" i="10"/>
  <c r="BK34" i="10" s="1"/>
  <c r="BC33" i="10"/>
  <c r="AU33" i="10"/>
  <c r="BW33" i="10" s="1"/>
  <c r="AM33" i="10"/>
  <c r="BO33" i="10" s="1"/>
  <c r="AX134" i="10"/>
  <c r="BZ134" i="10" s="1"/>
  <c r="AP128" i="10"/>
  <c r="BR128" i="10" s="1"/>
  <c r="CE128" i="10" s="1"/>
  <c r="AN110" i="10"/>
  <c r="BP110" i="10" s="1"/>
  <c r="AW109" i="10"/>
  <c r="BY109" i="10" s="1"/>
  <c r="AG105" i="10"/>
  <c r="BI105" i="10" s="1"/>
  <c r="BA104" i="10"/>
  <c r="CC104" i="10" s="1"/>
  <c r="AK100" i="10"/>
  <c r="BM100" i="10" s="1"/>
  <c r="AO99" i="10"/>
  <c r="BQ99" i="10" s="1"/>
  <c r="AS94" i="10"/>
  <c r="BU94" i="10" s="1"/>
  <c r="AW93" i="10"/>
  <c r="BY93" i="10" s="1"/>
  <c r="AG89" i="10"/>
  <c r="BI89" i="10" s="1"/>
  <c r="BA88" i="10"/>
  <c r="CC88" i="10" s="1"/>
  <c r="AK84" i="10"/>
  <c r="BM84" i="10" s="1"/>
  <c r="AO83" i="10"/>
  <c r="BQ83" i="10" s="1"/>
  <c r="AF78" i="10"/>
  <c r="BH78" i="10" s="1"/>
  <c r="AG77" i="10"/>
  <c r="BI77" i="10" s="1"/>
  <c r="AK76" i="10"/>
  <c r="BM76" i="10" s="1"/>
  <c r="AJ75" i="10"/>
  <c r="BL75" i="10" s="1"/>
  <c r="AN74" i="10"/>
  <c r="BP74" i="10" s="1"/>
  <c r="AR73" i="10"/>
  <c r="BT73" i="10" s="1"/>
  <c r="AZ72" i="10"/>
  <c r="CB72" i="10" s="1"/>
  <c r="AJ72" i="10"/>
  <c r="BL72" i="10" s="1"/>
  <c r="AV71" i="10"/>
  <c r="BX71" i="10" s="1"/>
  <c r="AF71" i="10"/>
  <c r="BH71" i="10" s="1"/>
  <c r="AX70" i="10"/>
  <c r="BZ70" i="10" s="1"/>
  <c r="AP70" i="10"/>
  <c r="BR70" i="10" s="1"/>
  <c r="CE70" i="10" s="1"/>
  <c r="AH70" i="10"/>
  <c r="BJ70" i="10" s="1"/>
  <c r="BB69" i="10"/>
  <c r="CD69" i="10" s="1"/>
  <c r="AT69" i="10"/>
  <c r="BV69" i="10" s="1"/>
  <c r="AL69" i="10"/>
  <c r="BN69" i="10" s="1"/>
  <c r="AD69" i="10"/>
  <c r="BF69" i="10" s="1"/>
  <c r="AX68" i="10"/>
  <c r="BZ68" i="10" s="1"/>
  <c r="AP68" i="10"/>
  <c r="BR68" i="10" s="1"/>
  <c r="CE68" i="10" s="1"/>
  <c r="AH68" i="10"/>
  <c r="BJ68" i="10" s="1"/>
  <c r="BB67" i="10"/>
  <c r="CD67" i="10" s="1"/>
  <c r="AT67" i="10"/>
  <c r="BV67" i="10" s="1"/>
  <c r="AL67" i="10"/>
  <c r="BN67" i="10" s="1"/>
  <c r="AD67" i="10"/>
  <c r="BF67" i="10" s="1"/>
  <c r="AX66" i="10"/>
  <c r="BZ66" i="10" s="1"/>
  <c r="AP66" i="10"/>
  <c r="BR66" i="10" s="1"/>
  <c r="CE66" i="10" s="1"/>
  <c r="AH66" i="10"/>
  <c r="BJ66" i="10" s="1"/>
  <c r="BB65" i="10"/>
  <c r="CD65" i="10" s="1"/>
  <c r="AT65" i="10"/>
  <c r="BV65" i="10" s="1"/>
  <c r="AL65" i="10"/>
  <c r="BN65" i="10" s="1"/>
  <c r="AD65" i="10"/>
  <c r="BF65" i="10" s="1"/>
  <c r="AX64" i="10"/>
  <c r="BZ64" i="10" s="1"/>
  <c r="AP64" i="10"/>
  <c r="BR64" i="10" s="1"/>
  <c r="CE64" i="10" s="1"/>
  <c r="AH64" i="10"/>
  <c r="BJ64" i="10" s="1"/>
  <c r="BB63" i="10"/>
  <c r="CD63" i="10" s="1"/>
  <c r="AT63" i="10"/>
  <c r="BV63" i="10" s="1"/>
  <c r="AL63" i="10"/>
  <c r="BN63" i="10" s="1"/>
  <c r="AD63" i="10"/>
  <c r="BF63" i="10" s="1"/>
  <c r="AX62" i="10"/>
  <c r="BZ62" i="10" s="1"/>
  <c r="AP62" i="10"/>
  <c r="BR62" i="10" s="1"/>
  <c r="CE62" i="10" s="1"/>
  <c r="AH62" i="10"/>
  <c r="BJ62" i="10" s="1"/>
  <c r="BB61" i="10"/>
  <c r="CD61" i="10" s="1"/>
  <c r="AT61" i="10"/>
  <c r="BV61" i="10" s="1"/>
  <c r="AL61" i="10"/>
  <c r="BN61" i="10" s="1"/>
  <c r="AD61" i="10"/>
  <c r="BF61" i="10" s="1"/>
  <c r="AX60" i="10"/>
  <c r="BZ60" i="10" s="1"/>
  <c r="AP60" i="10"/>
  <c r="BR60" i="10" s="1"/>
  <c r="CE60" i="10" s="1"/>
  <c r="AH60" i="10"/>
  <c r="BJ60" i="10" s="1"/>
  <c r="BB59" i="10"/>
  <c r="CD59" i="10" s="1"/>
  <c r="AT59" i="10"/>
  <c r="BV59" i="10" s="1"/>
  <c r="AL59" i="10"/>
  <c r="BN59" i="10" s="1"/>
  <c r="AD59" i="10"/>
  <c r="AX58" i="10"/>
  <c r="BZ58" i="10" s="1"/>
  <c r="AP58" i="10"/>
  <c r="BR58" i="10" s="1"/>
  <c r="CE58" i="10" s="1"/>
  <c r="AH58" i="10"/>
  <c r="BJ58" i="10" s="1"/>
  <c r="BB57" i="10"/>
  <c r="CD57" i="10" s="1"/>
  <c r="AT57" i="10"/>
  <c r="BV57" i="10" s="1"/>
  <c r="AL57" i="10"/>
  <c r="BN57" i="10" s="1"/>
  <c r="AD57" i="10"/>
  <c r="BF57" i="10" s="1"/>
  <c r="AX56" i="10"/>
  <c r="BZ56" i="10" s="1"/>
  <c r="AP56" i="10"/>
  <c r="BR56" i="10" s="1"/>
  <c r="CE56" i="10" s="1"/>
  <c r="AH56" i="10"/>
  <c r="BJ56" i="10" s="1"/>
  <c r="BB55" i="10"/>
  <c r="CD55" i="10" s="1"/>
  <c r="AT55" i="10"/>
  <c r="BV55" i="10" s="1"/>
  <c r="AL55" i="10"/>
  <c r="BN55" i="10" s="1"/>
  <c r="AD55" i="10"/>
  <c r="BF55" i="10" s="1"/>
  <c r="AX54" i="10"/>
  <c r="BZ54" i="10" s="1"/>
  <c r="AP54" i="10"/>
  <c r="BR54" i="10" s="1"/>
  <c r="CE54" i="10" s="1"/>
  <c r="AH54" i="10"/>
  <c r="BJ54" i="10" s="1"/>
  <c r="BB53" i="10"/>
  <c r="CD53" i="10" s="1"/>
  <c r="AT53" i="10"/>
  <c r="BV53" i="10" s="1"/>
  <c r="AL53" i="10"/>
  <c r="BN53" i="10" s="1"/>
  <c r="AD53" i="10"/>
  <c r="BF53" i="10" s="1"/>
  <c r="AX52" i="10"/>
  <c r="BZ52" i="10" s="1"/>
  <c r="AP52" i="10"/>
  <c r="BR52" i="10" s="1"/>
  <c r="CE52" i="10" s="1"/>
  <c r="AH52" i="10"/>
  <c r="BJ52" i="10" s="1"/>
  <c r="BB51" i="10"/>
  <c r="CD51" i="10" s="1"/>
  <c r="AT51" i="10"/>
  <c r="BV51" i="10" s="1"/>
  <c r="AL51" i="10"/>
  <c r="BN51" i="10" s="1"/>
  <c r="AD51" i="10"/>
  <c r="BF51" i="10" s="1"/>
  <c r="AX50" i="10"/>
  <c r="BZ50" i="10" s="1"/>
  <c r="AP50" i="10"/>
  <c r="BR50" i="10" s="1"/>
  <c r="CE50" i="10" s="1"/>
  <c r="AH50" i="10"/>
  <c r="BJ50" i="10" s="1"/>
  <c r="BB49" i="10"/>
  <c r="CD49" i="10" s="1"/>
  <c r="AT49" i="10"/>
  <c r="BV49" i="10" s="1"/>
  <c r="AL49" i="10"/>
  <c r="BN49" i="10" s="1"/>
  <c r="AD49" i="10"/>
  <c r="BF49" i="10" s="1"/>
  <c r="AX48" i="10"/>
  <c r="BZ48" i="10" s="1"/>
  <c r="AP48" i="10"/>
  <c r="BR48" i="10" s="1"/>
  <c r="CE48" i="10" s="1"/>
  <c r="AH48" i="10"/>
  <c r="BJ48" i="10" s="1"/>
  <c r="BB47" i="10"/>
  <c r="CD47" i="10" s="1"/>
  <c r="AT47" i="10"/>
  <c r="BV47" i="10" s="1"/>
  <c r="AL47" i="10"/>
  <c r="BN47" i="10" s="1"/>
  <c r="AD47" i="10"/>
  <c r="BF47" i="10" s="1"/>
  <c r="AX46" i="10"/>
  <c r="BZ46" i="10" s="1"/>
  <c r="AP46" i="10"/>
  <c r="BR46" i="10" s="1"/>
  <c r="CE46" i="10" s="1"/>
  <c r="AH46" i="10"/>
  <c r="BJ46" i="10" s="1"/>
  <c r="BB45" i="10"/>
  <c r="CD45" i="10" s="1"/>
  <c r="AT45" i="10"/>
  <c r="BV45" i="10" s="1"/>
  <c r="AL45" i="10"/>
  <c r="BN45" i="10" s="1"/>
  <c r="AD45" i="10"/>
  <c r="BF45" i="10" s="1"/>
  <c r="AX44" i="10"/>
  <c r="BZ44" i="10" s="1"/>
  <c r="AP44" i="10"/>
  <c r="BR44" i="10" s="1"/>
  <c r="CE44" i="10" s="1"/>
  <c r="AH44" i="10"/>
  <c r="BJ44" i="10" s="1"/>
  <c r="BB43" i="10"/>
  <c r="CD43" i="10" s="1"/>
  <c r="AT43" i="10"/>
  <c r="BV43" i="10" s="1"/>
  <c r="AL43" i="10"/>
  <c r="BN43" i="10" s="1"/>
  <c r="AD43" i="10"/>
  <c r="BF43" i="10" s="1"/>
  <c r="AX42" i="10"/>
  <c r="BZ42" i="10" s="1"/>
  <c r="AP42" i="10"/>
  <c r="BR42" i="10" s="1"/>
  <c r="CE42" i="10" s="1"/>
  <c r="AH42" i="10"/>
  <c r="BJ42" i="10" s="1"/>
  <c r="BB41" i="10"/>
  <c r="CD41" i="10" s="1"/>
  <c r="AT41" i="10"/>
  <c r="BV41" i="10" s="1"/>
  <c r="AL41" i="10"/>
  <c r="BN41" i="10" s="1"/>
  <c r="AD41" i="10"/>
  <c r="BF41" i="10" s="1"/>
  <c r="AX40" i="10"/>
  <c r="BZ40" i="10" s="1"/>
  <c r="AP40" i="10"/>
  <c r="BR40" i="10" s="1"/>
  <c r="CE40" i="10" s="1"/>
  <c r="AH40" i="10"/>
  <c r="BJ40" i="10" s="1"/>
  <c r="BB39" i="10"/>
  <c r="CD39" i="10" s="1"/>
  <c r="AT39" i="10"/>
  <c r="BV39" i="10" s="1"/>
  <c r="AL39" i="10"/>
  <c r="BN39" i="10" s="1"/>
  <c r="AD39" i="10"/>
  <c r="BF39" i="10" s="1"/>
  <c r="AX38" i="10"/>
  <c r="BZ38" i="10" s="1"/>
  <c r="AP38" i="10"/>
  <c r="BR38" i="10" s="1"/>
  <c r="CE38" i="10" s="1"/>
  <c r="AH38" i="10"/>
  <c r="BJ38" i="10" s="1"/>
  <c r="BB37" i="10"/>
  <c r="CD37" i="10" s="1"/>
  <c r="AT37" i="10"/>
  <c r="BV37" i="10" s="1"/>
  <c r="AL37" i="10"/>
  <c r="BN37" i="10" s="1"/>
  <c r="AD37" i="10"/>
  <c r="BF37" i="10" s="1"/>
  <c r="AX36" i="10"/>
  <c r="BZ36" i="10" s="1"/>
  <c r="AP36" i="10"/>
  <c r="BR36" i="10" s="1"/>
  <c r="CE36" i="10" s="1"/>
  <c r="AH36" i="10"/>
  <c r="BJ36" i="10" s="1"/>
  <c r="BB35" i="10"/>
  <c r="CD35" i="10" s="1"/>
  <c r="AT35" i="10"/>
  <c r="BV35" i="10" s="1"/>
  <c r="AL35" i="10"/>
  <c r="BN35" i="10" s="1"/>
  <c r="AD35" i="10"/>
  <c r="BF35" i="10" s="1"/>
  <c r="AX34" i="10"/>
  <c r="BZ34" i="10" s="1"/>
  <c r="AP34" i="10"/>
  <c r="BR34" i="10" s="1"/>
  <c r="CE34" i="10" s="1"/>
  <c r="AH34" i="10"/>
  <c r="BJ34" i="10" s="1"/>
  <c r="BB33" i="10"/>
  <c r="CD33" i="10" s="1"/>
  <c r="AT33" i="10"/>
  <c r="BV33" i="10" s="1"/>
  <c r="AL33" i="10"/>
  <c r="BN33" i="10" s="1"/>
  <c r="AP144" i="10"/>
  <c r="BR144" i="10" s="1"/>
  <c r="CE144" i="10" s="1"/>
  <c r="AO109" i="10"/>
  <c r="BQ109" i="10" s="1"/>
  <c r="AS104" i="10"/>
  <c r="BU104" i="10" s="1"/>
  <c r="AW103" i="10"/>
  <c r="BY103" i="10" s="1"/>
  <c r="AG99" i="10"/>
  <c r="BI99" i="10" s="1"/>
  <c r="BA98" i="10"/>
  <c r="CC98" i="10" s="1"/>
  <c r="AK94" i="10"/>
  <c r="BM94" i="10" s="1"/>
  <c r="AO93" i="10"/>
  <c r="BQ93" i="10" s="1"/>
  <c r="AS88" i="10"/>
  <c r="BU88" i="10" s="1"/>
  <c r="AW87" i="10"/>
  <c r="BY87" i="10" s="1"/>
  <c r="AG83" i="10"/>
  <c r="BI83" i="10" s="1"/>
  <c r="BA82" i="10"/>
  <c r="CC82" i="10" s="1"/>
  <c r="AF76" i="10"/>
  <c r="BH76" i="10" s="1"/>
  <c r="AG75" i="10"/>
  <c r="BI75" i="10" s="1"/>
  <c r="AK74" i="10"/>
  <c r="BM74" i="10" s="1"/>
  <c r="AO73" i="10"/>
  <c r="BQ73" i="10" s="1"/>
  <c r="AW72" i="10"/>
  <c r="BY72" i="10" s="1"/>
  <c r="AG72" i="10"/>
  <c r="BI72" i="10" s="1"/>
  <c r="AS71" i="10"/>
  <c r="BU71" i="10" s="1"/>
  <c r="AW70" i="10"/>
  <c r="BY70" i="10" s="1"/>
  <c r="AO70" i="10"/>
  <c r="BQ70" i="10" s="1"/>
  <c r="AG70" i="10"/>
  <c r="BI70" i="10" s="1"/>
  <c r="BA69" i="10"/>
  <c r="CC69" i="10" s="1"/>
  <c r="AS69" i="10"/>
  <c r="BU69" i="10" s="1"/>
  <c r="AK69" i="10"/>
  <c r="BM69" i="10" s="1"/>
  <c r="AW68" i="10"/>
  <c r="BY68" i="10" s="1"/>
  <c r="AO68" i="10"/>
  <c r="BQ68" i="10" s="1"/>
  <c r="AG68" i="10"/>
  <c r="BI68" i="10" s="1"/>
  <c r="BA67" i="10"/>
  <c r="CC67" i="10" s="1"/>
  <c r="AS67" i="10"/>
  <c r="BU67" i="10" s="1"/>
  <c r="AK67" i="10"/>
  <c r="BM67" i="10" s="1"/>
  <c r="AW66" i="10"/>
  <c r="BY66" i="10" s="1"/>
  <c r="AO66" i="10"/>
  <c r="BQ66" i="10" s="1"/>
  <c r="AG66" i="10"/>
  <c r="BI66" i="10" s="1"/>
  <c r="BA65" i="10"/>
  <c r="CC65" i="10" s="1"/>
  <c r="AS65" i="10"/>
  <c r="BU65" i="10" s="1"/>
  <c r="AK65" i="10"/>
  <c r="BM65" i="10" s="1"/>
  <c r="AW64" i="10"/>
  <c r="BY64" i="10" s="1"/>
  <c r="AO64" i="10"/>
  <c r="BQ64" i="10" s="1"/>
  <c r="AG64" i="10"/>
  <c r="BI64" i="10" s="1"/>
  <c r="BA63" i="10"/>
  <c r="CC63" i="10" s="1"/>
  <c r="AS63" i="10"/>
  <c r="BU63" i="10" s="1"/>
  <c r="AK63" i="10"/>
  <c r="BM63" i="10" s="1"/>
  <c r="AW62" i="10"/>
  <c r="BY62" i="10" s="1"/>
  <c r="AO62" i="10"/>
  <c r="BQ62" i="10" s="1"/>
  <c r="AG62" i="10"/>
  <c r="BI62" i="10" s="1"/>
  <c r="BA61" i="10"/>
  <c r="CC61" i="10" s="1"/>
  <c r="AS61" i="10"/>
  <c r="BU61" i="10" s="1"/>
  <c r="AK61" i="10"/>
  <c r="BM61" i="10" s="1"/>
  <c r="AW60" i="10"/>
  <c r="BY60" i="10" s="1"/>
  <c r="AO60" i="10"/>
  <c r="BQ60" i="10" s="1"/>
  <c r="AG60" i="10"/>
  <c r="BI60" i="10" s="1"/>
  <c r="BA59" i="10"/>
  <c r="CC59" i="10" s="1"/>
  <c r="AS59" i="10"/>
  <c r="BU59" i="10" s="1"/>
  <c r="AK59" i="10"/>
  <c r="BM59" i="10" s="1"/>
  <c r="AW58" i="10"/>
  <c r="BY58" i="10" s="1"/>
  <c r="AO58" i="10"/>
  <c r="BQ58" i="10" s="1"/>
  <c r="AG58" i="10"/>
  <c r="BI58" i="10" s="1"/>
  <c r="BA57" i="10"/>
  <c r="CC57" i="10" s="1"/>
  <c r="AS57" i="10"/>
  <c r="BU57" i="10" s="1"/>
  <c r="AK57" i="10"/>
  <c r="BM57" i="10" s="1"/>
  <c r="AW56" i="10"/>
  <c r="BY56" i="10" s="1"/>
  <c r="AO56" i="10"/>
  <c r="BQ56" i="10" s="1"/>
  <c r="AG56" i="10"/>
  <c r="BI56" i="10" s="1"/>
  <c r="BA55" i="10"/>
  <c r="CC55" i="10" s="1"/>
  <c r="AS55" i="10"/>
  <c r="BU55" i="10" s="1"/>
  <c r="AK55" i="10"/>
  <c r="BM55" i="10" s="1"/>
  <c r="AW54" i="10"/>
  <c r="BY54" i="10" s="1"/>
  <c r="AO54" i="10"/>
  <c r="BQ54" i="10" s="1"/>
  <c r="AG54" i="10"/>
  <c r="BI54" i="10" s="1"/>
  <c r="BA53" i="10"/>
  <c r="CC53" i="10" s="1"/>
  <c r="AS53" i="10"/>
  <c r="BU53" i="10" s="1"/>
  <c r="AK53" i="10"/>
  <c r="BM53" i="10" s="1"/>
  <c r="AW52" i="10"/>
  <c r="BY52" i="10" s="1"/>
  <c r="AO52" i="10"/>
  <c r="BQ52" i="10" s="1"/>
  <c r="AG52" i="10"/>
  <c r="BI52" i="10" s="1"/>
  <c r="BA51" i="10"/>
  <c r="CC51" i="10" s="1"/>
  <c r="AS51" i="10"/>
  <c r="BU51" i="10" s="1"/>
  <c r="AK51" i="10"/>
  <c r="BM51" i="10" s="1"/>
  <c r="AW50" i="10"/>
  <c r="BY50" i="10" s="1"/>
  <c r="AO50" i="10"/>
  <c r="BQ50" i="10" s="1"/>
  <c r="AG50" i="10"/>
  <c r="BI50" i="10" s="1"/>
  <c r="BA49" i="10"/>
  <c r="CC49" i="10" s="1"/>
  <c r="AS49" i="10"/>
  <c r="BU49" i="10" s="1"/>
  <c r="AK49" i="10"/>
  <c r="BM49" i="10" s="1"/>
  <c r="AW48" i="10"/>
  <c r="BY48" i="10" s="1"/>
  <c r="AO48" i="10"/>
  <c r="BQ48" i="10" s="1"/>
  <c r="AG48" i="10"/>
  <c r="BI48" i="10" s="1"/>
  <c r="BA47" i="10"/>
  <c r="CC47" i="10" s="1"/>
  <c r="AS47" i="10"/>
  <c r="BU47" i="10" s="1"/>
  <c r="AK47" i="10"/>
  <c r="BM47" i="10" s="1"/>
  <c r="AW46" i="10"/>
  <c r="BY46" i="10" s="1"/>
  <c r="AO46" i="10"/>
  <c r="BQ46" i="10" s="1"/>
  <c r="AG46" i="10"/>
  <c r="BI46" i="10" s="1"/>
  <c r="BA45" i="10"/>
  <c r="CC45" i="10" s="1"/>
  <c r="AS45" i="10"/>
  <c r="BU45" i="10" s="1"/>
  <c r="AK45" i="10"/>
  <c r="BM45" i="10" s="1"/>
  <c r="AW44" i="10"/>
  <c r="BY44" i="10" s="1"/>
  <c r="AO44" i="10"/>
  <c r="BQ44" i="10" s="1"/>
  <c r="AG44" i="10"/>
  <c r="BI44" i="10" s="1"/>
  <c r="BA43" i="10"/>
  <c r="CC43" i="10" s="1"/>
  <c r="AS43" i="10"/>
  <c r="BU43" i="10" s="1"/>
  <c r="AK43" i="10"/>
  <c r="BM43" i="10" s="1"/>
  <c r="AW42" i="10"/>
  <c r="BY42" i="10" s="1"/>
  <c r="AO42" i="10"/>
  <c r="BQ42" i="10" s="1"/>
  <c r="AG42" i="10"/>
  <c r="BI42" i="10" s="1"/>
  <c r="BA41" i="10"/>
  <c r="CC41" i="10" s="1"/>
  <c r="AS41" i="10"/>
  <c r="BU41" i="10" s="1"/>
  <c r="AK41" i="10"/>
  <c r="BM41" i="10" s="1"/>
  <c r="AW40" i="10"/>
  <c r="BY40" i="10" s="1"/>
  <c r="AO40" i="10"/>
  <c r="BQ40" i="10" s="1"/>
  <c r="AG40" i="10"/>
  <c r="BI40" i="10" s="1"/>
  <c r="BA39" i="10"/>
  <c r="CC39" i="10" s="1"/>
  <c r="AS39" i="10"/>
  <c r="BU39" i="10" s="1"/>
  <c r="AK39" i="10"/>
  <c r="BM39" i="10" s="1"/>
  <c r="BB121" i="10"/>
  <c r="CD121" i="10" s="1"/>
  <c r="AG109" i="10"/>
  <c r="BI109" i="10" s="1"/>
  <c r="BA108" i="10"/>
  <c r="CC108" i="10" s="1"/>
  <c r="AK104" i="10"/>
  <c r="BM104" i="10" s="1"/>
  <c r="AO103" i="10"/>
  <c r="BQ103" i="10" s="1"/>
  <c r="AS98" i="10"/>
  <c r="BU98" i="10" s="1"/>
  <c r="AW97" i="10"/>
  <c r="BY97" i="10" s="1"/>
  <c r="AG93" i="10"/>
  <c r="BI93" i="10" s="1"/>
  <c r="BA92" i="10"/>
  <c r="CC92" i="10" s="1"/>
  <c r="AK88" i="10"/>
  <c r="BM88" i="10" s="1"/>
  <c r="AO87" i="10"/>
  <c r="BQ87" i="10" s="1"/>
  <c r="AS82" i="10"/>
  <c r="BU82" i="10" s="1"/>
  <c r="AW81" i="10"/>
  <c r="BY81" i="10" s="1"/>
  <c r="AF74" i="10"/>
  <c r="BH74" i="10" s="1"/>
  <c r="AK73" i="10"/>
  <c r="BM73" i="10" s="1"/>
  <c r="AV72" i="10"/>
  <c r="BX72" i="10" s="1"/>
  <c r="AF72" i="10"/>
  <c r="BH72" i="10" s="1"/>
  <c r="AR71" i="10"/>
  <c r="BT71" i="10" s="1"/>
  <c r="AV70" i="10"/>
  <c r="BX70" i="10" s="1"/>
  <c r="AN70" i="10"/>
  <c r="BP70" i="10" s="1"/>
  <c r="AF70" i="10"/>
  <c r="BH70" i="10" s="1"/>
  <c r="AZ69" i="10"/>
  <c r="CB69" i="10" s="1"/>
  <c r="AR69" i="10"/>
  <c r="BT69" i="10" s="1"/>
  <c r="AJ69" i="10"/>
  <c r="BL69" i="10" s="1"/>
  <c r="AV68" i="10"/>
  <c r="BX68" i="10" s="1"/>
  <c r="AN68" i="10"/>
  <c r="BP68" i="10" s="1"/>
  <c r="AF68" i="10"/>
  <c r="BH68" i="10" s="1"/>
  <c r="AZ67" i="10"/>
  <c r="CB67" i="10" s="1"/>
  <c r="AR67" i="10"/>
  <c r="BT67" i="10" s="1"/>
  <c r="AJ67" i="10"/>
  <c r="BL67" i="10" s="1"/>
  <c r="AV66" i="10"/>
  <c r="BX66" i="10" s="1"/>
  <c r="AN66" i="10"/>
  <c r="BP66" i="10" s="1"/>
  <c r="AF66" i="10"/>
  <c r="BH66" i="10" s="1"/>
  <c r="AZ65" i="10"/>
  <c r="CB65" i="10" s="1"/>
  <c r="AR65" i="10"/>
  <c r="BT65" i="10" s="1"/>
  <c r="AJ65" i="10"/>
  <c r="BL65" i="10" s="1"/>
  <c r="AV64" i="10"/>
  <c r="BX64" i="10" s="1"/>
  <c r="AN64" i="10"/>
  <c r="BP64" i="10" s="1"/>
  <c r="AF64" i="10"/>
  <c r="BH64" i="10" s="1"/>
  <c r="AZ63" i="10"/>
  <c r="CB63" i="10" s="1"/>
  <c r="AR63" i="10"/>
  <c r="BT63" i="10" s="1"/>
  <c r="AJ63" i="10"/>
  <c r="BL63" i="10" s="1"/>
  <c r="AV62" i="10"/>
  <c r="BX62" i="10" s="1"/>
  <c r="AN62" i="10"/>
  <c r="BP62" i="10" s="1"/>
  <c r="AF62" i="10"/>
  <c r="BH62" i="10" s="1"/>
  <c r="AZ61" i="10"/>
  <c r="CB61" i="10" s="1"/>
  <c r="AR61" i="10"/>
  <c r="BT61" i="10" s="1"/>
  <c r="AJ61" i="10"/>
  <c r="BL61" i="10" s="1"/>
  <c r="AV60" i="10"/>
  <c r="BX60" i="10" s="1"/>
  <c r="AN60" i="10"/>
  <c r="BP60" i="10" s="1"/>
  <c r="AF60" i="10"/>
  <c r="BH60" i="10" s="1"/>
  <c r="AZ59" i="10"/>
  <c r="CB59" i="10" s="1"/>
  <c r="AR59" i="10"/>
  <c r="BT59" i="10" s="1"/>
  <c r="AJ59" i="10"/>
  <c r="BL59" i="10" s="1"/>
  <c r="AV58" i="10"/>
  <c r="BX58" i="10" s="1"/>
  <c r="AN58" i="10"/>
  <c r="BP58" i="10" s="1"/>
  <c r="AF58" i="10"/>
  <c r="BH58" i="10" s="1"/>
  <c r="AZ57" i="10"/>
  <c r="CB57" i="10" s="1"/>
  <c r="AR57" i="10"/>
  <c r="BT57" i="10" s="1"/>
  <c r="AJ57" i="10"/>
  <c r="BL57" i="10" s="1"/>
  <c r="AV56" i="10"/>
  <c r="BX56" i="10" s="1"/>
  <c r="AN56" i="10"/>
  <c r="BP56" i="10" s="1"/>
  <c r="AF56" i="10"/>
  <c r="BH56" i="10" s="1"/>
  <c r="AZ55" i="10"/>
  <c r="CB55" i="10" s="1"/>
  <c r="AR55" i="10"/>
  <c r="BT55" i="10" s="1"/>
  <c r="AJ55" i="10"/>
  <c r="BL55" i="10" s="1"/>
  <c r="AV54" i="10"/>
  <c r="BX54" i="10" s="1"/>
  <c r="AN54" i="10"/>
  <c r="BP54" i="10" s="1"/>
  <c r="AF54" i="10"/>
  <c r="BH54" i="10" s="1"/>
  <c r="AZ53" i="10"/>
  <c r="CB53" i="10" s="1"/>
  <c r="AR53" i="10"/>
  <c r="BT53" i="10" s="1"/>
  <c r="AJ53" i="10"/>
  <c r="BL53" i="10" s="1"/>
  <c r="AV52" i="10"/>
  <c r="BX52" i="10" s="1"/>
  <c r="AN52" i="10"/>
  <c r="BP52" i="10" s="1"/>
  <c r="AF52" i="10"/>
  <c r="BH52" i="10" s="1"/>
  <c r="AZ51" i="10"/>
  <c r="CB51" i="10" s="1"/>
  <c r="AR51" i="10"/>
  <c r="BT51" i="10" s="1"/>
  <c r="AJ51" i="10"/>
  <c r="BL51" i="10" s="1"/>
  <c r="AV50" i="10"/>
  <c r="BX50" i="10" s="1"/>
  <c r="AN50" i="10"/>
  <c r="BP50" i="10" s="1"/>
  <c r="AF50" i="10"/>
  <c r="BH50" i="10" s="1"/>
  <c r="AZ49" i="10"/>
  <c r="CB49" i="10" s="1"/>
  <c r="AR49" i="10"/>
  <c r="BT49" i="10" s="1"/>
  <c r="AJ49" i="10"/>
  <c r="BL49" i="10" s="1"/>
  <c r="AV48" i="10"/>
  <c r="BX48" i="10" s="1"/>
  <c r="AN48" i="10"/>
  <c r="BP48" i="10" s="1"/>
  <c r="AF48" i="10"/>
  <c r="BH48" i="10" s="1"/>
  <c r="AZ47" i="10"/>
  <c r="CB47" i="10" s="1"/>
  <c r="AR47" i="10"/>
  <c r="BT47" i="10" s="1"/>
  <c r="AJ47" i="10"/>
  <c r="BL47" i="10" s="1"/>
  <c r="AV46" i="10"/>
  <c r="BX46" i="10" s="1"/>
  <c r="AN46" i="10"/>
  <c r="BP46" i="10" s="1"/>
  <c r="AF46" i="10"/>
  <c r="BH46" i="10" s="1"/>
  <c r="AZ45" i="10"/>
  <c r="CB45" i="10" s="1"/>
  <c r="AR45" i="10"/>
  <c r="BT45" i="10" s="1"/>
  <c r="AJ45" i="10"/>
  <c r="BL45" i="10" s="1"/>
  <c r="AV44" i="10"/>
  <c r="BX44" i="10" s="1"/>
  <c r="AN44" i="10"/>
  <c r="BP44" i="10" s="1"/>
  <c r="AF44" i="10"/>
  <c r="BH44" i="10" s="1"/>
  <c r="AZ43" i="10"/>
  <c r="CB43" i="10" s="1"/>
  <c r="AR43" i="10"/>
  <c r="BT43" i="10" s="1"/>
  <c r="AJ43" i="10"/>
  <c r="BL43" i="10" s="1"/>
  <c r="AV42" i="10"/>
  <c r="BX42" i="10" s="1"/>
  <c r="AN42" i="10"/>
  <c r="BP42" i="10" s="1"/>
  <c r="AF42" i="10"/>
  <c r="BH42" i="10" s="1"/>
  <c r="AZ41" i="10"/>
  <c r="CB41" i="10" s="1"/>
  <c r="AR41" i="10"/>
  <c r="BT41" i="10" s="1"/>
  <c r="AJ41" i="10"/>
  <c r="BL41" i="10" s="1"/>
  <c r="AV40" i="10"/>
  <c r="BX40" i="10" s="1"/>
  <c r="AN40" i="10"/>
  <c r="BP40" i="10" s="1"/>
  <c r="AF40" i="10"/>
  <c r="BH40" i="10" s="1"/>
  <c r="AZ39" i="10"/>
  <c r="CB39" i="10" s="1"/>
  <c r="AR39" i="10"/>
  <c r="BT39" i="10" s="1"/>
  <c r="AJ39" i="10"/>
  <c r="BL39" i="10" s="1"/>
  <c r="AY158" i="10"/>
  <c r="CA158" i="10" s="1"/>
  <c r="AJ153" i="10"/>
  <c r="BL153" i="10" s="1"/>
  <c r="BB137" i="10"/>
  <c r="CD137" i="10" s="1"/>
  <c r="AL125" i="10"/>
  <c r="BN125" i="10" s="1"/>
  <c r="AD119" i="10"/>
  <c r="BF119" i="10" s="1"/>
  <c r="AT115" i="10"/>
  <c r="BV115" i="10" s="1"/>
  <c r="AS108" i="10"/>
  <c r="BU108" i="10" s="1"/>
  <c r="AW107" i="10"/>
  <c r="BY107" i="10" s="1"/>
  <c r="AG103" i="10"/>
  <c r="BI103" i="10" s="1"/>
  <c r="BA102" i="10"/>
  <c r="CC102" i="10" s="1"/>
  <c r="AK98" i="10"/>
  <c r="BM98" i="10" s="1"/>
  <c r="AO97" i="10"/>
  <c r="BQ97" i="10" s="1"/>
  <c r="AS92" i="10"/>
  <c r="BU92" i="10" s="1"/>
  <c r="AW91" i="10"/>
  <c r="BY91" i="10" s="1"/>
  <c r="AG87" i="10"/>
  <c r="BI87" i="10" s="1"/>
  <c r="BA86" i="10"/>
  <c r="CC86" i="10" s="1"/>
  <c r="AK82" i="10"/>
  <c r="BM82" i="10" s="1"/>
  <c r="AO81" i="10"/>
  <c r="BQ81" i="10" s="1"/>
  <c r="BA78" i="10"/>
  <c r="CC78" i="10" s="1"/>
  <c r="AZ77" i="10"/>
  <c r="CB77" i="10" s="1"/>
  <c r="AJ73" i="10"/>
  <c r="BL73" i="10" s="1"/>
  <c r="AS72" i="10"/>
  <c r="BU72" i="10" s="1"/>
  <c r="AO71" i="10"/>
  <c r="BQ71" i="10" s="1"/>
  <c r="BC70" i="10"/>
  <c r="AU70" i="10"/>
  <c r="BW70" i="10" s="1"/>
  <c r="AM70" i="10"/>
  <c r="BO70" i="10" s="1"/>
  <c r="AE70" i="10"/>
  <c r="BG70" i="10" s="1"/>
  <c r="AY69" i="10"/>
  <c r="CA69" i="10" s="1"/>
  <c r="AQ69" i="10"/>
  <c r="BS69" i="10" s="1"/>
  <c r="AI69" i="10"/>
  <c r="BK69" i="10" s="1"/>
  <c r="BC68" i="10"/>
  <c r="AU68" i="10"/>
  <c r="BW68" i="10" s="1"/>
  <c r="AM68" i="10"/>
  <c r="BO68" i="10" s="1"/>
  <c r="AE68" i="10"/>
  <c r="BG68" i="10" s="1"/>
  <c r="AY67" i="10"/>
  <c r="CA67" i="10" s="1"/>
  <c r="AQ67" i="10"/>
  <c r="BS67" i="10" s="1"/>
  <c r="AI67" i="10"/>
  <c r="BK67" i="10" s="1"/>
  <c r="BC66" i="10"/>
  <c r="AU66" i="10"/>
  <c r="BW66" i="10" s="1"/>
  <c r="AM66" i="10"/>
  <c r="BO66" i="10" s="1"/>
  <c r="AE66" i="10"/>
  <c r="BG66" i="10" s="1"/>
  <c r="AY65" i="10"/>
  <c r="CA65" i="10" s="1"/>
  <c r="AQ65" i="10"/>
  <c r="BS65" i="10" s="1"/>
  <c r="AI65" i="10"/>
  <c r="BK65" i="10" s="1"/>
  <c r="BC64" i="10"/>
  <c r="AU64" i="10"/>
  <c r="BW64" i="10" s="1"/>
  <c r="AM64" i="10"/>
  <c r="BO64" i="10" s="1"/>
  <c r="AE64" i="10"/>
  <c r="BG64" i="10" s="1"/>
  <c r="AY63" i="10"/>
  <c r="CA63" i="10" s="1"/>
  <c r="AQ63" i="10"/>
  <c r="BS63" i="10" s="1"/>
  <c r="AI63" i="10"/>
  <c r="BK63" i="10" s="1"/>
  <c r="BC62" i="10"/>
  <c r="AU62" i="10"/>
  <c r="BW62" i="10" s="1"/>
  <c r="AM62" i="10"/>
  <c r="BO62" i="10" s="1"/>
  <c r="AE62" i="10"/>
  <c r="BG62" i="10" s="1"/>
  <c r="AY61" i="10"/>
  <c r="CA61" i="10" s="1"/>
  <c r="AQ61" i="10"/>
  <c r="BS61" i="10" s="1"/>
  <c r="AI61" i="10"/>
  <c r="BK61" i="10" s="1"/>
  <c r="BC60" i="10"/>
  <c r="AU60" i="10"/>
  <c r="BW60" i="10" s="1"/>
  <c r="AM60" i="10"/>
  <c r="BO60" i="10" s="1"/>
  <c r="AE60" i="10"/>
  <c r="BG60" i="10" s="1"/>
  <c r="AY59" i="10"/>
  <c r="CA59" i="10" s="1"/>
  <c r="AQ59" i="10"/>
  <c r="BS59" i="10" s="1"/>
  <c r="AI59" i="10"/>
  <c r="BK59" i="10" s="1"/>
  <c r="BC58" i="10"/>
  <c r="AU58" i="10"/>
  <c r="BW58" i="10" s="1"/>
  <c r="AM58" i="10"/>
  <c r="BO58" i="10" s="1"/>
  <c r="AE58" i="10"/>
  <c r="BG58" i="10" s="1"/>
  <c r="AY57" i="10"/>
  <c r="CA57" i="10" s="1"/>
  <c r="AQ57" i="10"/>
  <c r="BS57" i="10" s="1"/>
  <c r="AI57" i="10"/>
  <c r="BK57" i="10" s="1"/>
  <c r="BC56" i="10"/>
  <c r="AU56" i="10"/>
  <c r="BW56" i="10" s="1"/>
  <c r="AM56" i="10"/>
  <c r="BO56" i="10" s="1"/>
  <c r="AE56" i="10"/>
  <c r="BG56" i="10" s="1"/>
  <c r="AY55" i="10"/>
  <c r="CA55" i="10" s="1"/>
  <c r="AQ55" i="10"/>
  <c r="BS55" i="10" s="1"/>
  <c r="AI55" i="10"/>
  <c r="BK55" i="10" s="1"/>
  <c r="BC54" i="10"/>
  <c r="AU54" i="10"/>
  <c r="BW54" i="10" s="1"/>
  <c r="AM54" i="10"/>
  <c r="BO54" i="10" s="1"/>
  <c r="AE54" i="10"/>
  <c r="BG54" i="10" s="1"/>
  <c r="AY53" i="10"/>
  <c r="CA53" i="10" s="1"/>
  <c r="AQ53" i="10"/>
  <c r="BS53" i="10" s="1"/>
  <c r="AI53" i="10"/>
  <c r="BK53" i="10" s="1"/>
  <c r="BC52" i="10"/>
  <c r="AU52" i="10"/>
  <c r="BW52" i="10" s="1"/>
  <c r="AM52" i="10"/>
  <c r="BO52" i="10" s="1"/>
  <c r="AE52" i="10"/>
  <c r="BG52" i="10" s="1"/>
  <c r="AY51" i="10"/>
  <c r="CA51" i="10" s="1"/>
  <c r="AQ51" i="10"/>
  <c r="BS51" i="10" s="1"/>
  <c r="AI51" i="10"/>
  <c r="BK51" i="10" s="1"/>
  <c r="BC50" i="10"/>
  <c r="AU50" i="10"/>
  <c r="BW50" i="10" s="1"/>
  <c r="AM50" i="10"/>
  <c r="BO50" i="10" s="1"/>
  <c r="AE50" i="10"/>
  <c r="BG50" i="10" s="1"/>
  <c r="AY49" i="10"/>
  <c r="CA49" i="10" s="1"/>
  <c r="AQ49" i="10"/>
  <c r="BS49" i="10" s="1"/>
  <c r="AI49" i="10"/>
  <c r="BK49" i="10" s="1"/>
  <c r="BC48" i="10"/>
  <c r="AU48" i="10"/>
  <c r="BW48" i="10" s="1"/>
  <c r="AM48" i="10"/>
  <c r="BO48" i="10" s="1"/>
  <c r="AE48" i="10"/>
  <c r="BG48" i="10" s="1"/>
  <c r="AY47" i="10"/>
  <c r="CA47" i="10" s="1"/>
  <c r="AQ47" i="10"/>
  <c r="BS47" i="10" s="1"/>
  <c r="AI47" i="10"/>
  <c r="BK47" i="10" s="1"/>
  <c r="BC46" i="10"/>
  <c r="AU46" i="10"/>
  <c r="BW46" i="10" s="1"/>
  <c r="AM46" i="10"/>
  <c r="BO46" i="10" s="1"/>
  <c r="AE46" i="10"/>
  <c r="BG46" i="10" s="1"/>
  <c r="AY45" i="10"/>
  <c r="CA45" i="10" s="1"/>
  <c r="AQ45" i="10"/>
  <c r="BS45" i="10" s="1"/>
  <c r="AI45" i="10"/>
  <c r="BK45" i="10" s="1"/>
  <c r="BC44" i="10"/>
  <c r="AU44" i="10"/>
  <c r="BW44" i="10" s="1"/>
  <c r="AM44" i="10"/>
  <c r="BO44" i="10" s="1"/>
  <c r="AE44" i="10"/>
  <c r="BG44" i="10" s="1"/>
  <c r="AY43" i="10"/>
  <c r="CA43" i="10" s="1"/>
  <c r="AQ43" i="10"/>
  <c r="BS43" i="10" s="1"/>
  <c r="AI43" i="10"/>
  <c r="BK43" i="10" s="1"/>
  <c r="BC42" i="10"/>
  <c r="AU42" i="10"/>
  <c r="BW42" i="10" s="1"/>
  <c r="AM42" i="10"/>
  <c r="BO42" i="10" s="1"/>
  <c r="AE42" i="10"/>
  <c r="BG42" i="10" s="1"/>
  <c r="AY41" i="10"/>
  <c r="CA41" i="10" s="1"/>
  <c r="AQ41" i="10"/>
  <c r="BS41" i="10" s="1"/>
  <c r="AI41" i="10"/>
  <c r="BK41" i="10" s="1"/>
  <c r="BC40" i="10"/>
  <c r="AU40" i="10"/>
  <c r="BW40" i="10" s="1"/>
  <c r="AM40" i="10"/>
  <c r="BO40" i="10" s="1"/>
  <c r="AE40" i="10"/>
  <c r="BG40" i="10" s="1"/>
  <c r="AY39" i="10"/>
  <c r="CA39" i="10" s="1"/>
  <c r="AQ39" i="10"/>
  <c r="BS39" i="10" s="1"/>
  <c r="AI39" i="10"/>
  <c r="BK39" i="10" s="1"/>
  <c r="BC38" i="10"/>
  <c r="AU38" i="10"/>
  <c r="BW38" i="10" s="1"/>
  <c r="AM38" i="10"/>
  <c r="BO38" i="10" s="1"/>
  <c r="AE38" i="10"/>
  <c r="BG38" i="10" s="1"/>
  <c r="AY37" i="10"/>
  <c r="CA37" i="10" s="1"/>
  <c r="AQ37" i="10"/>
  <c r="BS37" i="10" s="1"/>
  <c r="AI37" i="10"/>
  <c r="BK37" i="10" s="1"/>
  <c r="BC36" i="10"/>
  <c r="AU36" i="10"/>
  <c r="BW36" i="10" s="1"/>
  <c r="AM36" i="10"/>
  <c r="BO36" i="10" s="1"/>
  <c r="AE36" i="10"/>
  <c r="BG36" i="10" s="1"/>
  <c r="AY35" i="10"/>
  <c r="CA35" i="10" s="1"/>
  <c r="AQ35" i="10"/>
  <c r="BS35" i="10" s="1"/>
  <c r="AI35" i="10"/>
  <c r="BK35" i="10" s="1"/>
  <c r="BC34" i="10"/>
  <c r="AU34" i="10"/>
  <c r="BW34" i="10" s="1"/>
  <c r="AM34" i="10"/>
  <c r="BO34" i="10" s="1"/>
  <c r="AE34" i="10"/>
  <c r="BG34" i="10" s="1"/>
  <c r="AY33" i="10"/>
  <c r="CA33" i="10" s="1"/>
  <c r="AQ33" i="10"/>
  <c r="BS33" i="10" s="1"/>
  <c r="AI33" i="10"/>
  <c r="BK33" i="10" s="1"/>
  <c r="AI178" i="10"/>
  <c r="BK178" i="10" s="1"/>
  <c r="AL141" i="10"/>
  <c r="BN141" i="10" s="1"/>
  <c r="AD135" i="10"/>
  <c r="BF135" i="10" s="1"/>
  <c r="AT131" i="10"/>
  <c r="BV131" i="10" s="1"/>
  <c r="AK108" i="10"/>
  <c r="BM108" i="10" s="1"/>
  <c r="AO107" i="10"/>
  <c r="BQ107" i="10" s="1"/>
  <c r="AS102" i="10"/>
  <c r="BU102" i="10" s="1"/>
  <c r="AW101" i="10"/>
  <c r="BY101" i="10" s="1"/>
  <c r="AG97" i="10"/>
  <c r="BI97" i="10" s="1"/>
  <c r="BA96" i="10"/>
  <c r="CC96" i="10" s="1"/>
  <c r="AK92" i="10"/>
  <c r="BM92" i="10" s="1"/>
  <c r="AO91" i="10"/>
  <c r="BQ91" i="10" s="1"/>
  <c r="AS86" i="10"/>
  <c r="BU86" i="10" s="1"/>
  <c r="AW85" i="10"/>
  <c r="BY85" i="10" s="1"/>
  <c r="AG81" i="10"/>
  <c r="BI81" i="10" s="1"/>
  <c r="BA80" i="10"/>
  <c r="CC80" i="10" s="1"/>
  <c r="AV78" i="10"/>
  <c r="BX78" i="10" s="1"/>
  <c r="AW77" i="10"/>
  <c r="BY77" i="10" s="1"/>
  <c r="BA76" i="10"/>
  <c r="CC76" i="10" s="1"/>
  <c r="AZ75" i="10"/>
  <c r="CB75" i="10" s="1"/>
  <c r="AG73" i="10"/>
  <c r="BI73" i="10" s="1"/>
  <c r="AR72" i="10"/>
  <c r="BT72" i="10" s="1"/>
  <c r="AN71" i="10"/>
  <c r="BP71" i="10" s="1"/>
  <c r="BB70" i="10"/>
  <c r="CD70" i="10" s="1"/>
  <c r="AT70" i="10"/>
  <c r="BV70" i="10" s="1"/>
  <c r="AL70" i="10"/>
  <c r="BN70" i="10" s="1"/>
  <c r="AD70" i="10"/>
  <c r="BF70" i="10" s="1"/>
  <c r="AX69" i="10"/>
  <c r="BZ69" i="10" s="1"/>
  <c r="AP69" i="10"/>
  <c r="BR69" i="10" s="1"/>
  <c r="CE69" i="10" s="1"/>
  <c r="AH69" i="10"/>
  <c r="BJ69" i="10" s="1"/>
  <c r="BB68" i="10"/>
  <c r="CD68" i="10" s="1"/>
  <c r="AT68" i="10"/>
  <c r="BV68" i="10" s="1"/>
  <c r="AL68" i="10"/>
  <c r="BN68" i="10" s="1"/>
  <c r="AD68" i="10"/>
  <c r="BF68" i="10" s="1"/>
  <c r="AX67" i="10"/>
  <c r="BZ67" i="10" s="1"/>
  <c r="AP67" i="10"/>
  <c r="BR67" i="10" s="1"/>
  <c r="CE67" i="10" s="1"/>
  <c r="AH67" i="10"/>
  <c r="BJ67" i="10" s="1"/>
  <c r="BB66" i="10"/>
  <c r="CD66" i="10" s="1"/>
  <c r="AT66" i="10"/>
  <c r="BV66" i="10" s="1"/>
  <c r="AL66" i="10"/>
  <c r="BN66" i="10" s="1"/>
  <c r="AD66" i="10"/>
  <c r="BF66" i="10" s="1"/>
  <c r="AX65" i="10"/>
  <c r="BZ65" i="10" s="1"/>
  <c r="AP65" i="10"/>
  <c r="BR65" i="10" s="1"/>
  <c r="CE65" i="10" s="1"/>
  <c r="AH65" i="10"/>
  <c r="BJ65" i="10" s="1"/>
  <c r="BB64" i="10"/>
  <c r="CD64" i="10" s="1"/>
  <c r="AT64" i="10"/>
  <c r="BV64" i="10" s="1"/>
  <c r="AL64" i="10"/>
  <c r="BN64" i="10" s="1"/>
  <c r="AD64" i="10"/>
  <c r="BF64" i="10" s="1"/>
  <c r="AX63" i="10"/>
  <c r="BZ63" i="10" s="1"/>
  <c r="AP63" i="10"/>
  <c r="BR63" i="10" s="1"/>
  <c r="CE63" i="10" s="1"/>
  <c r="AH63" i="10"/>
  <c r="BJ63" i="10" s="1"/>
  <c r="BB62" i="10"/>
  <c r="CD62" i="10" s="1"/>
  <c r="AT62" i="10"/>
  <c r="BV62" i="10" s="1"/>
  <c r="AL62" i="10"/>
  <c r="BN62" i="10" s="1"/>
  <c r="AD62" i="10"/>
  <c r="BF62" i="10" s="1"/>
  <c r="AX61" i="10"/>
  <c r="BZ61" i="10" s="1"/>
  <c r="AP61" i="10"/>
  <c r="BR61" i="10" s="1"/>
  <c r="CE61" i="10" s="1"/>
  <c r="AH61" i="10"/>
  <c r="BJ61" i="10" s="1"/>
  <c r="BB60" i="10"/>
  <c r="CD60" i="10" s="1"/>
  <c r="AT60" i="10"/>
  <c r="BV60" i="10" s="1"/>
  <c r="AL60" i="10"/>
  <c r="BN60" i="10" s="1"/>
  <c r="AD60" i="10"/>
  <c r="BF60" i="10" s="1"/>
  <c r="AX59" i="10"/>
  <c r="BZ59" i="10" s="1"/>
  <c r="AP59" i="10"/>
  <c r="BR59" i="10" s="1"/>
  <c r="CE59" i="10" s="1"/>
  <c r="AH59" i="10"/>
  <c r="BJ59" i="10" s="1"/>
  <c r="BB58" i="10"/>
  <c r="CD58" i="10" s="1"/>
  <c r="AT58" i="10"/>
  <c r="BV58" i="10" s="1"/>
  <c r="AL58" i="10"/>
  <c r="BN58" i="10" s="1"/>
  <c r="AD58" i="10"/>
  <c r="BF58" i="10" s="1"/>
  <c r="AX57" i="10"/>
  <c r="BZ57" i="10" s="1"/>
  <c r="AP57" i="10"/>
  <c r="BR57" i="10" s="1"/>
  <c r="CE57" i="10" s="1"/>
  <c r="AH57" i="10"/>
  <c r="BJ57" i="10" s="1"/>
  <c r="BB56" i="10"/>
  <c r="CD56" i="10" s="1"/>
  <c r="AT56" i="10"/>
  <c r="BV56" i="10" s="1"/>
  <c r="AL56" i="10"/>
  <c r="BN56" i="10" s="1"/>
  <c r="AD56" i="10"/>
  <c r="BF56" i="10" s="1"/>
  <c r="AX55" i="10"/>
  <c r="BZ55" i="10" s="1"/>
  <c r="AP55" i="10"/>
  <c r="BR55" i="10" s="1"/>
  <c r="CE55" i="10" s="1"/>
  <c r="AH55" i="10"/>
  <c r="BJ55" i="10" s="1"/>
  <c r="BB54" i="10"/>
  <c r="CD54" i="10" s="1"/>
  <c r="AT54" i="10"/>
  <c r="BV54" i="10" s="1"/>
  <c r="AL54" i="10"/>
  <c r="BN54" i="10" s="1"/>
  <c r="AD54" i="10"/>
  <c r="BF54" i="10" s="1"/>
  <c r="AX53" i="10"/>
  <c r="BZ53" i="10" s="1"/>
  <c r="AP53" i="10"/>
  <c r="BR53" i="10" s="1"/>
  <c r="CE53" i="10" s="1"/>
  <c r="AH53" i="10"/>
  <c r="BJ53" i="10" s="1"/>
  <c r="BB52" i="10"/>
  <c r="CD52" i="10" s="1"/>
  <c r="AT52" i="10"/>
  <c r="BV52" i="10" s="1"/>
  <c r="AL52" i="10"/>
  <c r="BN52" i="10" s="1"/>
  <c r="AD52" i="10"/>
  <c r="BF52" i="10" s="1"/>
  <c r="AX51" i="10"/>
  <c r="BZ51" i="10" s="1"/>
  <c r="AP51" i="10"/>
  <c r="BR51" i="10" s="1"/>
  <c r="CE51" i="10" s="1"/>
  <c r="AH51" i="10"/>
  <c r="BJ51" i="10" s="1"/>
  <c r="BB50" i="10"/>
  <c r="CD50" i="10" s="1"/>
  <c r="AT50" i="10"/>
  <c r="BV50" i="10" s="1"/>
  <c r="AL50" i="10"/>
  <c r="BN50" i="10" s="1"/>
  <c r="AD50" i="10"/>
  <c r="BF50" i="10" s="1"/>
  <c r="AX49" i="10"/>
  <c r="BZ49" i="10" s="1"/>
  <c r="AP49" i="10"/>
  <c r="BR49" i="10" s="1"/>
  <c r="CE49" i="10" s="1"/>
  <c r="AH49" i="10"/>
  <c r="BJ49" i="10" s="1"/>
  <c r="BB48" i="10"/>
  <c r="CD48" i="10" s="1"/>
  <c r="AT48" i="10"/>
  <c r="BV48" i="10" s="1"/>
  <c r="AL48" i="10"/>
  <c r="BN48" i="10" s="1"/>
  <c r="AD48" i="10"/>
  <c r="BF48" i="10" s="1"/>
  <c r="AX47" i="10"/>
  <c r="BZ47" i="10" s="1"/>
  <c r="AP47" i="10"/>
  <c r="BR47" i="10" s="1"/>
  <c r="CE47" i="10" s="1"/>
  <c r="AH47" i="10"/>
  <c r="BJ47" i="10" s="1"/>
  <c r="BB46" i="10"/>
  <c r="CD46" i="10" s="1"/>
  <c r="AT46" i="10"/>
  <c r="BV46" i="10" s="1"/>
  <c r="AL46" i="10"/>
  <c r="BN46" i="10" s="1"/>
  <c r="AD46" i="10"/>
  <c r="BF46" i="10" s="1"/>
  <c r="AX45" i="10"/>
  <c r="BZ45" i="10" s="1"/>
  <c r="AP45" i="10"/>
  <c r="BR45" i="10" s="1"/>
  <c r="CE45" i="10" s="1"/>
  <c r="AH45" i="10"/>
  <c r="BJ45" i="10" s="1"/>
  <c r="BB44" i="10"/>
  <c r="CD44" i="10" s="1"/>
  <c r="AT44" i="10"/>
  <c r="BV44" i="10" s="1"/>
  <c r="AL44" i="10"/>
  <c r="BN44" i="10" s="1"/>
  <c r="AD44" i="10"/>
  <c r="BF44" i="10" s="1"/>
  <c r="AX43" i="10"/>
  <c r="BZ43" i="10" s="1"/>
  <c r="AP43" i="10"/>
  <c r="BR43" i="10" s="1"/>
  <c r="CE43" i="10" s="1"/>
  <c r="AH43" i="10"/>
  <c r="BJ43" i="10" s="1"/>
  <c r="BB42" i="10"/>
  <c r="CD42" i="10" s="1"/>
  <c r="AT42" i="10"/>
  <c r="BV42" i="10" s="1"/>
  <c r="AL42" i="10"/>
  <c r="BN42" i="10" s="1"/>
  <c r="AD42" i="10"/>
  <c r="BF42" i="10" s="1"/>
  <c r="AX41" i="10"/>
  <c r="BZ41" i="10" s="1"/>
  <c r="AP41" i="10"/>
  <c r="BR41" i="10" s="1"/>
  <c r="CE41" i="10" s="1"/>
  <c r="AH41" i="10"/>
  <c r="BJ41" i="10" s="1"/>
  <c r="BB40" i="10"/>
  <c r="CD40" i="10" s="1"/>
  <c r="AT40" i="10"/>
  <c r="BV40" i="10" s="1"/>
  <c r="AL40" i="10"/>
  <c r="BN40" i="10" s="1"/>
  <c r="AD40" i="10"/>
  <c r="BF40" i="10" s="1"/>
  <c r="AX39" i="10"/>
  <c r="BZ39" i="10" s="1"/>
  <c r="AP39" i="10"/>
  <c r="BR39" i="10" s="1"/>
  <c r="CE39" i="10" s="1"/>
  <c r="AH39" i="10"/>
  <c r="BJ39" i="10" s="1"/>
  <c r="BB38" i="10"/>
  <c r="CD38" i="10" s="1"/>
  <c r="AT38" i="10"/>
  <c r="BV38" i="10" s="1"/>
  <c r="AL38" i="10"/>
  <c r="BN38" i="10" s="1"/>
  <c r="AD38" i="10"/>
  <c r="BF38" i="10" s="1"/>
  <c r="AX37" i="10"/>
  <c r="BZ37" i="10" s="1"/>
  <c r="AP37" i="10"/>
  <c r="BR37" i="10" s="1"/>
  <c r="CE37" i="10" s="1"/>
  <c r="AH37" i="10"/>
  <c r="BJ37" i="10" s="1"/>
  <c r="BB36" i="10"/>
  <c r="CD36" i="10" s="1"/>
  <c r="AT36" i="10"/>
  <c r="BV36" i="10" s="1"/>
  <c r="AL36" i="10"/>
  <c r="BN36" i="10" s="1"/>
  <c r="AD36" i="10"/>
  <c r="BF36" i="10" s="1"/>
  <c r="AX35" i="10"/>
  <c r="BZ35" i="10" s="1"/>
  <c r="AP35" i="10"/>
  <c r="BR35" i="10" s="1"/>
  <c r="CE35" i="10" s="1"/>
  <c r="AH35" i="10"/>
  <c r="BJ35" i="10" s="1"/>
  <c r="BB34" i="10"/>
  <c r="CD34" i="10" s="1"/>
  <c r="AT34" i="10"/>
  <c r="BV34" i="10" s="1"/>
  <c r="AL34" i="10"/>
  <c r="BN34" i="10" s="1"/>
  <c r="AD34" i="10"/>
  <c r="BF34" i="10" s="1"/>
  <c r="AX33" i="10"/>
  <c r="BZ33" i="10" s="1"/>
  <c r="AP33" i="10"/>
  <c r="BR33" i="10" s="1"/>
  <c r="CE33" i="10" s="1"/>
  <c r="AH33" i="10"/>
  <c r="BJ33" i="10" s="1"/>
  <c r="AW79" i="10"/>
  <c r="BY79" i="10" s="1"/>
  <c r="AG67" i="10"/>
  <c r="BI67" i="10" s="1"/>
  <c r="BA66" i="10"/>
  <c r="CC66" i="10" s="1"/>
  <c r="AK62" i="10"/>
  <c r="BM62" i="10" s="1"/>
  <c r="AO61" i="10"/>
  <c r="BQ61" i="10" s="1"/>
  <c r="AS56" i="10"/>
  <c r="BU56" i="10" s="1"/>
  <c r="AW55" i="10"/>
  <c r="BY55" i="10" s="1"/>
  <c r="AG51" i="10"/>
  <c r="BI51" i="10" s="1"/>
  <c r="BA50" i="10"/>
  <c r="CC50" i="10" s="1"/>
  <c r="AK46" i="10"/>
  <c r="BM46" i="10" s="1"/>
  <c r="AO45" i="10"/>
  <c r="BQ45" i="10" s="1"/>
  <c r="AS40" i="10"/>
  <c r="BU40" i="10" s="1"/>
  <c r="AW39" i="10"/>
  <c r="BY39" i="10" s="1"/>
  <c r="AN38" i="10"/>
  <c r="BP38" i="10" s="1"/>
  <c r="AZ37" i="10"/>
  <c r="CB37" i="10" s="1"/>
  <c r="AJ37" i="10"/>
  <c r="BL37" i="10" s="1"/>
  <c r="AV36" i="10"/>
  <c r="BX36" i="10" s="1"/>
  <c r="AF36" i="10"/>
  <c r="BH36" i="10" s="1"/>
  <c r="AR35" i="10"/>
  <c r="BT35" i="10" s="1"/>
  <c r="AN34" i="10"/>
  <c r="BP34" i="10" s="1"/>
  <c r="AZ33" i="10"/>
  <c r="CB33" i="10" s="1"/>
  <c r="AJ33" i="10"/>
  <c r="BL33" i="10" s="1"/>
  <c r="BB32" i="10"/>
  <c r="CD32" i="10" s="1"/>
  <c r="AT32" i="10"/>
  <c r="BV32" i="10" s="1"/>
  <c r="AL32" i="10"/>
  <c r="BN32" i="10" s="1"/>
  <c r="AD32" i="10"/>
  <c r="BF32" i="10" s="1"/>
  <c r="AX31" i="10"/>
  <c r="BZ31" i="10" s="1"/>
  <c r="AP31" i="10"/>
  <c r="BR31" i="10" s="1"/>
  <c r="CE31" i="10" s="1"/>
  <c r="AH31" i="10"/>
  <c r="BJ31" i="10" s="1"/>
  <c r="BB30" i="10"/>
  <c r="CD30" i="10" s="1"/>
  <c r="AT30" i="10"/>
  <c r="BV30" i="10" s="1"/>
  <c r="AL30" i="10"/>
  <c r="BN30" i="10" s="1"/>
  <c r="AD30" i="10"/>
  <c r="BF30" i="10" s="1"/>
  <c r="AX29" i="10"/>
  <c r="BZ29" i="10" s="1"/>
  <c r="AP29" i="10"/>
  <c r="BR29" i="10" s="1"/>
  <c r="CE29" i="10" s="1"/>
  <c r="AH29" i="10"/>
  <c r="BJ29" i="10" s="1"/>
  <c r="BB28" i="10"/>
  <c r="CD28" i="10" s="1"/>
  <c r="AT28" i="10"/>
  <c r="BV28" i="10" s="1"/>
  <c r="AL28" i="10"/>
  <c r="BN28" i="10" s="1"/>
  <c r="AD28" i="10"/>
  <c r="BF28" i="10" s="1"/>
  <c r="AV27" i="10"/>
  <c r="BX27" i="10" s="1"/>
  <c r="AN27" i="10"/>
  <c r="BP27" i="10" s="1"/>
  <c r="AF27" i="10"/>
  <c r="BH27" i="10" s="1"/>
  <c r="AZ26" i="10"/>
  <c r="CB26" i="10" s="1"/>
  <c r="AR26" i="10"/>
  <c r="BT26" i="10" s="1"/>
  <c r="AJ26" i="10"/>
  <c r="BL26" i="10" s="1"/>
  <c r="AV25" i="10"/>
  <c r="BX25" i="10" s="1"/>
  <c r="AN25" i="10"/>
  <c r="BP25" i="10" s="1"/>
  <c r="AF25" i="10"/>
  <c r="BH25" i="10" s="1"/>
  <c r="AZ24" i="10"/>
  <c r="CB24" i="10" s="1"/>
  <c r="AR24" i="10"/>
  <c r="BT24" i="10" s="1"/>
  <c r="AJ24" i="10"/>
  <c r="BL24" i="10" s="1"/>
  <c r="AV23" i="10"/>
  <c r="BX23" i="10" s="1"/>
  <c r="AN23" i="10"/>
  <c r="BP23" i="10" s="1"/>
  <c r="AF23" i="10"/>
  <c r="BH23" i="10" s="1"/>
  <c r="AZ22" i="10"/>
  <c r="CB22" i="10" s="1"/>
  <c r="AR22" i="10"/>
  <c r="BT22" i="10" s="1"/>
  <c r="AJ22" i="10"/>
  <c r="BL22" i="10" s="1"/>
  <c r="AV21" i="10"/>
  <c r="BX21" i="10" s="1"/>
  <c r="AN21" i="10"/>
  <c r="BP21" i="10" s="1"/>
  <c r="AF21" i="10"/>
  <c r="BH21" i="10" s="1"/>
  <c r="AZ20" i="10"/>
  <c r="CB20" i="10" s="1"/>
  <c r="AR20" i="10"/>
  <c r="BT20" i="10" s="1"/>
  <c r="AJ20" i="10"/>
  <c r="BL20" i="10" s="1"/>
  <c r="AV19" i="10"/>
  <c r="BX19" i="10" s="1"/>
  <c r="AN19" i="10"/>
  <c r="BP19" i="10" s="1"/>
  <c r="AF19" i="10"/>
  <c r="BH19" i="10" s="1"/>
  <c r="AZ18" i="10"/>
  <c r="CB18" i="10" s="1"/>
  <c r="AR18" i="10"/>
  <c r="BT18" i="10" s="1"/>
  <c r="AJ18" i="10"/>
  <c r="BL18" i="10" s="1"/>
  <c r="AV17" i="10"/>
  <c r="BX17" i="10" s="1"/>
  <c r="AN17" i="10"/>
  <c r="BP17" i="10" s="1"/>
  <c r="AF17" i="10"/>
  <c r="BH17" i="10" s="1"/>
  <c r="AZ16" i="10"/>
  <c r="CB16" i="10" s="1"/>
  <c r="AR16" i="10"/>
  <c r="BT16" i="10" s="1"/>
  <c r="AJ16" i="10"/>
  <c r="BL16" i="10" s="1"/>
  <c r="AV15" i="10"/>
  <c r="BX15" i="10" s="1"/>
  <c r="AN15" i="10"/>
  <c r="BP15" i="10" s="1"/>
  <c r="AF15" i="10"/>
  <c r="BH15" i="10" s="1"/>
  <c r="AZ14" i="10"/>
  <c r="CB14" i="10" s="1"/>
  <c r="AR14" i="10"/>
  <c r="BT14" i="10" s="1"/>
  <c r="AJ14" i="10"/>
  <c r="BL14" i="10" s="1"/>
  <c r="AV13" i="10"/>
  <c r="BX13" i="10" s="1"/>
  <c r="AN13" i="10"/>
  <c r="BP13" i="10" s="1"/>
  <c r="AF13" i="10"/>
  <c r="BH13" i="10" s="1"/>
  <c r="AZ12" i="10"/>
  <c r="CB12" i="10" s="1"/>
  <c r="AR12" i="10"/>
  <c r="BT12" i="10" s="1"/>
  <c r="AJ12" i="10"/>
  <c r="BL12" i="10" s="1"/>
  <c r="AV246" i="10"/>
  <c r="BX246" i="10" s="1"/>
  <c r="AW61" i="10"/>
  <c r="BY61" i="10" s="1"/>
  <c r="AK52" i="10"/>
  <c r="BM52" i="10" s="1"/>
  <c r="AW45" i="10"/>
  <c r="BY45" i="10" s="1"/>
  <c r="AG41" i="10"/>
  <c r="BI41" i="10" s="1"/>
  <c r="AG36" i="10"/>
  <c r="BI36" i="10" s="1"/>
  <c r="AK33" i="10"/>
  <c r="BM33" i="10" s="1"/>
  <c r="AE32" i="10"/>
  <c r="BG32" i="10" s="1"/>
  <c r="AU30" i="10"/>
  <c r="BW30" i="10" s="1"/>
  <c r="BC28" i="10"/>
  <c r="AS24" i="10"/>
  <c r="BU24" i="10" s="1"/>
  <c r="AO23" i="10"/>
  <c r="BQ23" i="10" s="1"/>
  <c r="AO21" i="10"/>
  <c r="BQ21" i="10" s="1"/>
  <c r="AK20" i="10"/>
  <c r="BM20" i="10" s="1"/>
  <c r="AW19" i="10"/>
  <c r="BY19" i="10" s="1"/>
  <c r="AO17" i="10"/>
  <c r="BQ17" i="10" s="1"/>
  <c r="BA16" i="10"/>
  <c r="CC16" i="10" s="1"/>
  <c r="AK14" i="10"/>
  <c r="BM14" i="10" s="1"/>
  <c r="AG13" i="10"/>
  <c r="BI13" i="10" s="1"/>
  <c r="AS12" i="10"/>
  <c r="BU12" i="10" s="1"/>
  <c r="AK102" i="10"/>
  <c r="BM102" i="10" s="1"/>
  <c r="BA74" i="10"/>
  <c r="CC74" i="10" s="1"/>
  <c r="BA71" i="10"/>
  <c r="CC71" i="10" s="1"/>
  <c r="AS66" i="10"/>
  <c r="BU66" i="10" s="1"/>
  <c r="AW65" i="10"/>
  <c r="BY65" i="10" s="1"/>
  <c r="AG61" i="10"/>
  <c r="BI61" i="10" s="1"/>
  <c r="BA60" i="10"/>
  <c r="CC60" i="10" s="1"/>
  <c r="AK56" i="10"/>
  <c r="BM56" i="10" s="1"/>
  <c r="AO55" i="10"/>
  <c r="BQ55" i="10" s="1"/>
  <c r="AS50" i="10"/>
  <c r="BU50" i="10" s="1"/>
  <c r="AW49" i="10"/>
  <c r="BY49" i="10" s="1"/>
  <c r="AG45" i="10"/>
  <c r="BI45" i="10" s="1"/>
  <c r="BA44" i="10"/>
  <c r="CC44" i="10" s="1"/>
  <c r="AK40" i="10"/>
  <c r="BM40" i="10" s="1"/>
  <c r="AO39" i="10"/>
  <c r="BQ39" i="10" s="1"/>
  <c r="BA38" i="10"/>
  <c r="CC38" i="10" s="1"/>
  <c r="AK38" i="10"/>
  <c r="BM38" i="10" s="1"/>
  <c r="AW37" i="10"/>
  <c r="BY37" i="10" s="1"/>
  <c r="AG37" i="10"/>
  <c r="BI37" i="10" s="1"/>
  <c r="AS36" i="10"/>
  <c r="BU36" i="10" s="1"/>
  <c r="AO35" i="10"/>
  <c r="BQ35" i="10" s="1"/>
  <c r="BA34" i="10"/>
  <c r="CC34" i="10" s="1"/>
  <c r="AK34" i="10"/>
  <c r="BM34" i="10" s="1"/>
  <c r="AW33" i="10"/>
  <c r="BY33" i="10" s="1"/>
  <c r="AG33" i="10"/>
  <c r="BI33" i="10" s="1"/>
  <c r="BA32" i="10"/>
  <c r="CC32" i="10" s="1"/>
  <c r="AS32" i="10"/>
  <c r="BU32" i="10" s="1"/>
  <c r="AK32" i="10"/>
  <c r="BM32" i="10" s="1"/>
  <c r="AW31" i="10"/>
  <c r="BY31" i="10" s="1"/>
  <c r="AO31" i="10"/>
  <c r="BQ31" i="10" s="1"/>
  <c r="AG31" i="10"/>
  <c r="BI31" i="10" s="1"/>
  <c r="BA30" i="10"/>
  <c r="CC30" i="10" s="1"/>
  <c r="AS30" i="10"/>
  <c r="BU30" i="10" s="1"/>
  <c r="AK30" i="10"/>
  <c r="BM30" i="10" s="1"/>
  <c r="AW29" i="10"/>
  <c r="BY29" i="10" s="1"/>
  <c r="AO29" i="10"/>
  <c r="BQ29" i="10" s="1"/>
  <c r="AG29" i="10"/>
  <c r="BI29" i="10" s="1"/>
  <c r="BA28" i="10"/>
  <c r="CC28" i="10" s="1"/>
  <c r="AS28" i="10"/>
  <c r="BU28" i="10" s="1"/>
  <c r="AK28" i="10"/>
  <c r="BM28" i="10" s="1"/>
  <c r="BC27" i="10"/>
  <c r="AU27" i="10"/>
  <c r="BW27" i="10" s="1"/>
  <c r="AM27" i="10"/>
  <c r="BO27" i="10" s="1"/>
  <c r="AE27" i="10"/>
  <c r="BG27" i="10" s="1"/>
  <c r="AY26" i="10"/>
  <c r="CA26" i="10" s="1"/>
  <c r="AQ26" i="10"/>
  <c r="BS26" i="10" s="1"/>
  <c r="AI26" i="10"/>
  <c r="BK26" i="10" s="1"/>
  <c r="BC25" i="10"/>
  <c r="AU25" i="10"/>
  <c r="BW25" i="10" s="1"/>
  <c r="AM25" i="10"/>
  <c r="BO25" i="10" s="1"/>
  <c r="AE25" i="10"/>
  <c r="BG25" i="10" s="1"/>
  <c r="AY24" i="10"/>
  <c r="CA24" i="10" s="1"/>
  <c r="AQ24" i="10"/>
  <c r="BS24" i="10" s="1"/>
  <c r="AI24" i="10"/>
  <c r="BK24" i="10" s="1"/>
  <c r="BC23" i="10"/>
  <c r="AU23" i="10"/>
  <c r="BW23" i="10" s="1"/>
  <c r="AM23" i="10"/>
  <c r="BO23" i="10" s="1"/>
  <c r="AE23" i="10"/>
  <c r="BG23" i="10" s="1"/>
  <c r="AY22" i="10"/>
  <c r="CA22" i="10" s="1"/>
  <c r="AQ22" i="10"/>
  <c r="BS22" i="10" s="1"/>
  <c r="AI22" i="10"/>
  <c r="BK22" i="10" s="1"/>
  <c r="BC21" i="10"/>
  <c r="AU21" i="10"/>
  <c r="BW21" i="10" s="1"/>
  <c r="AM21" i="10"/>
  <c r="BO21" i="10" s="1"/>
  <c r="AE21" i="10"/>
  <c r="BG21" i="10" s="1"/>
  <c r="AY20" i="10"/>
  <c r="CA20" i="10" s="1"/>
  <c r="AQ20" i="10"/>
  <c r="BS20" i="10" s="1"/>
  <c r="AI20" i="10"/>
  <c r="BK20" i="10" s="1"/>
  <c r="BC19" i="10"/>
  <c r="AU19" i="10"/>
  <c r="BW19" i="10" s="1"/>
  <c r="AM19" i="10"/>
  <c r="BO19" i="10" s="1"/>
  <c r="AE19" i="10"/>
  <c r="BG19" i="10" s="1"/>
  <c r="AY18" i="10"/>
  <c r="CA18" i="10" s="1"/>
  <c r="AQ18" i="10"/>
  <c r="BS18" i="10" s="1"/>
  <c r="AI18" i="10"/>
  <c r="BK18" i="10" s="1"/>
  <c r="BC17" i="10"/>
  <c r="AU17" i="10"/>
  <c r="BW17" i="10" s="1"/>
  <c r="AM17" i="10"/>
  <c r="BO17" i="10" s="1"/>
  <c r="AE17" i="10"/>
  <c r="BG17" i="10" s="1"/>
  <c r="AY16" i="10"/>
  <c r="CA16" i="10" s="1"/>
  <c r="AQ16" i="10"/>
  <c r="BS16" i="10" s="1"/>
  <c r="AI16" i="10"/>
  <c r="BK16" i="10" s="1"/>
  <c r="BC15" i="10"/>
  <c r="AU15" i="10"/>
  <c r="BW15" i="10" s="1"/>
  <c r="AM15" i="10"/>
  <c r="BO15" i="10" s="1"/>
  <c r="AE15" i="10"/>
  <c r="BG15" i="10" s="1"/>
  <c r="AY14" i="10"/>
  <c r="CA14" i="10" s="1"/>
  <c r="AQ14" i="10"/>
  <c r="BS14" i="10" s="1"/>
  <c r="AI14" i="10"/>
  <c r="BK14" i="10" s="1"/>
  <c r="BC13" i="10"/>
  <c r="AU13" i="10"/>
  <c r="BW13" i="10" s="1"/>
  <c r="AM13" i="10"/>
  <c r="BO13" i="10" s="1"/>
  <c r="AE13" i="10"/>
  <c r="BG13" i="10" s="1"/>
  <c r="AY12" i="10"/>
  <c r="CA12" i="10" s="1"/>
  <c r="AQ12" i="10"/>
  <c r="BS12" i="10" s="1"/>
  <c r="AI12" i="10"/>
  <c r="BK12" i="10" s="1"/>
  <c r="AK68" i="10"/>
  <c r="BM68" i="10" s="1"/>
  <c r="AO51" i="10"/>
  <c r="BQ51" i="10" s="1"/>
  <c r="BA37" i="10"/>
  <c r="CC37" i="10" s="1"/>
  <c r="AW36" i="10"/>
  <c r="BY36" i="10" s="1"/>
  <c r="BC32" i="10"/>
  <c r="AQ31" i="10"/>
  <c r="BS31" i="10" s="1"/>
  <c r="AE30" i="10"/>
  <c r="BG30" i="10" s="1"/>
  <c r="AY29" i="10"/>
  <c r="CA29" i="10" s="1"/>
  <c r="AM28" i="10"/>
  <c r="BO28" i="10" s="1"/>
  <c r="AW27" i="10"/>
  <c r="BY27" i="10" s="1"/>
  <c r="AK26" i="10"/>
  <c r="BM26" i="10" s="1"/>
  <c r="AO25" i="10"/>
  <c r="BQ25" i="10" s="1"/>
  <c r="AK24" i="10"/>
  <c r="BM24" i="10" s="1"/>
  <c r="AW23" i="10"/>
  <c r="BY23" i="10" s="1"/>
  <c r="AS20" i="10"/>
  <c r="BU20" i="10" s="1"/>
  <c r="AS16" i="10"/>
  <c r="BU16" i="10" s="1"/>
  <c r="AG15" i="10"/>
  <c r="BI15" i="10" s="1"/>
  <c r="AS14" i="10"/>
  <c r="BU14" i="10" s="1"/>
  <c r="BA106" i="10"/>
  <c r="CC106" i="10" s="1"/>
  <c r="AO85" i="10"/>
  <c r="BQ85" i="10" s="1"/>
  <c r="AR77" i="10"/>
  <c r="BT77" i="10" s="1"/>
  <c r="AK71" i="10"/>
  <c r="BM71" i="10" s="1"/>
  <c r="BA70" i="10"/>
  <c r="CC70" i="10" s="1"/>
  <c r="AK66" i="10"/>
  <c r="BM66" i="10" s="1"/>
  <c r="AO65" i="10"/>
  <c r="BQ65" i="10" s="1"/>
  <c r="AS60" i="10"/>
  <c r="BU60" i="10" s="1"/>
  <c r="AW59" i="10"/>
  <c r="BY59" i="10" s="1"/>
  <c r="AG55" i="10"/>
  <c r="BI55" i="10" s="1"/>
  <c r="BA54" i="10"/>
  <c r="CC54" i="10" s="1"/>
  <c r="AK50" i="10"/>
  <c r="BM50" i="10" s="1"/>
  <c r="AO49" i="10"/>
  <c r="BQ49" i="10" s="1"/>
  <c r="AS44" i="10"/>
  <c r="BU44" i="10" s="1"/>
  <c r="AW43" i="10"/>
  <c r="BY43" i="10" s="1"/>
  <c r="AG39" i="10"/>
  <c r="BI39" i="10" s="1"/>
  <c r="AZ38" i="10"/>
  <c r="CB38" i="10" s="1"/>
  <c r="AJ38" i="10"/>
  <c r="BL38" i="10" s="1"/>
  <c r="AV37" i="10"/>
  <c r="BX37" i="10" s="1"/>
  <c r="AF37" i="10"/>
  <c r="BH37" i="10" s="1"/>
  <c r="AR36" i="10"/>
  <c r="BT36" i="10" s="1"/>
  <c r="AN35" i="10"/>
  <c r="BP35" i="10" s="1"/>
  <c r="AZ34" i="10"/>
  <c r="CB34" i="10" s="1"/>
  <c r="AJ34" i="10"/>
  <c r="BL34" i="10" s="1"/>
  <c r="AV33" i="10"/>
  <c r="BX33" i="10" s="1"/>
  <c r="AF33" i="10"/>
  <c r="BH33" i="10" s="1"/>
  <c r="AZ32" i="10"/>
  <c r="CB32" i="10" s="1"/>
  <c r="AR32" i="10"/>
  <c r="BT32" i="10" s="1"/>
  <c r="AJ32" i="10"/>
  <c r="BL32" i="10" s="1"/>
  <c r="AV31" i="10"/>
  <c r="BX31" i="10" s="1"/>
  <c r="AN31" i="10"/>
  <c r="BP31" i="10" s="1"/>
  <c r="AF31" i="10"/>
  <c r="BH31" i="10" s="1"/>
  <c r="AZ30" i="10"/>
  <c r="CB30" i="10" s="1"/>
  <c r="AR30" i="10"/>
  <c r="BT30" i="10" s="1"/>
  <c r="AJ30" i="10"/>
  <c r="BL30" i="10" s="1"/>
  <c r="AV29" i="10"/>
  <c r="BX29" i="10" s="1"/>
  <c r="AN29" i="10"/>
  <c r="BP29" i="10" s="1"/>
  <c r="AF29" i="10"/>
  <c r="BH29" i="10" s="1"/>
  <c r="AZ28" i="10"/>
  <c r="CB28" i="10" s="1"/>
  <c r="AR28" i="10"/>
  <c r="BT28" i="10" s="1"/>
  <c r="AJ28" i="10"/>
  <c r="BL28" i="10" s="1"/>
  <c r="BB27" i="10"/>
  <c r="CD27" i="10" s="1"/>
  <c r="AT27" i="10"/>
  <c r="BV27" i="10" s="1"/>
  <c r="AL27" i="10"/>
  <c r="BN27" i="10" s="1"/>
  <c r="AD27" i="10"/>
  <c r="BF27" i="10" s="1"/>
  <c r="AX26" i="10"/>
  <c r="BZ26" i="10" s="1"/>
  <c r="AP26" i="10"/>
  <c r="BR26" i="10" s="1"/>
  <c r="CE26" i="10" s="1"/>
  <c r="AH26" i="10"/>
  <c r="BJ26" i="10" s="1"/>
  <c r="BB25" i="10"/>
  <c r="CD25" i="10" s="1"/>
  <c r="AT25" i="10"/>
  <c r="BV25" i="10" s="1"/>
  <c r="AL25" i="10"/>
  <c r="BN25" i="10" s="1"/>
  <c r="AD25" i="10"/>
  <c r="BF25" i="10" s="1"/>
  <c r="AX24" i="10"/>
  <c r="BZ24" i="10" s="1"/>
  <c r="AP24" i="10"/>
  <c r="BR24" i="10" s="1"/>
  <c r="CE24" i="10" s="1"/>
  <c r="AH24" i="10"/>
  <c r="BJ24" i="10" s="1"/>
  <c r="BB23" i="10"/>
  <c r="CD23" i="10" s="1"/>
  <c r="AT23" i="10"/>
  <c r="BV23" i="10" s="1"/>
  <c r="AL23" i="10"/>
  <c r="BN23" i="10" s="1"/>
  <c r="AD23" i="10"/>
  <c r="BF23" i="10" s="1"/>
  <c r="AX22" i="10"/>
  <c r="BZ22" i="10" s="1"/>
  <c r="AP22" i="10"/>
  <c r="BR22" i="10" s="1"/>
  <c r="CE22" i="10" s="1"/>
  <c r="AH22" i="10"/>
  <c r="BJ22" i="10" s="1"/>
  <c r="BB21" i="10"/>
  <c r="CD21" i="10" s="1"/>
  <c r="AT21" i="10"/>
  <c r="BV21" i="10" s="1"/>
  <c r="AL21" i="10"/>
  <c r="BN21" i="10" s="1"/>
  <c r="AD21" i="10"/>
  <c r="BF21" i="10" s="1"/>
  <c r="AX20" i="10"/>
  <c r="BZ20" i="10" s="1"/>
  <c r="AP20" i="10"/>
  <c r="BR20" i="10" s="1"/>
  <c r="CE20" i="10" s="1"/>
  <c r="AH20" i="10"/>
  <c r="BJ20" i="10" s="1"/>
  <c r="BB19" i="10"/>
  <c r="CD19" i="10" s="1"/>
  <c r="AT19" i="10"/>
  <c r="BV19" i="10" s="1"/>
  <c r="AL19" i="10"/>
  <c r="BN19" i="10" s="1"/>
  <c r="AD19" i="10"/>
  <c r="BF19" i="10" s="1"/>
  <c r="AX18" i="10"/>
  <c r="BZ18" i="10" s="1"/>
  <c r="AP18" i="10"/>
  <c r="BR18" i="10" s="1"/>
  <c r="CE18" i="10" s="1"/>
  <c r="AH18" i="10"/>
  <c r="BJ18" i="10" s="1"/>
  <c r="BB17" i="10"/>
  <c r="CD17" i="10" s="1"/>
  <c r="AT17" i="10"/>
  <c r="BV17" i="10" s="1"/>
  <c r="AL17" i="10"/>
  <c r="BN17" i="10" s="1"/>
  <c r="AD17" i="10"/>
  <c r="BF17" i="10" s="1"/>
  <c r="AX16" i="10"/>
  <c r="BZ16" i="10" s="1"/>
  <c r="AP16" i="10"/>
  <c r="BR16" i="10" s="1"/>
  <c r="CE16" i="10" s="1"/>
  <c r="AH16" i="10"/>
  <c r="BJ16" i="10" s="1"/>
  <c r="BB15" i="10"/>
  <c r="CD15" i="10" s="1"/>
  <c r="AT15" i="10"/>
  <c r="BV15" i="10" s="1"/>
  <c r="AL15" i="10"/>
  <c r="BN15" i="10" s="1"/>
  <c r="AD15" i="10"/>
  <c r="BF15" i="10" s="1"/>
  <c r="AX14" i="10"/>
  <c r="BZ14" i="10" s="1"/>
  <c r="AP14" i="10"/>
  <c r="BR14" i="10" s="1"/>
  <c r="CE14" i="10" s="1"/>
  <c r="AH14" i="10"/>
  <c r="BJ14" i="10" s="1"/>
  <c r="BB13" i="10"/>
  <c r="CD13" i="10" s="1"/>
  <c r="AT13" i="10"/>
  <c r="BV13" i="10" s="1"/>
  <c r="AL13" i="10"/>
  <c r="BN13" i="10" s="1"/>
  <c r="AD13" i="10"/>
  <c r="BF13" i="10" s="1"/>
  <c r="AX12" i="10"/>
  <c r="BZ12" i="10" s="1"/>
  <c r="AP12" i="10"/>
  <c r="BR12" i="10" s="1"/>
  <c r="AH12" i="10"/>
  <c r="BJ12" i="10" s="1"/>
  <c r="AS96" i="10"/>
  <c r="BU96" i="10" s="1"/>
  <c r="AS62" i="10"/>
  <c r="BU62" i="10" s="1"/>
  <c r="AS46" i="10"/>
  <c r="BU46" i="10" s="1"/>
  <c r="AQ29" i="10"/>
  <c r="BS29" i="10" s="1"/>
  <c r="AE28" i="10"/>
  <c r="BG28" i="10" s="1"/>
  <c r="BA24" i="10"/>
  <c r="CC24" i="10" s="1"/>
  <c r="AK22" i="10"/>
  <c r="BM22" i="10" s="1"/>
  <c r="AG21" i="10"/>
  <c r="BI21" i="10" s="1"/>
  <c r="BA20" i="10"/>
  <c r="CC20" i="10" s="1"/>
  <c r="AS18" i="10"/>
  <c r="BU18" i="10" s="1"/>
  <c r="AK16" i="10"/>
  <c r="BM16" i="10" s="1"/>
  <c r="AO15" i="10"/>
  <c r="BQ15" i="10" s="1"/>
  <c r="BA14" i="10"/>
  <c r="CC14" i="10" s="1"/>
  <c r="AK12" i="10"/>
  <c r="BM12" i="10" s="1"/>
  <c r="AW95" i="10"/>
  <c r="BY95" i="10" s="1"/>
  <c r="AG91" i="10"/>
  <c r="BI91" i="10" s="1"/>
  <c r="AO72" i="10"/>
  <c r="BQ72" i="10" s="1"/>
  <c r="AS70" i="10"/>
  <c r="BU70" i="10" s="1"/>
  <c r="AW69" i="10"/>
  <c r="BY69" i="10" s="1"/>
  <c r="AG65" i="10"/>
  <c r="BI65" i="10" s="1"/>
  <c r="BA64" i="10"/>
  <c r="CC64" i="10" s="1"/>
  <c r="AK60" i="10"/>
  <c r="BM60" i="10" s="1"/>
  <c r="AO59" i="10"/>
  <c r="BQ59" i="10" s="1"/>
  <c r="AS54" i="10"/>
  <c r="BU54" i="10" s="1"/>
  <c r="AW53" i="10"/>
  <c r="BY53" i="10" s="1"/>
  <c r="AG49" i="10"/>
  <c r="BI49" i="10" s="1"/>
  <c r="BA48" i="10"/>
  <c r="CC48" i="10" s="1"/>
  <c r="AK44" i="10"/>
  <c r="BM44" i="10" s="1"/>
  <c r="AO43" i="10"/>
  <c r="BQ43" i="10" s="1"/>
  <c r="AW38" i="10"/>
  <c r="BY38" i="10" s="1"/>
  <c r="AG38" i="10"/>
  <c r="BI38" i="10" s="1"/>
  <c r="AS37" i="10"/>
  <c r="BU37" i="10" s="1"/>
  <c r="AO36" i="10"/>
  <c r="BQ36" i="10" s="1"/>
  <c r="BA35" i="10"/>
  <c r="CC35" i="10" s="1"/>
  <c r="AK35" i="10"/>
  <c r="BM35" i="10" s="1"/>
  <c r="AW34" i="10"/>
  <c r="BY34" i="10" s="1"/>
  <c r="AG34" i="10"/>
  <c r="BI34" i="10" s="1"/>
  <c r="AS33" i="10"/>
  <c r="BU33" i="10" s="1"/>
  <c r="AE33" i="10"/>
  <c r="BG33" i="10" s="1"/>
  <c r="AY32" i="10"/>
  <c r="CA32" i="10" s="1"/>
  <c r="AQ32" i="10"/>
  <c r="BS32" i="10" s="1"/>
  <c r="AI32" i="10"/>
  <c r="BK32" i="10" s="1"/>
  <c r="BC31" i="10"/>
  <c r="AU31" i="10"/>
  <c r="BW31" i="10" s="1"/>
  <c r="AM31" i="10"/>
  <c r="BO31" i="10" s="1"/>
  <c r="AE31" i="10"/>
  <c r="BG31" i="10" s="1"/>
  <c r="AY30" i="10"/>
  <c r="CA30" i="10" s="1"/>
  <c r="AQ30" i="10"/>
  <c r="BS30" i="10" s="1"/>
  <c r="AI30" i="10"/>
  <c r="BK30" i="10" s="1"/>
  <c r="BC29" i="10"/>
  <c r="AU29" i="10"/>
  <c r="BW29" i="10" s="1"/>
  <c r="AM29" i="10"/>
  <c r="BO29" i="10" s="1"/>
  <c r="AE29" i="10"/>
  <c r="BG29" i="10" s="1"/>
  <c r="AY28" i="10"/>
  <c r="CA28" i="10" s="1"/>
  <c r="AQ28" i="10"/>
  <c r="BS28" i="10" s="1"/>
  <c r="AI28" i="10"/>
  <c r="BK28" i="10" s="1"/>
  <c r="BA27" i="10"/>
  <c r="CC27" i="10" s="1"/>
  <c r="AS27" i="10"/>
  <c r="BU27" i="10" s="1"/>
  <c r="AK27" i="10"/>
  <c r="BM27" i="10" s="1"/>
  <c r="AW26" i="10"/>
  <c r="BY26" i="10" s="1"/>
  <c r="AO26" i="10"/>
  <c r="BQ26" i="10" s="1"/>
  <c r="AG26" i="10"/>
  <c r="BI26" i="10" s="1"/>
  <c r="BA25" i="10"/>
  <c r="CC25" i="10" s="1"/>
  <c r="AS25" i="10"/>
  <c r="BU25" i="10" s="1"/>
  <c r="AK25" i="10"/>
  <c r="BM25" i="10" s="1"/>
  <c r="AW24" i="10"/>
  <c r="BY24" i="10" s="1"/>
  <c r="AO24" i="10"/>
  <c r="BQ24" i="10" s="1"/>
  <c r="AG24" i="10"/>
  <c r="BI24" i="10" s="1"/>
  <c r="BA23" i="10"/>
  <c r="CC23" i="10" s="1"/>
  <c r="AS23" i="10"/>
  <c r="BU23" i="10" s="1"/>
  <c r="AK23" i="10"/>
  <c r="BM23" i="10" s="1"/>
  <c r="AW22" i="10"/>
  <c r="BY22" i="10" s="1"/>
  <c r="AO22" i="10"/>
  <c r="BQ22" i="10" s="1"/>
  <c r="AG22" i="10"/>
  <c r="BI22" i="10" s="1"/>
  <c r="BA21" i="10"/>
  <c r="CC21" i="10" s="1"/>
  <c r="AS21" i="10"/>
  <c r="BU21" i="10" s="1"/>
  <c r="AK21" i="10"/>
  <c r="BM21" i="10" s="1"/>
  <c r="AW20" i="10"/>
  <c r="BY20" i="10" s="1"/>
  <c r="AO20" i="10"/>
  <c r="BQ20" i="10" s="1"/>
  <c r="AG20" i="10"/>
  <c r="BI20" i="10" s="1"/>
  <c r="BA19" i="10"/>
  <c r="CC19" i="10" s="1"/>
  <c r="AS19" i="10"/>
  <c r="BU19" i="10" s="1"/>
  <c r="AK19" i="10"/>
  <c r="BM19" i="10" s="1"/>
  <c r="AW18" i="10"/>
  <c r="BY18" i="10" s="1"/>
  <c r="AO18" i="10"/>
  <c r="BQ18" i="10" s="1"/>
  <c r="AG18" i="10"/>
  <c r="BI18" i="10" s="1"/>
  <c r="BA17" i="10"/>
  <c r="CC17" i="10" s="1"/>
  <c r="AS17" i="10"/>
  <c r="BU17" i="10" s="1"/>
  <c r="AK17" i="10"/>
  <c r="BM17" i="10" s="1"/>
  <c r="AW16" i="10"/>
  <c r="BY16" i="10" s="1"/>
  <c r="AO16" i="10"/>
  <c r="BQ16" i="10" s="1"/>
  <c r="AG16" i="10"/>
  <c r="BI16" i="10" s="1"/>
  <c r="BA15" i="10"/>
  <c r="CC15" i="10" s="1"/>
  <c r="AS15" i="10"/>
  <c r="BU15" i="10" s="1"/>
  <c r="AK15" i="10"/>
  <c r="BM15" i="10" s="1"/>
  <c r="AW14" i="10"/>
  <c r="BY14" i="10" s="1"/>
  <c r="AO14" i="10"/>
  <c r="BQ14" i="10" s="1"/>
  <c r="AG14" i="10"/>
  <c r="BI14" i="10" s="1"/>
  <c r="BA13" i="10"/>
  <c r="CC13" i="10" s="1"/>
  <c r="AS13" i="10"/>
  <c r="BU13" i="10" s="1"/>
  <c r="AK13" i="10"/>
  <c r="BM13" i="10" s="1"/>
  <c r="AW12" i="10"/>
  <c r="BY12" i="10" s="1"/>
  <c r="AO12" i="10"/>
  <c r="BQ12" i="10" s="1"/>
  <c r="AG12" i="10"/>
  <c r="BI12" i="10" s="1"/>
  <c r="BA22" i="10"/>
  <c r="CC22" i="10" s="1"/>
  <c r="AS80" i="10"/>
  <c r="BU80" i="10" s="1"/>
  <c r="AW75" i="10"/>
  <c r="BY75" i="10" s="1"/>
  <c r="AK70" i="10"/>
  <c r="BM70" i="10" s="1"/>
  <c r="AO69" i="10"/>
  <c r="BQ69" i="10" s="1"/>
  <c r="AS64" i="10"/>
  <c r="BU64" i="10" s="1"/>
  <c r="AW63" i="10"/>
  <c r="BY63" i="10" s="1"/>
  <c r="AG59" i="10"/>
  <c r="BI59" i="10" s="1"/>
  <c r="BA58" i="10"/>
  <c r="CC58" i="10" s="1"/>
  <c r="AK54" i="10"/>
  <c r="BM54" i="10" s="1"/>
  <c r="AO53" i="10"/>
  <c r="BQ53" i="10" s="1"/>
  <c r="AS48" i="10"/>
  <c r="BU48" i="10" s="1"/>
  <c r="AW47" i="10"/>
  <c r="BY47" i="10" s="1"/>
  <c r="AG43" i="10"/>
  <c r="BI43" i="10" s="1"/>
  <c r="BA42" i="10"/>
  <c r="CC42" i="10" s="1"/>
  <c r="AV38" i="10"/>
  <c r="BX38" i="10" s="1"/>
  <c r="AF38" i="10"/>
  <c r="BH38" i="10" s="1"/>
  <c r="AR37" i="10"/>
  <c r="BT37" i="10" s="1"/>
  <c r="AN36" i="10"/>
  <c r="BP36" i="10" s="1"/>
  <c r="AZ35" i="10"/>
  <c r="CB35" i="10" s="1"/>
  <c r="AJ35" i="10"/>
  <c r="BL35" i="10" s="1"/>
  <c r="AV34" i="10"/>
  <c r="BX34" i="10" s="1"/>
  <c r="AF34" i="10"/>
  <c r="BH34" i="10" s="1"/>
  <c r="AR33" i="10"/>
  <c r="BT33" i="10" s="1"/>
  <c r="AD33" i="10"/>
  <c r="BF33" i="10" s="1"/>
  <c r="AX32" i="10"/>
  <c r="BZ32" i="10" s="1"/>
  <c r="AP32" i="10"/>
  <c r="BR32" i="10" s="1"/>
  <c r="CE32" i="10" s="1"/>
  <c r="AH32" i="10"/>
  <c r="BJ32" i="10" s="1"/>
  <c r="BB31" i="10"/>
  <c r="CD31" i="10" s="1"/>
  <c r="AT31" i="10"/>
  <c r="BV31" i="10" s="1"/>
  <c r="AL31" i="10"/>
  <c r="BN31" i="10" s="1"/>
  <c r="AD31" i="10"/>
  <c r="BF31" i="10" s="1"/>
  <c r="AX30" i="10"/>
  <c r="BZ30" i="10" s="1"/>
  <c r="AP30" i="10"/>
  <c r="BR30" i="10" s="1"/>
  <c r="CE30" i="10" s="1"/>
  <c r="AH30" i="10"/>
  <c r="BJ30" i="10" s="1"/>
  <c r="BB29" i="10"/>
  <c r="CD29" i="10" s="1"/>
  <c r="AT29" i="10"/>
  <c r="BV29" i="10" s="1"/>
  <c r="AL29" i="10"/>
  <c r="BN29" i="10" s="1"/>
  <c r="AD29" i="10"/>
  <c r="BF29" i="10" s="1"/>
  <c r="AX28" i="10"/>
  <c r="BZ28" i="10" s="1"/>
  <c r="AP28" i="10"/>
  <c r="BR28" i="10" s="1"/>
  <c r="CE28" i="10" s="1"/>
  <c r="AH28" i="10"/>
  <c r="BJ28" i="10" s="1"/>
  <c r="AZ27" i="10"/>
  <c r="CB27" i="10" s="1"/>
  <c r="AR27" i="10"/>
  <c r="BT27" i="10" s="1"/>
  <c r="AJ27" i="10"/>
  <c r="BL27" i="10" s="1"/>
  <c r="AV26" i="10"/>
  <c r="BX26" i="10" s="1"/>
  <c r="AN26" i="10"/>
  <c r="BP26" i="10" s="1"/>
  <c r="AF26" i="10"/>
  <c r="BH26" i="10" s="1"/>
  <c r="AZ25" i="10"/>
  <c r="CB25" i="10" s="1"/>
  <c r="AR25" i="10"/>
  <c r="BT25" i="10" s="1"/>
  <c r="AJ25" i="10"/>
  <c r="BL25" i="10" s="1"/>
  <c r="AV24" i="10"/>
  <c r="BX24" i="10" s="1"/>
  <c r="AN24" i="10"/>
  <c r="BP24" i="10" s="1"/>
  <c r="AF24" i="10"/>
  <c r="BH24" i="10" s="1"/>
  <c r="AZ23" i="10"/>
  <c r="CB23" i="10" s="1"/>
  <c r="AR23" i="10"/>
  <c r="BT23" i="10" s="1"/>
  <c r="AJ23" i="10"/>
  <c r="BL23" i="10" s="1"/>
  <c r="AV22" i="10"/>
  <c r="BX22" i="10" s="1"/>
  <c r="AN22" i="10"/>
  <c r="BP22" i="10" s="1"/>
  <c r="AF22" i="10"/>
  <c r="BH22" i="10" s="1"/>
  <c r="AZ21" i="10"/>
  <c r="CB21" i="10" s="1"/>
  <c r="AR21" i="10"/>
  <c r="BT21" i="10" s="1"/>
  <c r="AJ21" i="10"/>
  <c r="BL21" i="10" s="1"/>
  <c r="AV20" i="10"/>
  <c r="BX20" i="10" s="1"/>
  <c r="AN20" i="10"/>
  <c r="BP20" i="10" s="1"/>
  <c r="AF20" i="10"/>
  <c r="BH20" i="10" s="1"/>
  <c r="AZ19" i="10"/>
  <c r="CB19" i="10" s="1"/>
  <c r="AR19" i="10"/>
  <c r="BT19" i="10" s="1"/>
  <c r="AJ19" i="10"/>
  <c r="BL19" i="10" s="1"/>
  <c r="AV18" i="10"/>
  <c r="BX18" i="10" s="1"/>
  <c r="AN18" i="10"/>
  <c r="BP18" i="10" s="1"/>
  <c r="AF18" i="10"/>
  <c r="BH18" i="10" s="1"/>
  <c r="AZ17" i="10"/>
  <c r="CB17" i="10" s="1"/>
  <c r="AR17" i="10"/>
  <c r="BT17" i="10" s="1"/>
  <c r="AJ17" i="10"/>
  <c r="BL17" i="10" s="1"/>
  <c r="AV16" i="10"/>
  <c r="BX16" i="10" s="1"/>
  <c r="AN16" i="10"/>
  <c r="BP16" i="10" s="1"/>
  <c r="AF16" i="10"/>
  <c r="BH16" i="10" s="1"/>
  <c r="AZ15" i="10"/>
  <c r="CB15" i="10" s="1"/>
  <c r="AR15" i="10"/>
  <c r="BT15" i="10" s="1"/>
  <c r="AJ15" i="10"/>
  <c r="BL15" i="10" s="1"/>
  <c r="AV14" i="10"/>
  <c r="BX14" i="10" s="1"/>
  <c r="AN14" i="10"/>
  <c r="BP14" i="10" s="1"/>
  <c r="AF14" i="10"/>
  <c r="BH14" i="10" s="1"/>
  <c r="AZ13" i="10"/>
  <c r="CB13" i="10" s="1"/>
  <c r="AR13" i="10"/>
  <c r="BT13" i="10" s="1"/>
  <c r="AJ13" i="10"/>
  <c r="BL13" i="10" s="1"/>
  <c r="AV12" i="10"/>
  <c r="BX12" i="10" s="1"/>
  <c r="AN12" i="10"/>
  <c r="BP12" i="10" s="1"/>
  <c r="AF12" i="10"/>
  <c r="BH12" i="10" s="1"/>
  <c r="AV76" i="10"/>
  <c r="BX76" i="10" s="1"/>
  <c r="BA56" i="10"/>
  <c r="CC56" i="10" s="1"/>
  <c r="BA40" i="10"/>
  <c r="CC40" i="10" s="1"/>
  <c r="AO38" i="10"/>
  <c r="BQ38" i="10" s="1"/>
  <c r="AS35" i="10"/>
  <c r="BU35" i="10" s="1"/>
  <c r="AO34" i="10"/>
  <c r="BQ34" i="10" s="1"/>
  <c r="BA33" i="10"/>
  <c r="CC33" i="10" s="1"/>
  <c r="AU32" i="10"/>
  <c r="BW32" i="10" s="1"/>
  <c r="AY31" i="10"/>
  <c r="CA31" i="10" s="1"/>
  <c r="BC30" i="10"/>
  <c r="AO27" i="10"/>
  <c r="BQ27" i="10" s="1"/>
  <c r="BA26" i="10"/>
  <c r="CC26" i="10" s="1"/>
  <c r="AW25" i="10"/>
  <c r="BY25" i="10" s="1"/>
  <c r="AG23" i="10"/>
  <c r="BI23" i="10" s="1"/>
  <c r="AO19" i="10"/>
  <c r="BQ19" i="10" s="1"/>
  <c r="BA18" i="10"/>
  <c r="CC18" i="10" s="1"/>
  <c r="AG17" i="10"/>
  <c r="BI17" i="10" s="1"/>
  <c r="AW13" i="10"/>
  <c r="BY13" i="10" s="1"/>
  <c r="AO101" i="10"/>
  <c r="BQ101" i="10" s="1"/>
  <c r="AS78" i="10"/>
  <c r="BU78" i="10" s="1"/>
  <c r="AG69" i="10"/>
  <c r="BI69" i="10" s="1"/>
  <c r="BA68" i="10"/>
  <c r="CC68" i="10" s="1"/>
  <c r="AK64" i="10"/>
  <c r="BM64" i="10" s="1"/>
  <c r="AO63" i="10"/>
  <c r="BQ63" i="10" s="1"/>
  <c r="AS58" i="10"/>
  <c r="BU58" i="10" s="1"/>
  <c r="AW57" i="10"/>
  <c r="BY57" i="10" s="1"/>
  <c r="AG53" i="10"/>
  <c r="BI53" i="10" s="1"/>
  <c r="BA52" i="10"/>
  <c r="CC52" i="10" s="1"/>
  <c r="AK48" i="10"/>
  <c r="BM48" i="10" s="1"/>
  <c r="AO47" i="10"/>
  <c r="BQ47" i="10" s="1"/>
  <c r="AS42" i="10"/>
  <c r="BU42" i="10" s="1"/>
  <c r="AW41" i="10"/>
  <c r="BY41" i="10" s="1"/>
  <c r="AS38" i="10"/>
  <c r="BU38" i="10" s="1"/>
  <c r="AO37" i="10"/>
  <c r="BQ37" i="10" s="1"/>
  <c r="BA36" i="10"/>
  <c r="CC36" i="10" s="1"/>
  <c r="AK36" i="10"/>
  <c r="BM36" i="10" s="1"/>
  <c r="AW35" i="10"/>
  <c r="BY35" i="10" s="1"/>
  <c r="AG35" i="10"/>
  <c r="BI35" i="10" s="1"/>
  <c r="AS34" i="10"/>
  <c r="BU34" i="10" s="1"/>
  <c r="AO33" i="10"/>
  <c r="BQ33" i="10" s="1"/>
  <c r="AW32" i="10"/>
  <c r="BY32" i="10" s="1"/>
  <c r="AO32" i="10"/>
  <c r="BQ32" i="10" s="1"/>
  <c r="AG32" i="10"/>
  <c r="BI32" i="10" s="1"/>
  <c r="BA31" i="10"/>
  <c r="CC31" i="10" s="1"/>
  <c r="AS31" i="10"/>
  <c r="BU31" i="10" s="1"/>
  <c r="AK31" i="10"/>
  <c r="BM31" i="10" s="1"/>
  <c r="AW30" i="10"/>
  <c r="BY30" i="10" s="1"/>
  <c r="AO30" i="10"/>
  <c r="BQ30" i="10" s="1"/>
  <c r="AG30" i="10"/>
  <c r="BI30" i="10" s="1"/>
  <c r="BA29" i="10"/>
  <c r="CC29" i="10" s="1"/>
  <c r="AS29" i="10"/>
  <c r="BU29" i="10" s="1"/>
  <c r="AK29" i="10"/>
  <c r="BM29" i="10" s="1"/>
  <c r="AW28" i="10"/>
  <c r="BY28" i="10" s="1"/>
  <c r="AO28" i="10"/>
  <c r="BQ28" i="10" s="1"/>
  <c r="AG28" i="10"/>
  <c r="BI28" i="10" s="1"/>
  <c r="AY27" i="10"/>
  <c r="CA27" i="10" s="1"/>
  <c r="AQ27" i="10"/>
  <c r="BS27" i="10" s="1"/>
  <c r="AI27" i="10"/>
  <c r="BK27" i="10" s="1"/>
  <c r="BC26" i="10"/>
  <c r="AU26" i="10"/>
  <c r="BW26" i="10" s="1"/>
  <c r="AM26" i="10"/>
  <c r="BO26" i="10" s="1"/>
  <c r="AE26" i="10"/>
  <c r="BG26" i="10" s="1"/>
  <c r="AY25" i="10"/>
  <c r="CA25" i="10" s="1"/>
  <c r="AQ25" i="10"/>
  <c r="BS25" i="10" s="1"/>
  <c r="AI25" i="10"/>
  <c r="BK25" i="10" s="1"/>
  <c r="BC24" i="10"/>
  <c r="AU24" i="10"/>
  <c r="BW24" i="10" s="1"/>
  <c r="AM24" i="10"/>
  <c r="BO24" i="10" s="1"/>
  <c r="AE24" i="10"/>
  <c r="BG24" i="10" s="1"/>
  <c r="AY23" i="10"/>
  <c r="CA23" i="10" s="1"/>
  <c r="AQ23" i="10"/>
  <c r="BS23" i="10" s="1"/>
  <c r="AI23" i="10"/>
  <c r="BK23" i="10" s="1"/>
  <c r="BC22" i="10"/>
  <c r="AU22" i="10"/>
  <c r="BW22" i="10" s="1"/>
  <c r="AM22" i="10"/>
  <c r="BO22" i="10" s="1"/>
  <c r="AE22" i="10"/>
  <c r="BG22" i="10" s="1"/>
  <c r="AY21" i="10"/>
  <c r="CA21" i="10" s="1"/>
  <c r="AQ21" i="10"/>
  <c r="BS21" i="10" s="1"/>
  <c r="AI21" i="10"/>
  <c r="BK21" i="10" s="1"/>
  <c r="BC20" i="10"/>
  <c r="AU20" i="10"/>
  <c r="BW20" i="10" s="1"/>
  <c r="AM20" i="10"/>
  <c r="BO20" i="10" s="1"/>
  <c r="AE20" i="10"/>
  <c r="BG20" i="10" s="1"/>
  <c r="AY19" i="10"/>
  <c r="CA19" i="10" s="1"/>
  <c r="AQ19" i="10"/>
  <c r="BS19" i="10" s="1"/>
  <c r="AI19" i="10"/>
  <c r="BK19" i="10" s="1"/>
  <c r="BC18" i="10"/>
  <c r="AU18" i="10"/>
  <c r="BW18" i="10" s="1"/>
  <c r="AM18" i="10"/>
  <c r="BO18" i="10" s="1"/>
  <c r="AE18" i="10"/>
  <c r="BG18" i="10" s="1"/>
  <c r="AY17" i="10"/>
  <c r="CA17" i="10" s="1"/>
  <c r="AQ17" i="10"/>
  <c r="BS17" i="10" s="1"/>
  <c r="AI17" i="10"/>
  <c r="BK17" i="10" s="1"/>
  <c r="BC16" i="10"/>
  <c r="AU16" i="10"/>
  <c r="BW16" i="10" s="1"/>
  <c r="AM16" i="10"/>
  <c r="BO16" i="10" s="1"/>
  <c r="AE16" i="10"/>
  <c r="BG16" i="10" s="1"/>
  <c r="AY15" i="10"/>
  <c r="CA15" i="10" s="1"/>
  <c r="AQ15" i="10"/>
  <c r="BS15" i="10" s="1"/>
  <c r="AI15" i="10"/>
  <c r="BK15" i="10" s="1"/>
  <c r="BC14" i="10"/>
  <c r="AU14" i="10"/>
  <c r="BW14" i="10" s="1"/>
  <c r="AM14" i="10"/>
  <c r="BO14" i="10" s="1"/>
  <c r="AE14" i="10"/>
  <c r="BG14" i="10" s="1"/>
  <c r="AY13" i="10"/>
  <c r="CA13" i="10" s="1"/>
  <c r="AQ13" i="10"/>
  <c r="BS13" i="10" s="1"/>
  <c r="AI13" i="10"/>
  <c r="BK13" i="10" s="1"/>
  <c r="BC12" i="10"/>
  <c r="AU12" i="10"/>
  <c r="BW12" i="10" s="1"/>
  <c r="AM12" i="10"/>
  <c r="BO12" i="10" s="1"/>
  <c r="AE12" i="10"/>
  <c r="BG12" i="10" s="1"/>
  <c r="AG57" i="10"/>
  <c r="BI57" i="10" s="1"/>
  <c r="AK37" i="10"/>
  <c r="BM37" i="10" s="1"/>
  <c r="AM32" i="10"/>
  <c r="BO32" i="10" s="1"/>
  <c r="AI31" i="10"/>
  <c r="BK31" i="10" s="1"/>
  <c r="AU28" i="10"/>
  <c r="BW28" i="10" s="1"/>
  <c r="AG19" i="10"/>
  <c r="BI19" i="10" s="1"/>
  <c r="BA12" i="10"/>
  <c r="CC12" i="10" s="1"/>
  <c r="AG107" i="10"/>
  <c r="BI107" i="10" s="1"/>
  <c r="AK86" i="10"/>
  <c r="BM86" i="10" s="1"/>
  <c r="AZ73" i="10"/>
  <c r="CB73" i="10" s="1"/>
  <c r="AS68" i="10"/>
  <c r="BU68" i="10" s="1"/>
  <c r="AW67" i="10"/>
  <c r="BY67" i="10" s="1"/>
  <c r="AG63" i="10"/>
  <c r="BI63" i="10" s="1"/>
  <c r="BA62" i="10"/>
  <c r="CC62" i="10" s="1"/>
  <c r="AK58" i="10"/>
  <c r="BM58" i="10" s="1"/>
  <c r="AO57" i="10"/>
  <c r="BQ57" i="10" s="1"/>
  <c r="AS52" i="10"/>
  <c r="BU52" i="10" s="1"/>
  <c r="AW51" i="10"/>
  <c r="BY51" i="10" s="1"/>
  <c r="AG47" i="10"/>
  <c r="BI47" i="10" s="1"/>
  <c r="BA46" i="10"/>
  <c r="CC46" i="10" s="1"/>
  <c r="AK42" i="10"/>
  <c r="BM42" i="10" s="1"/>
  <c r="AO41" i="10"/>
  <c r="BQ41" i="10" s="1"/>
  <c r="AR38" i="10"/>
  <c r="BT38" i="10" s="1"/>
  <c r="AN37" i="10"/>
  <c r="BP37" i="10" s="1"/>
  <c r="AZ36" i="10"/>
  <c r="CB36" i="10" s="1"/>
  <c r="AJ36" i="10"/>
  <c r="BL36" i="10" s="1"/>
  <c r="AV35" i="10"/>
  <c r="BX35" i="10" s="1"/>
  <c r="AF35" i="10"/>
  <c r="BH35" i="10" s="1"/>
  <c r="AR34" i="10"/>
  <c r="BT34" i="10" s="1"/>
  <c r="AN33" i="10"/>
  <c r="BP33" i="10" s="1"/>
  <c r="AV32" i="10"/>
  <c r="BX32" i="10" s="1"/>
  <c r="AN32" i="10"/>
  <c r="BP32" i="10" s="1"/>
  <c r="AF32" i="10"/>
  <c r="BH32" i="10" s="1"/>
  <c r="AZ31" i="10"/>
  <c r="CB31" i="10" s="1"/>
  <c r="AR31" i="10"/>
  <c r="BT31" i="10" s="1"/>
  <c r="AJ31" i="10"/>
  <c r="BL31" i="10" s="1"/>
  <c r="AV30" i="10"/>
  <c r="BX30" i="10" s="1"/>
  <c r="AN30" i="10"/>
  <c r="BP30" i="10" s="1"/>
  <c r="AF30" i="10"/>
  <c r="BH30" i="10" s="1"/>
  <c r="AZ29" i="10"/>
  <c r="CB29" i="10" s="1"/>
  <c r="AR29" i="10"/>
  <c r="BT29" i="10" s="1"/>
  <c r="AJ29" i="10"/>
  <c r="BL29" i="10" s="1"/>
  <c r="AV28" i="10"/>
  <c r="BX28" i="10" s="1"/>
  <c r="AN28" i="10"/>
  <c r="BP28" i="10" s="1"/>
  <c r="AF28" i="10"/>
  <c r="BH28" i="10" s="1"/>
  <c r="AX27" i="10"/>
  <c r="BZ27" i="10" s="1"/>
  <c r="AP27" i="10"/>
  <c r="BR27" i="10" s="1"/>
  <c r="CE27" i="10" s="1"/>
  <c r="AH27" i="10"/>
  <c r="BJ27" i="10" s="1"/>
  <c r="BB26" i="10"/>
  <c r="CD26" i="10" s="1"/>
  <c r="AT26" i="10"/>
  <c r="BV26" i="10" s="1"/>
  <c r="AL26" i="10"/>
  <c r="BN26" i="10" s="1"/>
  <c r="AD26" i="10"/>
  <c r="BF26" i="10" s="1"/>
  <c r="AX25" i="10"/>
  <c r="BZ25" i="10" s="1"/>
  <c r="AP25" i="10"/>
  <c r="BR25" i="10" s="1"/>
  <c r="CE25" i="10" s="1"/>
  <c r="AH25" i="10"/>
  <c r="BJ25" i="10" s="1"/>
  <c r="BB24" i="10"/>
  <c r="CD24" i="10" s="1"/>
  <c r="AT24" i="10"/>
  <c r="BV24" i="10" s="1"/>
  <c r="AL24" i="10"/>
  <c r="BN24" i="10" s="1"/>
  <c r="AD24" i="10"/>
  <c r="BF24" i="10" s="1"/>
  <c r="AX23" i="10"/>
  <c r="BZ23" i="10" s="1"/>
  <c r="AP23" i="10"/>
  <c r="BR23" i="10" s="1"/>
  <c r="CE23" i="10" s="1"/>
  <c r="AH23" i="10"/>
  <c r="BJ23" i="10" s="1"/>
  <c r="BB22" i="10"/>
  <c r="CD22" i="10" s="1"/>
  <c r="AT22" i="10"/>
  <c r="BV22" i="10" s="1"/>
  <c r="AL22" i="10"/>
  <c r="BN22" i="10" s="1"/>
  <c r="AD22" i="10"/>
  <c r="BF22" i="10" s="1"/>
  <c r="AX21" i="10"/>
  <c r="BZ21" i="10" s="1"/>
  <c r="AP21" i="10"/>
  <c r="BR21" i="10" s="1"/>
  <c r="CE21" i="10" s="1"/>
  <c r="AH21" i="10"/>
  <c r="BJ21" i="10" s="1"/>
  <c r="BB20" i="10"/>
  <c r="CD20" i="10" s="1"/>
  <c r="AT20" i="10"/>
  <c r="BV20" i="10" s="1"/>
  <c r="AL20" i="10"/>
  <c r="BN20" i="10" s="1"/>
  <c r="AD20" i="10"/>
  <c r="BF20" i="10" s="1"/>
  <c r="AX19" i="10"/>
  <c r="BZ19" i="10" s="1"/>
  <c r="AP19" i="10"/>
  <c r="BR19" i="10" s="1"/>
  <c r="CE19" i="10" s="1"/>
  <c r="AH19" i="10"/>
  <c r="BJ19" i="10" s="1"/>
  <c r="BB18" i="10"/>
  <c r="CD18" i="10" s="1"/>
  <c r="AT18" i="10"/>
  <c r="BV18" i="10" s="1"/>
  <c r="AL18" i="10"/>
  <c r="BN18" i="10" s="1"/>
  <c r="AD18" i="10"/>
  <c r="BF18" i="10" s="1"/>
  <c r="AX17" i="10"/>
  <c r="BZ17" i="10" s="1"/>
  <c r="AP17" i="10"/>
  <c r="BR17" i="10" s="1"/>
  <c r="CE17" i="10" s="1"/>
  <c r="AH17" i="10"/>
  <c r="BJ17" i="10" s="1"/>
  <c r="BB16" i="10"/>
  <c r="CD16" i="10" s="1"/>
  <c r="AT16" i="10"/>
  <c r="BV16" i="10" s="1"/>
  <c r="AL16" i="10"/>
  <c r="BN16" i="10" s="1"/>
  <c r="AD16" i="10"/>
  <c r="BF16" i="10" s="1"/>
  <c r="AX15" i="10"/>
  <c r="BZ15" i="10" s="1"/>
  <c r="AP15" i="10"/>
  <c r="BR15" i="10" s="1"/>
  <c r="CE15" i="10" s="1"/>
  <c r="AH15" i="10"/>
  <c r="BJ15" i="10" s="1"/>
  <c r="BB14" i="10"/>
  <c r="CD14" i="10" s="1"/>
  <c r="AT14" i="10"/>
  <c r="BV14" i="10" s="1"/>
  <c r="AL14" i="10"/>
  <c r="BN14" i="10" s="1"/>
  <c r="AD14" i="10"/>
  <c r="BF14" i="10" s="1"/>
  <c r="AX13" i="10"/>
  <c r="BZ13" i="10" s="1"/>
  <c r="AP13" i="10"/>
  <c r="BR13" i="10" s="1"/>
  <c r="CE13" i="10" s="1"/>
  <c r="AH13" i="10"/>
  <c r="BJ13" i="10" s="1"/>
  <c r="BB12" i="10"/>
  <c r="CD12" i="10" s="1"/>
  <c r="AT12" i="10"/>
  <c r="BV12" i="10" s="1"/>
  <c r="AL12" i="10"/>
  <c r="BN12" i="10" s="1"/>
  <c r="AD12" i="10"/>
  <c r="BF12" i="10" s="1"/>
  <c r="BA90" i="10"/>
  <c r="CC90" i="10" s="1"/>
  <c r="AO67" i="10"/>
  <c r="BQ67" i="10" s="1"/>
  <c r="AM30" i="10"/>
  <c r="BO30" i="10" s="1"/>
  <c r="AI29" i="10"/>
  <c r="BK29" i="10" s="1"/>
  <c r="AG27" i="10"/>
  <c r="BI27" i="10" s="1"/>
  <c r="AS26" i="10"/>
  <c r="BU26" i="10" s="1"/>
  <c r="AG25" i="10"/>
  <c r="BI25" i="10" s="1"/>
  <c r="AS22" i="10"/>
  <c r="BU22" i="10" s="1"/>
  <c r="AW21" i="10"/>
  <c r="BY21" i="10" s="1"/>
  <c r="AK18" i="10"/>
  <c r="BM18" i="10" s="1"/>
  <c r="AW17" i="10"/>
  <c r="BY17" i="10" s="1"/>
  <c r="AW15" i="10"/>
  <c r="BY15" i="10" s="1"/>
  <c r="AO13" i="10"/>
  <c r="BQ13" i="10" s="1"/>
  <c r="CG70" i="10"/>
  <c r="CG68" i="10"/>
  <c r="CG66" i="10"/>
  <c r="CG64" i="10"/>
  <c r="CG62" i="10"/>
  <c r="CG60" i="10"/>
  <c r="CG58" i="10"/>
  <c r="CG56" i="10"/>
  <c r="CG54" i="10"/>
  <c r="CG52" i="10"/>
  <c r="CG50" i="10"/>
  <c r="CG48" i="10"/>
  <c r="CG46" i="10"/>
  <c r="CG44" i="10"/>
  <c r="CG69" i="10"/>
  <c r="CG67" i="10"/>
  <c r="CG65" i="10"/>
  <c r="CG63" i="10"/>
  <c r="CG61" i="10"/>
  <c r="CG59" i="10"/>
  <c r="CG57" i="10"/>
  <c r="CG55" i="10"/>
  <c r="CG53" i="10"/>
  <c r="CG51" i="10"/>
  <c r="CG49" i="10"/>
  <c r="CG47" i="10"/>
  <c r="CG45" i="10"/>
  <c r="CG43" i="10"/>
  <c r="CG315" i="10"/>
  <c r="CG312" i="10"/>
  <c r="CG310" i="10"/>
  <c r="CG308" i="10"/>
  <c r="CG306" i="10"/>
  <c r="CG304" i="10"/>
  <c r="CG302" i="10"/>
  <c r="CG300" i="10"/>
  <c r="CG313" i="10"/>
  <c r="CG314" i="10"/>
  <c r="CG311" i="10"/>
  <c r="CG309" i="10"/>
  <c r="CG307" i="10"/>
  <c r="CG305" i="10"/>
  <c r="CG303" i="10"/>
  <c r="CG301" i="10"/>
  <c r="CG294" i="10"/>
  <c r="CG291" i="10"/>
  <c r="CG289" i="10"/>
  <c r="CG287" i="10"/>
  <c r="CG285" i="10"/>
  <c r="CG299" i="10"/>
  <c r="CG298" i="10"/>
  <c r="CG295" i="10"/>
  <c r="CG297" i="10"/>
  <c r="CG296" i="10"/>
  <c r="CG293" i="10"/>
  <c r="CG292" i="10"/>
  <c r="CG290" i="10"/>
  <c r="CG288" i="10"/>
  <c r="CG286" i="10"/>
  <c r="CG29" i="10"/>
  <c r="CG31" i="10"/>
  <c r="CG36" i="10"/>
  <c r="CG100" i="10"/>
  <c r="CG98" i="10"/>
  <c r="CG96" i="10"/>
  <c r="CG94" i="10"/>
  <c r="CG92" i="10"/>
  <c r="CG90" i="10"/>
  <c r="CG88" i="10"/>
  <c r="CG86" i="10"/>
  <c r="CG84" i="10"/>
  <c r="CG82" i="10"/>
  <c r="CG80" i="10"/>
  <c r="CG78" i="10"/>
  <c r="CG76" i="10"/>
  <c r="CG74" i="10"/>
  <c r="CG101" i="10"/>
  <c r="CG99" i="10"/>
  <c r="CG97" i="10"/>
  <c r="CG95" i="10"/>
  <c r="CG93" i="10"/>
  <c r="CG91" i="10"/>
  <c r="CG89" i="10"/>
  <c r="CG87" i="10"/>
  <c r="CG85" i="10"/>
  <c r="CG83" i="10"/>
  <c r="CG81" i="10"/>
  <c r="CG79" i="10"/>
  <c r="CG71" i="10"/>
  <c r="CG72" i="10"/>
  <c r="CG77" i="10"/>
  <c r="CG75" i="10"/>
  <c r="CG345" i="10"/>
  <c r="CG343" i="10"/>
  <c r="CG344" i="10"/>
  <c r="CG341" i="10"/>
  <c r="CG339" i="10"/>
  <c r="CG337" i="10"/>
  <c r="CG342" i="10"/>
  <c r="CG340" i="10"/>
  <c r="CG338" i="10"/>
  <c r="CG335" i="10"/>
  <c r="CG333" i="10"/>
  <c r="CG331" i="10"/>
  <c r="CG329" i="10"/>
  <c r="CG336" i="10"/>
  <c r="CG334" i="10"/>
  <c r="CG332" i="10"/>
  <c r="CG330" i="10"/>
  <c r="CG328" i="10"/>
  <c r="CG325" i="10"/>
  <c r="CG323" i="10"/>
  <c r="CG321" i="10"/>
  <c r="CG319" i="10"/>
  <c r="CG317" i="10"/>
  <c r="CG327" i="10"/>
  <c r="CG324" i="10"/>
  <c r="CG322" i="10"/>
  <c r="CG320" i="10"/>
  <c r="CG318" i="10"/>
  <c r="CG326" i="10"/>
  <c r="CG316" i="10"/>
  <c r="CG131" i="10"/>
  <c r="CG129" i="10"/>
  <c r="CG127" i="10"/>
  <c r="CG125" i="10"/>
  <c r="CG123" i="10"/>
  <c r="CG121" i="10"/>
  <c r="CG119" i="10"/>
  <c r="CG117" i="10"/>
  <c r="CG115" i="10"/>
  <c r="CG113" i="10"/>
  <c r="CG111" i="10"/>
  <c r="CG130" i="10"/>
  <c r="CG128" i="10"/>
  <c r="CG126" i="10"/>
  <c r="CG124" i="10"/>
  <c r="CG122" i="10"/>
  <c r="CG120" i="10"/>
  <c r="CG118" i="10"/>
  <c r="CG116" i="10"/>
  <c r="CG114" i="10"/>
  <c r="CG112" i="10"/>
  <c r="CG110" i="10"/>
  <c r="CG109" i="10"/>
  <c r="CG108" i="10"/>
  <c r="CG106" i="10"/>
  <c r="CG104" i="10"/>
  <c r="CG102" i="10"/>
  <c r="CG107" i="10"/>
  <c r="CG105" i="10"/>
  <c r="CG103" i="10"/>
  <c r="CG376" i="10"/>
  <c r="CG374" i="10"/>
  <c r="CG372" i="10"/>
  <c r="CG366" i="10"/>
  <c r="CG365" i="10"/>
  <c r="CG375" i="10"/>
  <c r="CG368" i="10"/>
  <c r="CG367" i="10"/>
  <c r="CG364" i="10"/>
  <c r="CG362" i="10"/>
  <c r="CG360" i="10"/>
  <c r="CG358" i="10"/>
  <c r="CG373" i="10"/>
  <c r="CG370" i="10"/>
  <c r="CG369" i="10"/>
  <c r="CG371" i="10"/>
  <c r="CG363" i="10"/>
  <c r="CG356" i="10"/>
  <c r="CG354" i="10"/>
  <c r="CG352" i="10"/>
  <c r="CG350" i="10"/>
  <c r="CG355" i="10"/>
  <c r="CG353" i="10"/>
  <c r="CG351" i="10"/>
  <c r="CG359" i="10"/>
  <c r="CG361" i="10"/>
  <c r="CG348" i="10"/>
  <c r="CG357" i="10"/>
  <c r="CG349" i="10"/>
  <c r="CG347" i="10"/>
  <c r="CG346" i="10"/>
  <c r="CG13" i="10"/>
  <c r="CG15" i="10"/>
  <c r="CG17" i="10"/>
  <c r="CG19" i="10"/>
  <c r="CG21" i="10"/>
  <c r="CG23" i="10"/>
  <c r="CG25" i="10"/>
  <c r="CG27" i="10"/>
  <c r="CG73" i="10"/>
  <c r="CG161" i="10"/>
  <c r="CG159" i="10"/>
  <c r="CG157" i="10"/>
  <c r="CG155" i="10"/>
  <c r="CG162" i="10"/>
  <c r="CG160" i="10"/>
  <c r="CG158" i="10"/>
  <c r="CG156" i="10"/>
  <c r="CG154" i="10"/>
  <c r="CG144" i="10"/>
  <c r="CG143" i="10"/>
  <c r="CG141" i="10"/>
  <c r="CG139" i="10"/>
  <c r="CG137" i="10"/>
  <c r="CG135" i="10"/>
  <c r="CG133" i="10"/>
  <c r="CG145" i="10"/>
  <c r="CG153" i="10"/>
  <c r="CG152" i="10"/>
  <c r="CG151" i="10"/>
  <c r="CG150" i="10"/>
  <c r="CG146" i="10"/>
  <c r="CG142" i="10"/>
  <c r="CG140" i="10"/>
  <c r="CG138" i="10"/>
  <c r="CG136" i="10"/>
  <c r="CG134" i="10"/>
  <c r="CG132" i="10"/>
  <c r="CG149" i="10"/>
  <c r="CG148" i="10"/>
  <c r="CG147" i="10"/>
  <c r="CG42" i="10"/>
  <c r="CG40" i="10"/>
  <c r="CG38" i="10"/>
  <c r="CG41" i="10"/>
  <c r="CG39" i="10"/>
  <c r="CG187" i="10"/>
  <c r="CG184" i="10"/>
  <c r="CG181" i="10"/>
  <c r="CG179" i="10"/>
  <c r="CG177" i="10"/>
  <c r="CG175" i="10"/>
  <c r="CG173" i="10"/>
  <c r="CG171" i="10"/>
  <c r="CG169" i="10"/>
  <c r="CG167" i="10"/>
  <c r="CG165" i="10"/>
  <c r="CG163" i="10"/>
  <c r="CG192" i="10"/>
  <c r="CG191" i="10"/>
  <c r="CG185" i="10"/>
  <c r="CG190" i="10"/>
  <c r="CG186" i="10"/>
  <c r="CG189" i="10"/>
  <c r="CG182" i="10"/>
  <c r="CG180" i="10"/>
  <c r="CG178" i="10"/>
  <c r="CG176" i="10"/>
  <c r="CG174" i="10"/>
  <c r="CG172" i="10"/>
  <c r="CG170" i="10"/>
  <c r="CG168" i="10"/>
  <c r="CG166" i="10"/>
  <c r="CG164" i="10"/>
  <c r="CG183" i="10"/>
  <c r="CG188" i="10"/>
  <c r="CG28" i="10"/>
  <c r="CG30" i="10"/>
  <c r="CG32" i="10"/>
  <c r="CG34" i="10"/>
  <c r="BF72" i="10"/>
  <c r="CG222" i="10"/>
  <c r="CG220" i="10"/>
  <c r="CG218" i="10"/>
  <c r="CG216" i="10"/>
  <c r="CG214" i="10"/>
  <c r="CG212" i="10"/>
  <c r="CG223" i="10"/>
  <c r="CG221" i="10"/>
  <c r="CG219" i="10"/>
  <c r="CG217" i="10"/>
  <c r="CG215" i="10"/>
  <c r="CG213" i="10"/>
  <c r="CG207" i="10"/>
  <c r="CG208" i="10"/>
  <c r="CG211" i="10"/>
  <c r="CG203" i="10"/>
  <c r="CG201" i="10"/>
  <c r="CG199" i="10"/>
  <c r="CG197" i="10"/>
  <c r="CG195" i="10"/>
  <c r="CG193" i="10"/>
  <c r="CG210" i="10"/>
  <c r="CG209" i="10"/>
  <c r="CG205" i="10"/>
  <c r="CG206" i="10"/>
  <c r="CG202" i="10"/>
  <c r="CG198" i="10"/>
  <c r="CG194" i="10"/>
  <c r="CG204" i="10"/>
  <c r="CG200" i="10"/>
  <c r="CG196" i="10"/>
  <c r="BF59" i="10"/>
  <c r="CG283" i="10"/>
  <c r="CG281" i="10"/>
  <c r="CG279" i="10"/>
  <c r="CG284" i="10"/>
  <c r="CG282" i="10"/>
  <c r="CG280" i="10"/>
  <c r="CG274" i="10"/>
  <c r="CG272" i="10"/>
  <c r="CG270" i="10"/>
  <c r="CG268" i="10"/>
  <c r="CG266" i="10"/>
  <c r="CG264" i="10"/>
  <c r="CG262" i="10"/>
  <c r="CG260" i="10"/>
  <c r="CG278" i="10"/>
  <c r="CG277" i="10"/>
  <c r="CG276" i="10"/>
  <c r="CG273" i="10"/>
  <c r="CG271" i="10"/>
  <c r="CG269" i="10"/>
  <c r="CG267" i="10"/>
  <c r="CG265" i="10"/>
  <c r="CG263" i="10"/>
  <c r="CG261" i="10"/>
  <c r="CG275" i="10"/>
  <c r="CG259" i="10"/>
  <c r="CG258" i="10"/>
  <c r="CG257" i="10"/>
  <c r="CG256" i="10"/>
  <c r="CG255" i="10"/>
  <c r="CG254" i="10"/>
  <c r="CG247" i="10"/>
  <c r="CG246" i="10"/>
  <c r="CG242" i="10"/>
  <c r="CG240" i="10"/>
  <c r="CG238" i="10"/>
  <c r="CG236" i="10"/>
  <c r="CG234" i="10"/>
  <c r="CG232" i="10"/>
  <c r="CG230" i="10"/>
  <c r="CG253" i="10"/>
  <c r="CG245" i="10"/>
  <c r="CG244" i="10"/>
  <c r="CG252" i="10"/>
  <c r="CG251" i="10"/>
  <c r="CG243" i="10"/>
  <c r="CG250" i="10"/>
  <c r="CG239" i="10"/>
  <c r="CG237" i="10"/>
  <c r="CG235" i="10"/>
  <c r="CG233" i="10"/>
  <c r="CG231" i="10"/>
  <c r="CG249" i="10"/>
  <c r="CG241" i="10"/>
  <c r="CG248" i="10"/>
  <c r="CG228" i="10"/>
  <c r="CG229" i="10"/>
  <c r="CG226" i="10"/>
  <c r="CG224" i="10"/>
  <c r="CG225" i="10"/>
  <c r="CG227" i="10"/>
  <c r="CG12" i="10"/>
  <c r="CG14" i="10"/>
  <c r="CG16" i="10"/>
  <c r="CG18" i="10"/>
  <c r="CG20" i="10"/>
  <c r="CG22" i="10"/>
  <c r="CG24" i="10"/>
  <c r="CG26" i="10"/>
  <c r="CG33" i="10"/>
  <c r="CG37" i="10"/>
  <c r="BO71" i="10"/>
  <c r="BK111" i="10"/>
  <c r="BG144" i="10"/>
  <c r="CD174" i="10"/>
  <c r="BZ181" i="10"/>
  <c r="BX129" i="10"/>
  <c r="BI123" i="10"/>
  <c r="BR146" i="10"/>
  <c r="CE146" i="10" s="1"/>
  <c r="BQ148" i="10"/>
  <c r="BM151" i="10"/>
  <c r="CC153" i="10"/>
  <c r="BQ156" i="10"/>
  <c r="BM159" i="10"/>
  <c r="CC161" i="10"/>
  <c r="BM167" i="10"/>
  <c r="CC169" i="10"/>
  <c r="CC173" i="10"/>
  <c r="BM175" i="10"/>
  <c r="CC177" i="10"/>
  <c r="BM179" i="10"/>
  <c r="CA184" i="10"/>
  <c r="BV185" i="10"/>
  <c r="BW198" i="10"/>
  <c r="BZ207" i="10"/>
  <c r="BZ148" i="10"/>
  <c r="BT239" i="10"/>
  <c r="BQ239" i="10"/>
  <c r="BO239" i="10"/>
  <c r="BN239" i="10"/>
  <c r="CA191" i="10"/>
  <c r="BN184" i="10"/>
  <c r="BW186" i="10"/>
  <c r="CA195" i="10"/>
  <c r="BL185" i="10"/>
  <c r="BV148" i="10"/>
  <c r="BJ153" i="10"/>
  <c r="BV164" i="10"/>
  <c r="BJ177" i="10"/>
  <c r="BR179" i="10"/>
  <c r="CE179" i="10" s="1"/>
  <c r="BF183" i="10"/>
  <c r="BM187" i="10"/>
  <c r="BM189" i="10"/>
  <c r="CC189" i="10"/>
  <c r="BM195" i="10"/>
  <c r="CC197" i="10"/>
  <c r="BM203" i="10"/>
  <c r="CD211" i="10"/>
  <c r="CD187" i="10"/>
  <c r="BV189" i="10"/>
  <c r="BJ190" i="10"/>
  <c r="BR192" i="10"/>
  <c r="CE192" i="10" s="1"/>
  <c r="BZ194" i="10"/>
  <c r="BR196" i="10"/>
  <c r="CE196" i="10" s="1"/>
  <c r="BF197" i="10"/>
  <c r="BN199" i="10"/>
  <c r="BV201" i="10"/>
  <c r="CD203" i="10"/>
  <c r="BT205" i="10"/>
  <c r="BK229" i="10"/>
  <c r="BM229" i="10"/>
  <c r="BG187" i="10"/>
  <c r="BO189" i="10"/>
  <c r="BW191" i="10"/>
  <c r="BV207" i="10"/>
  <c r="BS231" i="10"/>
  <c r="BJ231" i="10"/>
  <c r="BF231" i="10"/>
  <c r="BZ206" i="10"/>
  <c r="BY189" i="10"/>
  <c r="BU192" i="10"/>
  <c r="BI195" i="10"/>
  <c r="BY197" i="10"/>
  <c r="BU200" i="10"/>
  <c r="CC200" i="10"/>
  <c r="BI203" i="10"/>
  <c r="BX234" i="10"/>
  <c r="BV186" i="10"/>
  <c r="CD188" i="10"/>
  <c r="BJ191" i="10"/>
  <c r="BR193" i="10"/>
  <c r="BZ195" i="10"/>
  <c r="BF198" i="10"/>
  <c r="BN200" i="10"/>
  <c r="BR201" i="10"/>
  <c r="CE201" i="10" s="1"/>
  <c r="BV202" i="10"/>
  <c r="CD204" i="10"/>
  <c r="BO205" i="10"/>
  <c r="BZ218" i="10"/>
  <c r="BH232" i="10"/>
  <c r="BT232" i="10"/>
  <c r="BS232" i="10"/>
  <c r="BR232" i="10"/>
  <c r="CE232" i="10" s="1"/>
  <c r="BU232" i="10"/>
  <c r="BK187" i="10"/>
  <c r="BS189" i="10"/>
  <c r="BG194" i="10"/>
  <c r="BO196" i="10"/>
  <c r="BO200" i="10"/>
  <c r="BK203" i="10"/>
  <c r="BS203" i="10"/>
  <c r="CA205" i="10"/>
  <c r="BU208" i="10"/>
  <c r="BY209" i="10"/>
  <c r="BU212" i="10"/>
  <c r="CC212" i="10"/>
  <c r="BI215" i="10"/>
  <c r="BY217" i="10"/>
  <c r="BU220" i="10"/>
  <c r="BI223" i="10"/>
  <c r="BQ223" i="10"/>
  <c r="BY225" i="10"/>
  <c r="CD228" i="10"/>
  <c r="BU228" i="10"/>
  <c r="BZ235" i="10"/>
  <c r="BH235" i="10"/>
  <c r="BJ209" i="10"/>
  <c r="BR211" i="10"/>
  <c r="CE211" i="10" s="1"/>
  <c r="BZ213" i="10"/>
  <c r="BR227" i="10"/>
  <c r="CE227" i="10" s="1"/>
  <c r="BX236" i="10"/>
  <c r="BY241" i="10"/>
  <c r="BW241" i="10"/>
  <c r="BG241" i="10"/>
  <c r="BV241" i="10"/>
  <c r="BT237" i="10"/>
  <c r="BY237" i="10"/>
  <c r="BQ237" i="10"/>
  <c r="BI237" i="10"/>
  <c r="BX237" i="10"/>
  <c r="BG237" i="10"/>
  <c r="BF237" i="10"/>
  <c r="BY243" i="10"/>
  <c r="BO243" i="10"/>
  <c r="BU243" i="10"/>
  <c r="BM209" i="10"/>
  <c r="CC211" i="10"/>
  <c r="BM217" i="10"/>
  <c r="CC219" i="10"/>
  <c r="BM225" i="10"/>
  <c r="CD227" i="10"/>
  <c r="CC228" i="10"/>
  <c r="BX230" i="10"/>
  <c r="BV230" i="10"/>
  <c r="BK230" i="10"/>
  <c r="BJ230" i="10"/>
  <c r="BV209" i="10"/>
  <c r="BJ214" i="10"/>
  <c r="BR216" i="10"/>
  <c r="CE216" i="10" s="1"/>
  <c r="BF219" i="10"/>
  <c r="BF221" i="10"/>
  <c r="BN223" i="10"/>
  <c r="BV225" i="10"/>
  <c r="CA233" i="10"/>
  <c r="BR233" i="10"/>
  <c r="CE233" i="10" s="1"/>
  <c r="BO233" i="10"/>
  <c r="BU237" i="10"/>
  <c r="BZ234" i="10"/>
  <c r="CA234" i="10"/>
  <c r="BS236" i="10"/>
  <c r="BS240" i="10"/>
  <c r="BL238" i="10"/>
  <c r="BT240" i="10"/>
  <c r="CB242" i="10"/>
  <c r="CC234" i="10"/>
  <c r="BF236" i="10"/>
  <c r="BF238" i="10"/>
  <c r="BN240" i="10"/>
  <c r="BZ244" i="10"/>
  <c r="BG236" i="10"/>
  <c r="BO238" i="10"/>
  <c r="BW240" i="10"/>
  <c r="BZ259" i="10"/>
  <c r="BO259" i="10"/>
  <c r="BP259" i="10"/>
  <c r="BH240" i="10"/>
  <c r="BZ242" i="10"/>
  <c r="BN242" i="10"/>
  <c r="CD253" i="10"/>
  <c r="BY247" i="10"/>
  <c r="BU250" i="10"/>
  <c r="BI253" i="10"/>
  <c r="BY255" i="10"/>
  <c r="BY257" i="10"/>
  <c r="BV244" i="10"/>
  <c r="CD246" i="10"/>
  <c r="BJ249" i="10"/>
  <c r="BR251" i="10"/>
  <c r="CE251" i="10" s="1"/>
  <c r="BZ251" i="10"/>
  <c r="BZ253" i="10"/>
  <c r="BV258" i="10"/>
  <c r="BN258" i="10"/>
  <c r="BR258" i="10"/>
  <c r="CE258" i="10" s="1"/>
  <c r="BH262" i="10"/>
  <c r="BS263" i="10"/>
  <c r="BJ263" i="10"/>
  <c r="BP263" i="10"/>
  <c r="BF263" i="10"/>
  <c r="BX264" i="10"/>
  <c r="BK264" i="10"/>
  <c r="BZ264" i="10"/>
  <c r="CA265" i="10"/>
  <c r="BK265" i="10"/>
  <c r="BR265" i="10"/>
  <c r="CE265" i="10" s="1"/>
  <c r="BN265" i="10"/>
  <c r="BG266" i="10"/>
  <c r="BL266" i="10"/>
  <c r="BS266" i="10"/>
  <c r="BT267" i="10"/>
  <c r="BZ267" i="10"/>
  <c r="CD267" i="10"/>
  <c r="BV267" i="10"/>
  <c r="BH268" i="10"/>
  <c r="BG268" i="10"/>
  <c r="CB268" i="10"/>
  <c r="CA268" i="10"/>
  <c r="BH269" i="10"/>
  <c r="CD269" i="10"/>
  <c r="BH270" i="10"/>
  <c r="BO270" i="10"/>
  <c r="BF270" i="10"/>
  <c r="BP271" i="10"/>
  <c r="BG271" i="10"/>
  <c r="BX272" i="10"/>
  <c r="BW272" i="10"/>
  <c r="BV272" i="10"/>
  <c r="BN272" i="10"/>
  <c r="BJ272" i="10"/>
  <c r="BO273" i="10"/>
  <c r="CD273" i="10"/>
  <c r="CD274" i="10"/>
  <c r="BV274" i="10"/>
  <c r="BL274" i="10"/>
  <c r="BR274" i="10"/>
  <c r="CE274" i="10" s="1"/>
  <c r="BT275" i="10"/>
  <c r="BK275" i="10"/>
  <c r="BW275" i="10"/>
  <c r="BU245" i="10"/>
  <c r="BU249" i="10"/>
  <c r="BU251" i="10"/>
  <c r="BU257" i="10"/>
  <c r="BU261" i="10"/>
  <c r="BQ263" i="10"/>
  <c r="BQ271" i="10"/>
  <c r="BQ275" i="10"/>
  <c r="BF245" i="10"/>
  <c r="BF247" i="10"/>
  <c r="BJ248" i="10"/>
  <c r="BN249" i="10"/>
  <c r="BJ250" i="10"/>
  <c r="BF251" i="10"/>
  <c r="BV251" i="10"/>
  <c r="BJ256" i="10"/>
  <c r="BN257" i="10"/>
  <c r="CD260" i="10"/>
  <c r="BZ260" i="10"/>
  <c r="BU260" i="10"/>
  <c r="BU262" i="10"/>
  <c r="BU270" i="10"/>
  <c r="BK261" i="10"/>
  <c r="BY269" i="10"/>
  <c r="BZ298" i="10"/>
  <c r="BZ302" i="10"/>
  <c r="BZ277" i="10"/>
  <c r="BM277" i="10"/>
  <c r="CC277" i="10"/>
  <c r="BM283" i="10"/>
  <c r="CC285" i="10"/>
  <c r="BM291" i="10"/>
  <c r="CD303" i="10"/>
  <c r="BZ306" i="10"/>
  <c r="BX321" i="10"/>
  <c r="BV277" i="10"/>
  <c r="BV291" i="10"/>
  <c r="BZ310" i="10"/>
  <c r="BX289" i="10"/>
  <c r="BT292" i="10"/>
  <c r="CD301" i="10"/>
  <c r="BZ304" i="10"/>
  <c r="BU326" i="10"/>
  <c r="CA326" i="10"/>
  <c r="BQ326" i="10"/>
  <c r="BW326" i="10"/>
  <c r="CB326" i="10"/>
  <c r="BL326" i="10"/>
  <c r="BK326" i="10"/>
  <c r="BV326" i="10"/>
  <c r="BR326" i="10"/>
  <c r="CE326" i="10" s="1"/>
  <c r="BG326" i="10"/>
  <c r="CD326" i="10"/>
  <c r="BI279" i="10"/>
  <c r="BU280" i="10"/>
  <c r="BY281" i="10"/>
  <c r="BU284" i="10"/>
  <c r="BI287" i="10"/>
  <c r="BY289" i="10"/>
  <c r="BU292" i="10"/>
  <c r="BF280" i="10"/>
  <c r="BN282" i="10"/>
  <c r="BJ285" i="10"/>
  <c r="BJ289" i="10"/>
  <c r="BR291" i="10"/>
  <c r="CE291" i="10" s="1"/>
  <c r="CC293" i="10"/>
  <c r="BT312" i="10"/>
  <c r="CC294" i="10"/>
  <c r="CC296" i="10"/>
  <c r="BQ297" i="10"/>
  <c r="BQ299" i="10"/>
  <c r="BY299" i="10"/>
  <c r="BM302" i="10"/>
  <c r="BI303" i="10"/>
  <c r="BQ303" i="10"/>
  <c r="BM304" i="10"/>
  <c r="CC304" i="10"/>
  <c r="BM306" i="10"/>
  <c r="CC306" i="10"/>
  <c r="BQ307" i="10"/>
  <c r="BU308" i="10"/>
  <c r="BM310" i="10"/>
  <c r="CC312" i="10"/>
  <c r="CA322" i="10"/>
  <c r="BJ322" i="10"/>
  <c r="BY322" i="10"/>
  <c r="BH322" i="10"/>
  <c r="BG322" i="10"/>
  <c r="CD322" i="10"/>
  <c r="BF322" i="10"/>
  <c r="BV306" i="10"/>
  <c r="BZ307" i="10"/>
  <c r="CD308" i="10"/>
  <c r="BF310" i="10"/>
  <c r="BV310" i="10"/>
  <c r="BJ311" i="10"/>
  <c r="BF312" i="10"/>
  <c r="CD312" i="10"/>
  <c r="BF315" i="10"/>
  <c r="BK315" i="10"/>
  <c r="BR315" i="10"/>
  <c r="CE315" i="10" s="1"/>
  <c r="BJ315" i="10"/>
  <c r="BM322" i="10"/>
  <c r="CB318" i="10"/>
  <c r="BL318" i="10"/>
  <c r="BS318" i="10"/>
  <c r="BK318" i="10"/>
  <c r="BZ318" i="10"/>
  <c r="BQ318" i="10"/>
  <c r="BH318" i="10"/>
  <c r="BO318" i="10"/>
  <c r="CD318" i="10"/>
  <c r="BR314" i="10"/>
  <c r="CE314" i="10" s="1"/>
  <c r="BG314" i="10"/>
  <c r="CD314" i="10"/>
  <c r="BN314" i="10"/>
  <c r="BL315" i="10"/>
  <c r="CA316" i="10"/>
  <c r="BZ316" i="10"/>
  <c r="BR316" i="10"/>
  <c r="CE316" i="10" s="1"/>
  <c r="BY316" i="10"/>
  <c r="BO316" i="10"/>
  <c r="BG316" i="10"/>
  <c r="BV316" i="10"/>
  <c r="BF316" i="10"/>
  <c r="BT324" i="10"/>
  <c r="BR324" i="10"/>
  <c r="CE324" i="10" s="1"/>
  <c r="BX324" i="10"/>
  <c r="BO324" i="10"/>
  <c r="BN324" i="10"/>
  <c r="BM295" i="10"/>
  <c r="CC295" i="10"/>
  <c r="BM301" i="10"/>
  <c r="CC301" i="10"/>
  <c r="CC303" i="10"/>
  <c r="BM305" i="10"/>
  <c r="CC305" i="10"/>
  <c r="BQ306" i="10"/>
  <c r="BM307" i="10"/>
  <c r="BQ308" i="10"/>
  <c r="BM309" i="10"/>
  <c r="BQ310" i="10"/>
  <c r="BM311" i="10"/>
  <c r="CC311" i="10"/>
  <c r="BO313" i="10"/>
  <c r="CD313" i="10"/>
  <c r="BX313" i="10"/>
  <c r="BU318" i="10"/>
  <c r="BF297" i="10"/>
  <c r="BJ298" i="10"/>
  <c r="BN299" i="10"/>
  <c r="BF301" i="10"/>
  <c r="BV301" i="10"/>
  <c r="BJ306" i="10"/>
  <c r="BN307" i="10"/>
  <c r="BR308" i="10"/>
  <c r="CE308" i="10" s="1"/>
  <c r="BY313" i="10"/>
  <c r="BI314" i="10"/>
  <c r="CB320" i="10"/>
  <c r="BS320" i="10"/>
  <c r="BR320" i="10"/>
  <c r="CE320" i="10" s="1"/>
  <c r="BY320" i="10"/>
  <c r="BQ320" i="10"/>
  <c r="BX320" i="10"/>
  <c r="BP320" i="10"/>
  <c r="BW320" i="10"/>
  <c r="BU324" i="10"/>
  <c r="BR317" i="10"/>
  <c r="CE317" i="10" s="1"/>
  <c r="BZ317" i="10"/>
  <c r="BZ319" i="10"/>
  <c r="BJ321" i="10"/>
  <c r="BR323" i="10"/>
  <c r="CE323" i="10" s="1"/>
  <c r="BZ323" i="10"/>
  <c r="BZ325" i="10"/>
  <c r="BS317" i="10"/>
  <c r="BK319" i="10"/>
  <c r="CA319" i="10"/>
  <c r="BS321" i="10"/>
  <c r="BK323" i="10"/>
  <c r="BK325" i="10"/>
  <c r="BS325" i="10"/>
  <c r="BL323" i="10"/>
  <c r="BT323" i="10"/>
  <c r="CB325" i="10"/>
  <c r="BX335" i="10"/>
  <c r="BU317" i="10"/>
  <c r="CC319" i="10"/>
  <c r="CC321" i="10"/>
  <c r="BM323" i="10"/>
  <c r="BM325" i="10"/>
  <c r="BV317" i="10"/>
  <c r="BF319" i="10"/>
  <c r="BV319" i="10"/>
  <c r="CD319" i="10"/>
  <c r="BF321" i="10"/>
  <c r="BN323" i="10"/>
  <c r="BV325" i="10"/>
  <c r="CD325" i="10"/>
  <c r="BG319" i="10"/>
  <c r="BO321" i="10"/>
  <c r="BW321" i="10"/>
  <c r="BW323" i="10"/>
  <c r="BG325" i="10"/>
  <c r="CC328" i="10"/>
  <c r="CC338" i="10"/>
  <c r="BH319" i="10"/>
  <c r="BP323" i="10"/>
  <c r="BP325" i="10"/>
  <c r="CA329" i="10"/>
  <c r="BO330" i="10"/>
  <c r="BW330" i="10"/>
  <c r="BM335" i="10"/>
  <c r="BR335" i="10"/>
  <c r="CE335" i="10" s="1"/>
  <c r="BY335" i="10"/>
  <c r="BO335" i="10"/>
  <c r="BM327" i="10"/>
  <c r="BU327" i="10"/>
  <c r="BY328" i="10"/>
  <c r="BU329" i="10"/>
  <c r="CC329" i="10"/>
  <c r="BI330" i="10"/>
  <c r="BY330" i="10"/>
  <c r="BU331" i="10"/>
  <c r="BI332" i="10"/>
  <c r="BQ332" i="10"/>
  <c r="BY332" i="10"/>
  <c r="BU333" i="10"/>
  <c r="BI334" i="10"/>
  <c r="BQ334" i="10"/>
  <c r="BY334" i="10"/>
  <c r="BF335" i="10"/>
  <c r="BP335" i="10"/>
  <c r="CB335" i="10"/>
  <c r="BZ343" i="10"/>
  <c r="CA344" i="10"/>
  <c r="BK344" i="10"/>
  <c r="BZ344" i="10"/>
  <c r="BJ344" i="10"/>
  <c r="BX344" i="10"/>
  <c r="BW344" i="10"/>
  <c r="BM344" i="10"/>
  <c r="BV344" i="10"/>
  <c r="BU344" i="10"/>
  <c r="BI344" i="10"/>
  <c r="BT344" i="10"/>
  <c r="CC344" i="10"/>
  <c r="BQ344" i="10"/>
  <c r="BG344" i="10"/>
  <c r="BF344" i="10"/>
  <c r="BZ337" i="10"/>
  <c r="BW327" i="10"/>
  <c r="BK328" i="10"/>
  <c r="BS328" i="10"/>
  <c r="CA328" i="10"/>
  <c r="CA330" i="10"/>
  <c r="BK332" i="10"/>
  <c r="CA332" i="10"/>
  <c r="BG333" i="10"/>
  <c r="BO333" i="10"/>
  <c r="BS334" i="10"/>
  <c r="BT335" i="10"/>
  <c r="BI327" i="10"/>
  <c r="BY327" i="10"/>
  <c r="BM328" i="10"/>
  <c r="BI329" i="10"/>
  <c r="BU330" i="10"/>
  <c r="BQ331" i="10"/>
  <c r="BY331" i="10"/>
  <c r="BI333" i="10"/>
  <c r="BM334" i="10"/>
  <c r="BU334" i="10"/>
  <c r="BK335" i="10"/>
  <c r="BU335" i="10"/>
  <c r="BL343" i="10"/>
  <c r="BX343" i="10"/>
  <c r="BM337" i="10"/>
  <c r="CC337" i="10"/>
  <c r="CC339" i="10"/>
  <c r="BM341" i="10"/>
  <c r="CC341" i="10"/>
  <c r="BY343" i="10"/>
  <c r="BJ336" i="10"/>
  <c r="BZ336" i="10"/>
  <c r="BF337" i="10"/>
  <c r="BN337" i="10"/>
  <c r="CD337" i="10"/>
  <c r="BF339" i="10"/>
  <c r="BN339" i="10"/>
  <c r="BV339" i="10"/>
  <c r="BN341" i="10"/>
  <c r="BV341" i="10"/>
  <c r="CD341" i="10"/>
  <c r="BL345" i="10"/>
  <c r="BW343" i="10"/>
  <c r="BO343" i="10"/>
  <c r="CD343" i="10"/>
  <c r="BV343" i="10"/>
  <c r="BN343" i="10"/>
  <c r="BF343" i="10"/>
  <c r="BQ343" i="10"/>
  <c r="BY355" i="10"/>
  <c r="BR343" i="10"/>
  <c r="CE343" i="10" s="1"/>
  <c r="CB343" i="10"/>
  <c r="BP345" i="10"/>
  <c r="BW347" i="10"/>
  <c r="BI337" i="10"/>
  <c r="BQ337" i="10"/>
  <c r="BQ339" i="10"/>
  <c r="BY339" i="10"/>
  <c r="BM340" i="10"/>
  <c r="BQ341" i="10"/>
  <c r="CA342" i="10"/>
  <c r="BS342" i="10"/>
  <c r="BS343" i="10"/>
  <c r="CC343" i="10"/>
  <c r="BW345" i="10"/>
  <c r="BG345" i="10"/>
  <c r="BV345" i="10"/>
  <c r="BF345" i="10"/>
  <c r="CA345" i="10"/>
  <c r="BS345" i="10"/>
  <c r="BQ345" i="10"/>
  <c r="CC345" i="10"/>
  <c r="CA348" i="10"/>
  <c r="BW354" i="10"/>
  <c r="BF336" i="10"/>
  <c r="BN336" i="10"/>
  <c r="BV336" i="10"/>
  <c r="BJ341" i="10"/>
  <c r="BM346" i="10"/>
  <c r="BU346" i="10"/>
  <c r="BI347" i="10"/>
  <c r="BQ347" i="10"/>
  <c r="BM348" i="10"/>
  <c r="CC348" i="10"/>
  <c r="BJ349" i="10"/>
  <c r="BT349" i="10"/>
  <c r="BX350" i="10"/>
  <c r="BH350" i="10"/>
  <c r="BN350" i="10"/>
  <c r="BF350" i="10"/>
  <c r="BS350" i="10"/>
  <c r="BK350" i="10"/>
  <c r="BZ350" i="10"/>
  <c r="BR350" i="10"/>
  <c r="CE350" i="10" s="1"/>
  <c r="BJ350" i="10"/>
  <c r="BU350" i="10"/>
  <c r="BS351" i="10"/>
  <c r="BP356" i="10"/>
  <c r="BH356" i="10"/>
  <c r="CD356" i="10"/>
  <c r="BV356" i="10"/>
  <c r="BF356" i="10"/>
  <c r="CB356" i="10"/>
  <c r="BT356" i="10"/>
  <c r="CA356" i="10"/>
  <c r="BS356" i="10"/>
  <c r="BR356" i="10"/>
  <c r="CE356" i="10" s="1"/>
  <c r="BY356" i="10"/>
  <c r="BW357" i="10"/>
  <c r="BO357" i="10"/>
  <c r="BL357" i="10"/>
  <c r="CB357" i="10"/>
  <c r="BS357" i="10"/>
  <c r="BJ357" i="10"/>
  <c r="BZ357" i="10"/>
  <c r="BQ357" i="10"/>
  <c r="BH357" i="10"/>
  <c r="BG357" i="10"/>
  <c r="BX357" i="10"/>
  <c r="BN357" i="10"/>
  <c r="BF357" i="10"/>
  <c r="CB372" i="10"/>
  <c r="BR347" i="10"/>
  <c r="CE347" i="10" s="1"/>
  <c r="BG350" i="10"/>
  <c r="BW350" i="10"/>
  <c r="BU351" i="10"/>
  <c r="BP354" i="10"/>
  <c r="CD354" i="10"/>
  <c r="BV354" i="10"/>
  <c r="BN354" i="10"/>
  <c r="BT354" i="10"/>
  <c r="BL354" i="10"/>
  <c r="CA354" i="10"/>
  <c r="BK354" i="10"/>
  <c r="BZ354" i="10"/>
  <c r="BJ354" i="10"/>
  <c r="CB355" i="10"/>
  <c r="BL355" i="10"/>
  <c r="BR355" i="10"/>
  <c r="CE355" i="10" s="1"/>
  <c r="BX355" i="10"/>
  <c r="BH355" i="10"/>
  <c r="BO355" i="10"/>
  <c r="CD355" i="10"/>
  <c r="BN355" i="10"/>
  <c r="BF355" i="10"/>
  <c r="CA355" i="10"/>
  <c r="BO346" i="10"/>
  <c r="BS347" i="10"/>
  <c r="CA347" i="10"/>
  <c r="BG348" i="10"/>
  <c r="BW348" i="10"/>
  <c r="BL349" i="10"/>
  <c r="BV349" i="10"/>
  <c r="BY350" i="10"/>
  <c r="BP352" i="10"/>
  <c r="BV352" i="10"/>
  <c r="BN352" i="10"/>
  <c r="BF352" i="10"/>
  <c r="BT352" i="10"/>
  <c r="CA352" i="10"/>
  <c r="BS352" i="10"/>
  <c r="BZ352" i="10"/>
  <c r="BR352" i="10"/>
  <c r="CE352" i="10" s="1"/>
  <c r="CB353" i="10"/>
  <c r="BT353" i="10"/>
  <c r="BL353" i="10"/>
  <c r="BZ353" i="10"/>
  <c r="BJ353" i="10"/>
  <c r="BX353" i="10"/>
  <c r="BH353" i="10"/>
  <c r="BW353" i="10"/>
  <c r="BG353" i="10"/>
  <c r="BV353" i="10"/>
  <c r="BF353" i="10"/>
  <c r="CA353" i="10"/>
  <c r="BG354" i="10"/>
  <c r="CC354" i="10"/>
  <c r="CB351" i="10"/>
  <c r="BL351" i="10"/>
  <c r="BR351" i="10"/>
  <c r="CE351" i="10" s="1"/>
  <c r="BX351" i="10"/>
  <c r="BP351" i="10"/>
  <c r="BH351" i="10"/>
  <c r="BO351" i="10"/>
  <c r="BG351" i="10"/>
  <c r="CD351" i="10"/>
  <c r="BN351" i="10"/>
  <c r="CA351" i="10"/>
  <c r="BI353" i="10"/>
  <c r="CC353" i="10"/>
  <c r="BK355" i="10"/>
  <c r="BM356" i="10"/>
  <c r="BM357" i="10"/>
  <c r="CC361" i="10"/>
  <c r="BM347" i="10"/>
  <c r="CC347" i="10"/>
  <c r="BZ349" i="10"/>
  <c r="BO349" i="10"/>
  <c r="BY349" i="10"/>
  <c r="CC350" i="10"/>
  <c r="BI351" i="10"/>
  <c r="CC351" i="10"/>
  <c r="BI352" i="10"/>
  <c r="BM355" i="10"/>
  <c r="BO356" i="10"/>
  <c r="BR346" i="10"/>
  <c r="CE346" i="10" s="1"/>
  <c r="CD347" i="10"/>
  <c r="BR348" i="10"/>
  <c r="CE348" i="10" s="1"/>
  <c r="BZ348" i="10"/>
  <c r="BF349" i="10"/>
  <c r="BP349" i="10"/>
  <c r="CA349" i="10"/>
  <c r="BK351" i="10"/>
  <c r="BM352" i="10"/>
  <c r="BM353" i="10"/>
  <c r="BQ355" i="10"/>
  <c r="BK346" i="10"/>
  <c r="BS346" i="10"/>
  <c r="BG347" i="10"/>
  <c r="BK348" i="10"/>
  <c r="BS348" i="10"/>
  <c r="BH349" i="10"/>
  <c r="BQ349" i="10"/>
  <c r="BQ350" i="10"/>
  <c r="BO352" i="10"/>
  <c r="BQ353" i="10"/>
  <c r="BQ354" i="10"/>
  <c r="BU356" i="10"/>
  <c r="BV357" i="10"/>
  <c r="CC359" i="10"/>
  <c r="BT368" i="10"/>
  <c r="BL358" i="10"/>
  <c r="BW358" i="10"/>
  <c r="BX364" i="10"/>
  <c r="BM358" i="10"/>
  <c r="BU370" i="10"/>
  <c r="CD358" i="10"/>
  <c r="BV358" i="10"/>
  <c r="BN358" i="10"/>
  <c r="CC358" i="10"/>
  <c r="CA358" i="10"/>
  <c r="BS358" i="10"/>
  <c r="BK358" i="10"/>
  <c r="BP358" i="10"/>
  <c r="CC363" i="10"/>
  <c r="CC365" i="10"/>
  <c r="BX366" i="10"/>
  <c r="BS374" i="10"/>
  <c r="BR374" i="10"/>
  <c r="CE374" i="10" s="1"/>
  <c r="BY374" i="10"/>
  <c r="BQ374" i="10"/>
  <c r="BX374" i="10"/>
  <c r="BP374" i="10"/>
  <c r="BH374" i="10"/>
  <c r="BW374" i="10"/>
  <c r="BO374" i="10"/>
  <c r="BG374" i="10"/>
  <c r="CD374" i="10"/>
  <c r="BN374" i="10"/>
  <c r="BF374" i="10"/>
  <c r="CC374" i="10"/>
  <c r="BT374" i="10"/>
  <c r="BM374" i="10"/>
  <c r="BO359" i="10"/>
  <c r="BS360" i="10"/>
  <c r="CA360" i="10"/>
  <c r="BG361" i="10"/>
  <c r="BW361" i="10"/>
  <c r="BK362" i="10"/>
  <c r="CA362" i="10"/>
  <c r="BG363" i="10"/>
  <c r="BO363" i="10"/>
  <c r="BS364" i="10"/>
  <c r="BG365" i="10"/>
  <c r="BO365" i="10"/>
  <c r="BP366" i="10"/>
  <c r="CA376" i="10"/>
  <c r="BK376" i="10"/>
  <c r="BZ376" i="10"/>
  <c r="BJ376" i="10"/>
  <c r="BY376" i="10"/>
  <c r="BQ376" i="10"/>
  <c r="BI376" i="10"/>
  <c r="BX376" i="10"/>
  <c r="BP376" i="10"/>
  <c r="BW376" i="10"/>
  <c r="BO376" i="10"/>
  <c r="BV376" i="10"/>
  <c r="BN376" i="10"/>
  <c r="BF376" i="10"/>
  <c r="BW371" i="10"/>
  <c r="BQ359" i="10"/>
  <c r="BM360" i="10"/>
  <c r="BU360" i="10"/>
  <c r="CC360" i="10"/>
  <c r="BQ361" i="10"/>
  <c r="BM362" i="10"/>
  <c r="CC362" i="10"/>
  <c r="BI363" i="10"/>
  <c r="BQ363" i="10"/>
  <c r="BM364" i="10"/>
  <c r="CC364" i="10"/>
  <c r="BQ365" i="10"/>
  <c r="BS370" i="10"/>
  <c r="BZ370" i="10"/>
  <c r="BR370" i="10"/>
  <c r="CE370" i="10" s="1"/>
  <c r="BY370" i="10"/>
  <c r="BQ370" i="10"/>
  <c r="BI370" i="10"/>
  <c r="BW370" i="10"/>
  <c r="BG370" i="10"/>
  <c r="CD370" i="10"/>
  <c r="BN370" i="10"/>
  <c r="CB370" i="10"/>
  <c r="BM376" i="10"/>
  <c r="BJ359" i="10"/>
  <c r="BR359" i="10"/>
  <c r="CE359" i="10" s="1"/>
  <c r="BZ359" i="10"/>
  <c r="BF360" i="10"/>
  <c r="BR361" i="10"/>
  <c r="CE361" i="10" s="1"/>
  <c r="BZ361" i="10"/>
  <c r="BZ363" i="10"/>
  <c r="CD364" i="10"/>
  <c r="BJ365" i="10"/>
  <c r="CA365" i="10"/>
  <c r="BW367" i="10"/>
  <c r="CA368" i="10"/>
  <c r="BK368" i="10"/>
  <c r="BZ368" i="10"/>
  <c r="BR368" i="10"/>
  <c r="CE368" i="10" s="1"/>
  <c r="BJ368" i="10"/>
  <c r="BY368" i="10"/>
  <c r="BQ368" i="10"/>
  <c r="BI368" i="10"/>
  <c r="BO368" i="10"/>
  <c r="BV368" i="10"/>
  <c r="BF368" i="10"/>
  <c r="CC370" i="10"/>
  <c r="BT376" i="10"/>
  <c r="CA366" i="10"/>
  <c r="BS366" i="10"/>
  <c r="BR366" i="10"/>
  <c r="CE366" i="10" s="1"/>
  <c r="BJ366" i="10"/>
  <c r="BY366" i="10"/>
  <c r="BQ366" i="10"/>
  <c r="BI366" i="10"/>
  <c r="BW366" i="10"/>
  <c r="BG366" i="10"/>
  <c r="CD366" i="10"/>
  <c r="BN366" i="10"/>
  <c r="CB366" i="10"/>
  <c r="BL370" i="10"/>
  <c r="BL359" i="10"/>
  <c r="CB359" i="10"/>
  <c r="BP360" i="10"/>
  <c r="BX360" i="10"/>
  <c r="BL361" i="10"/>
  <c r="BT361" i="10"/>
  <c r="BH362" i="10"/>
  <c r="BL363" i="10"/>
  <c r="BT363" i="10"/>
  <c r="CB363" i="10"/>
  <c r="BH364" i="10"/>
  <c r="BP364" i="10"/>
  <c r="BL365" i="10"/>
  <c r="CC366" i="10"/>
  <c r="BL368" i="10"/>
  <c r="BM370" i="10"/>
  <c r="BW373" i="10"/>
  <c r="BM359" i="10"/>
  <c r="BI360" i="10"/>
  <c r="BQ360" i="10"/>
  <c r="BM361" i="10"/>
  <c r="BM363" i="10"/>
  <c r="BV365" i="10"/>
  <c r="BM365" i="10"/>
  <c r="BU365" i="10"/>
  <c r="BL366" i="10"/>
  <c r="BM368" i="10"/>
  <c r="BP370" i="10"/>
  <c r="CA372" i="10"/>
  <c r="BK372" i="10"/>
  <c r="BZ372" i="10"/>
  <c r="BJ372" i="10"/>
  <c r="BY372" i="10"/>
  <c r="BQ372" i="10"/>
  <c r="BI372" i="10"/>
  <c r="BX372" i="10"/>
  <c r="BP372" i="10"/>
  <c r="BO372" i="10"/>
  <c r="BG372" i="10"/>
  <c r="BV372" i="10"/>
  <c r="BF372" i="10"/>
  <c r="BW375" i="10"/>
  <c r="CC376" i="10"/>
  <c r="BJ367" i="10"/>
  <c r="BR367" i="10"/>
  <c r="CE367" i="10" s="1"/>
  <c r="BJ369" i="10"/>
  <c r="BR369" i="10"/>
  <c r="CE369" i="10" s="1"/>
  <c r="BZ369" i="10"/>
  <c r="BJ371" i="10"/>
  <c r="BR371" i="10"/>
  <c r="CE371" i="10" s="1"/>
  <c r="BZ371" i="10"/>
  <c r="BJ373" i="10"/>
  <c r="BZ373" i="10"/>
  <c r="BR375" i="10"/>
  <c r="CE375" i="10" s="1"/>
  <c r="BK367" i="10"/>
  <c r="BS367" i="10"/>
  <c r="CA367" i="10"/>
  <c r="BS369" i="10"/>
  <c r="CA369" i="10"/>
  <c r="BK371" i="10"/>
  <c r="CA371" i="10"/>
  <c r="BS373" i="10"/>
  <c r="CA373" i="10"/>
  <c r="BK375" i="10"/>
  <c r="CA375" i="10"/>
  <c r="BM367" i="10"/>
  <c r="CC369" i="10"/>
  <c r="BM371" i="10"/>
  <c r="BU371" i="10"/>
  <c r="CC371" i="10"/>
  <c r="BM375" i="10"/>
  <c r="BU375" i="10"/>
  <c r="BF367" i="10"/>
  <c r="BV367" i="10"/>
  <c r="CD367" i="10"/>
  <c r="BN369" i="10"/>
  <c r="CD369" i="10"/>
  <c r="BF371" i="10"/>
  <c r="BV371" i="10"/>
  <c r="BF373" i="10"/>
  <c r="BN373" i="10"/>
  <c r="CD373" i="10"/>
  <c r="BF375" i="10"/>
  <c r="BN375" i="10"/>
  <c r="BV375" i="10"/>
  <c r="BG367" i="10"/>
  <c r="BG369" i="10"/>
  <c r="BO369" i="10"/>
  <c r="BG371" i="10"/>
  <c r="BO371" i="10"/>
  <c r="BG373" i="10"/>
  <c r="BO373" i="10"/>
  <c r="BG375" i="10"/>
  <c r="N22" i="3"/>
  <c r="V6" i="4" s="1"/>
  <c r="C23" i="3"/>
  <c r="K7" i="4" s="1"/>
  <c r="CH57" i="4" s="1"/>
  <c r="F23" i="3"/>
  <c r="N7" i="4" s="1"/>
  <c r="H23" i="3"/>
  <c r="P7" i="4" s="1"/>
  <c r="CH194" i="4" s="1"/>
  <c r="M23" i="3"/>
  <c r="U7" i="4" s="1"/>
  <c r="CH350" i="4" s="1"/>
  <c r="I23" i="3"/>
  <c r="Q7" i="4" s="1"/>
  <c r="K23" i="3"/>
  <c r="S7" i="4" s="1"/>
  <c r="CH309" i="4" s="1"/>
  <c r="B23" i="3"/>
  <c r="J23" i="3"/>
  <c r="R7" i="4" s="1"/>
  <c r="CH275" i="4" s="1"/>
  <c r="D23" i="3"/>
  <c r="L7" i="4" s="1"/>
  <c r="L23" i="3"/>
  <c r="T7" i="4" s="1"/>
  <c r="E23" i="3"/>
  <c r="M7" i="4" s="1"/>
  <c r="CH129" i="4" s="1"/>
  <c r="CY37" i="10" l="1"/>
  <c r="O39" i="11" s="1"/>
  <c r="CY35" i="10"/>
  <c r="O37" i="11" s="1"/>
  <c r="CY36" i="10"/>
  <c r="O38" i="11" s="1"/>
  <c r="CS37" i="10"/>
  <c r="CE193" i="10"/>
  <c r="CE12" i="10"/>
  <c r="CM37" i="10"/>
  <c r="CM36" i="10"/>
  <c r="CN36" i="10"/>
  <c r="CU36" i="10"/>
  <c r="CP36" i="10"/>
  <c r="CP37" i="10"/>
  <c r="CU37" i="10"/>
  <c r="CS36" i="10"/>
  <c r="CQ36" i="10"/>
  <c r="CQ37" i="10"/>
  <c r="CR37" i="10"/>
  <c r="CW37" i="10"/>
  <c r="CT36" i="10"/>
  <c r="CW36" i="10"/>
  <c r="CN37" i="10"/>
  <c r="CX37" i="10"/>
  <c r="CO36" i="10"/>
  <c r="CV36" i="10"/>
  <c r="CO37" i="10"/>
  <c r="CR36" i="10"/>
  <c r="CV37" i="10"/>
  <c r="CX36" i="10"/>
  <c r="CT37" i="10"/>
  <c r="CU12" i="10"/>
  <c r="DI12" i="10"/>
  <c r="CX17" i="10"/>
  <c r="DD12" i="10"/>
  <c r="CX15" i="10"/>
  <c r="CZ15" i="10"/>
  <c r="DC17" i="10"/>
  <c r="DG13" i="10"/>
  <c r="CN14" i="10"/>
  <c r="CT15" i="10"/>
  <c r="CZ12" i="10"/>
  <c r="DB13" i="10"/>
  <c r="CN13" i="10"/>
  <c r="DB12" i="10"/>
  <c r="CP12" i="10"/>
  <c r="CN12" i="10"/>
  <c r="BD130" i="10"/>
  <c r="CF130" i="10"/>
  <c r="BD164" i="10"/>
  <c r="CF164" i="10"/>
  <c r="BD180" i="10"/>
  <c r="CF180" i="10"/>
  <c r="CF207" i="10"/>
  <c r="BD207" i="10"/>
  <c r="BD206" i="10"/>
  <c r="CF206" i="10"/>
  <c r="CF188" i="10"/>
  <c r="BD188" i="10"/>
  <c r="CF204" i="10"/>
  <c r="BD204" i="10"/>
  <c r="BD208" i="10"/>
  <c r="CF208" i="10"/>
  <c r="CF197" i="10"/>
  <c r="BD197" i="10"/>
  <c r="BD213" i="10"/>
  <c r="CF213" i="10"/>
  <c r="CR19" i="10"/>
  <c r="DB19" i="10"/>
  <c r="CF230" i="10"/>
  <c r="BD230" i="10"/>
  <c r="CF245" i="10"/>
  <c r="BD245" i="10"/>
  <c r="BD231" i="10"/>
  <c r="CF231" i="10"/>
  <c r="BD243" i="10"/>
  <c r="CF243" i="10"/>
  <c r="CF254" i="10"/>
  <c r="BD254" i="10"/>
  <c r="CF262" i="10"/>
  <c r="BD262" i="10"/>
  <c r="CF312" i="10"/>
  <c r="BD312" i="10"/>
  <c r="BD265" i="10"/>
  <c r="CF265" i="10"/>
  <c r="CF285" i="10"/>
  <c r="BD285" i="10"/>
  <c r="CF300" i="10"/>
  <c r="BD300" i="10"/>
  <c r="CF310" i="10"/>
  <c r="BD310" i="10"/>
  <c r="DG21" i="10"/>
  <c r="CF304" i="10"/>
  <c r="BD304" i="10"/>
  <c r="DB21" i="10"/>
  <c r="CF313" i="10"/>
  <c r="BD313" i="10"/>
  <c r="CF319" i="10"/>
  <c r="BD319" i="10"/>
  <c r="BD316" i="10"/>
  <c r="CF316" i="10"/>
  <c r="CF333" i="10"/>
  <c r="BD333" i="10"/>
  <c r="BD336" i="10"/>
  <c r="CF336" i="10"/>
  <c r="BD328" i="10"/>
  <c r="CF328" i="10"/>
  <c r="CV23" i="10"/>
  <c r="DJ23" i="10"/>
  <c r="BD356" i="10"/>
  <c r="CF356" i="10"/>
  <c r="BD363" i="10"/>
  <c r="CF363" i="10"/>
  <c r="CF369" i="10"/>
  <c r="BD369" i="10"/>
  <c r="CF372" i="10"/>
  <c r="BD372" i="10"/>
  <c r="DF19" i="10"/>
  <c r="DI18" i="10"/>
  <c r="DF14" i="10"/>
  <c r="CS12" i="10"/>
  <c r="CO12" i="10"/>
  <c r="CF36" i="10"/>
  <c r="BD36" i="10"/>
  <c r="CW14" i="10"/>
  <c r="BD69" i="10"/>
  <c r="CF69" i="10"/>
  <c r="CF115" i="10"/>
  <c r="BD115" i="10"/>
  <c r="CS23" i="10"/>
  <c r="CT22" i="10"/>
  <c r="DE22" i="10"/>
  <c r="CR22" i="10"/>
  <c r="DI21" i="10"/>
  <c r="CX20" i="10"/>
  <c r="DA19" i="10"/>
  <c r="CT18" i="10"/>
  <c r="DA18" i="10"/>
  <c r="CP17" i="10"/>
  <c r="CY16" i="10"/>
  <c r="CM16" i="10"/>
  <c r="CM15" i="10"/>
  <c r="DA15" i="10"/>
  <c r="CS14" i="10"/>
  <c r="DD15" i="10"/>
  <c r="DB14" i="10"/>
  <c r="CQ14" i="10"/>
  <c r="DC13" i="10"/>
  <c r="CP13" i="10"/>
  <c r="DH13" i="10"/>
  <c r="CQ12" i="10"/>
  <c r="DF12" i="10"/>
  <c r="CF14" i="10"/>
  <c r="BD14" i="10"/>
  <c r="CW12" i="10"/>
  <c r="BD13" i="10"/>
  <c r="CF13" i="10"/>
  <c r="CF34" i="10"/>
  <c r="BD34" i="10"/>
  <c r="CF50" i="10"/>
  <c r="BD50" i="10"/>
  <c r="CF66" i="10"/>
  <c r="BD66" i="10"/>
  <c r="CF35" i="10"/>
  <c r="BD35" i="10"/>
  <c r="BD51" i="10"/>
  <c r="CF51" i="10"/>
  <c r="BD67" i="10"/>
  <c r="CF67" i="10"/>
  <c r="CF84" i="10"/>
  <c r="BD84" i="10"/>
  <c r="CF100" i="10"/>
  <c r="BD100" i="10"/>
  <c r="BD85" i="10"/>
  <c r="CF85" i="10"/>
  <c r="BD101" i="10"/>
  <c r="CF101" i="10"/>
  <c r="CF113" i="10"/>
  <c r="BD113" i="10"/>
  <c r="CF129" i="10"/>
  <c r="BD129" i="10"/>
  <c r="BD149" i="10"/>
  <c r="CF149" i="10"/>
  <c r="BD112" i="10"/>
  <c r="CF112" i="10"/>
  <c r="BD128" i="10"/>
  <c r="CF128" i="10"/>
  <c r="BD144" i="10"/>
  <c r="CF144" i="10"/>
  <c r="CR18" i="10"/>
  <c r="BD162" i="10"/>
  <c r="CF162" i="10"/>
  <c r="BD178" i="10"/>
  <c r="CF178" i="10"/>
  <c r="CR17" i="10"/>
  <c r="CN18" i="10"/>
  <c r="CF202" i="10"/>
  <c r="BD202" i="10"/>
  <c r="CF218" i="10"/>
  <c r="BD218" i="10"/>
  <c r="CF195" i="10"/>
  <c r="BD195" i="10"/>
  <c r="CF211" i="10"/>
  <c r="BD211" i="10"/>
  <c r="CZ19" i="10"/>
  <c r="DJ19" i="10"/>
  <c r="CF228" i="10"/>
  <c r="BD228" i="10"/>
  <c r="CV20" i="10"/>
  <c r="CF229" i="10"/>
  <c r="BD229" i="10"/>
  <c r="BD276" i="10"/>
  <c r="CF276" i="10"/>
  <c r="CM20" i="10"/>
  <c r="CF252" i="10"/>
  <c r="BD252" i="10"/>
  <c r="CQ20" i="10"/>
  <c r="CF279" i="10"/>
  <c r="BD279" i="10"/>
  <c r="CF260" i="10"/>
  <c r="BD260" i="10"/>
  <c r="CF283" i="10"/>
  <c r="BD283" i="10"/>
  <c r="CU21" i="10"/>
  <c r="BD263" i="10"/>
  <c r="CF263" i="10"/>
  <c r="BD292" i="10"/>
  <c r="CF292" i="10"/>
  <c r="DJ21" i="10"/>
  <c r="BD311" i="10"/>
  <c r="CF311" i="10"/>
  <c r="CF317" i="10"/>
  <c r="BD317" i="10"/>
  <c r="CF314" i="10"/>
  <c r="BD314" i="10"/>
  <c r="CV22" i="10"/>
  <c r="CF331" i="10"/>
  <c r="BD331" i="10"/>
  <c r="DH23" i="10"/>
  <c r="CF343" i="10"/>
  <c r="BD343" i="10"/>
  <c r="CF345" i="10"/>
  <c r="BD345" i="10"/>
  <c r="CR23" i="10"/>
  <c r="BD353" i="10"/>
  <c r="CF353" i="10"/>
  <c r="CF348" i="10"/>
  <c r="BD348" i="10"/>
  <c r="BD354" i="10"/>
  <c r="CF354" i="10"/>
  <c r="BD361" i="10"/>
  <c r="CF361" i="10"/>
  <c r="CF367" i="10"/>
  <c r="BD367" i="10"/>
  <c r="CF370" i="10"/>
  <c r="BD370" i="10"/>
  <c r="DF20" i="10"/>
  <c r="CU16" i="10"/>
  <c r="CU15" i="10"/>
  <c r="DI15" i="10"/>
  <c r="DC12" i="10"/>
  <c r="CF71" i="10"/>
  <c r="BD71" i="10"/>
  <c r="BD103" i="10"/>
  <c r="CF103" i="10"/>
  <c r="CF131" i="10"/>
  <c r="BD131" i="10"/>
  <c r="DB22" i="10"/>
  <c r="CZ22" i="10"/>
  <c r="DA21" i="10"/>
  <c r="CP20" i="10"/>
  <c r="DF21" i="10"/>
  <c r="CS19" i="10"/>
  <c r="CS18" i="10"/>
  <c r="CQ16" i="10"/>
  <c r="CS15" i="10"/>
  <c r="CP15" i="10"/>
  <c r="DJ14" i="10"/>
  <c r="CY14" i="10"/>
  <c r="CV12" i="10"/>
  <c r="CX13" i="10"/>
  <c r="CM12" i="10"/>
  <c r="DJ12" i="10"/>
  <c r="CX12" i="10"/>
  <c r="CF12" i="10"/>
  <c r="BD12" i="10"/>
  <c r="DE12" i="10"/>
  <c r="BD27" i="10"/>
  <c r="CF27" i="10"/>
  <c r="CF48" i="10"/>
  <c r="BD48" i="10"/>
  <c r="CF64" i="10"/>
  <c r="BD64" i="10"/>
  <c r="CF33" i="10"/>
  <c r="BD33" i="10"/>
  <c r="BD49" i="10"/>
  <c r="CF49" i="10"/>
  <c r="BD65" i="10"/>
  <c r="CF65" i="10"/>
  <c r="CF82" i="10"/>
  <c r="BD82" i="10"/>
  <c r="CF98" i="10"/>
  <c r="BD98" i="10"/>
  <c r="CX16" i="10"/>
  <c r="BD83" i="10"/>
  <c r="CF83" i="10"/>
  <c r="BD99" i="10"/>
  <c r="CF99" i="10"/>
  <c r="CF111" i="10"/>
  <c r="BD111" i="10"/>
  <c r="CF127" i="10"/>
  <c r="BD127" i="10"/>
  <c r="CF143" i="10"/>
  <c r="BD143" i="10"/>
  <c r="CR16" i="10"/>
  <c r="CM17" i="10"/>
  <c r="CF181" i="10"/>
  <c r="BD181" i="10"/>
  <c r="CT16" i="10"/>
  <c r="CF110" i="10"/>
  <c r="BD110" i="10"/>
  <c r="BD126" i="10"/>
  <c r="CF126" i="10"/>
  <c r="BD142" i="10"/>
  <c r="CF142" i="10"/>
  <c r="CF153" i="10"/>
  <c r="BD153" i="10"/>
  <c r="CF167" i="10"/>
  <c r="BD167" i="10"/>
  <c r="BD160" i="10"/>
  <c r="CF160" i="10"/>
  <c r="CQ17" i="10"/>
  <c r="BD176" i="10"/>
  <c r="CF176" i="10"/>
  <c r="CZ17" i="10"/>
  <c r="CF200" i="10"/>
  <c r="BD200" i="10"/>
  <c r="BD205" i="10"/>
  <c r="CF205" i="10"/>
  <c r="CF193" i="10"/>
  <c r="BD193" i="10"/>
  <c r="BD209" i="10"/>
  <c r="CF209" i="10"/>
  <c r="BD225" i="10"/>
  <c r="CF225" i="10"/>
  <c r="DH19" i="10"/>
  <c r="CN20" i="10"/>
  <c r="CR20" i="10"/>
  <c r="CF227" i="10"/>
  <c r="BD227" i="10"/>
  <c r="CU20" i="10"/>
  <c r="CF250" i="10"/>
  <c r="BD250" i="10"/>
  <c r="CY20" i="10"/>
  <c r="CF258" i="10"/>
  <c r="BD258" i="10"/>
  <c r="CF274" i="10"/>
  <c r="BD274" i="10"/>
  <c r="BD293" i="10"/>
  <c r="CF293" i="10"/>
  <c r="BD261" i="10"/>
  <c r="CF261" i="10"/>
  <c r="DC21" i="10"/>
  <c r="BD290" i="10"/>
  <c r="CF290" i="10"/>
  <c r="BD296" i="10"/>
  <c r="CF296" i="10"/>
  <c r="BD309" i="10"/>
  <c r="CF309" i="10"/>
  <c r="CF315" i="10"/>
  <c r="BD315" i="10"/>
  <c r="DD22" i="10"/>
  <c r="CF329" i="10"/>
  <c r="BD329" i="10"/>
  <c r="BD337" i="10"/>
  <c r="CF337" i="10"/>
  <c r="BD342" i="10"/>
  <c r="CF342" i="10"/>
  <c r="CN23" i="10"/>
  <c r="DE23" i="10"/>
  <c r="BD355" i="10"/>
  <c r="CF355" i="10"/>
  <c r="CF349" i="10"/>
  <c r="BD349" i="10"/>
  <c r="CF346" i="10"/>
  <c r="BD346" i="10"/>
  <c r="BD352" i="10"/>
  <c r="CF352" i="10"/>
  <c r="CF364" i="10"/>
  <c r="BD364" i="10"/>
  <c r="BD359" i="10"/>
  <c r="CF359" i="10"/>
  <c r="CF368" i="10"/>
  <c r="BD368" i="10"/>
  <c r="CP23" i="10"/>
  <c r="CF102" i="10"/>
  <c r="BD102" i="10"/>
  <c r="BD114" i="10"/>
  <c r="CF114" i="10"/>
  <c r="DJ22" i="10"/>
  <c r="CP22" i="10"/>
  <c r="DH22" i="10"/>
  <c r="DE21" i="10"/>
  <c r="CS21" i="10"/>
  <c r="DF18" i="10"/>
  <c r="DA16" i="10"/>
  <c r="CV14" i="10"/>
  <c r="DD14" i="10"/>
  <c r="CM14" i="10"/>
  <c r="DG14" i="10"/>
  <c r="K8" i="10"/>
  <c r="CV13" i="10"/>
  <c r="DF13" i="10"/>
  <c r="CF26" i="10"/>
  <c r="BD26" i="10"/>
  <c r="BD25" i="10"/>
  <c r="CF25" i="10"/>
  <c r="CF46" i="10"/>
  <c r="BD46" i="10"/>
  <c r="CF62" i="10"/>
  <c r="BD62" i="10"/>
  <c r="BD47" i="10"/>
  <c r="CF47" i="10"/>
  <c r="BD63" i="10"/>
  <c r="CF63" i="10"/>
  <c r="CF80" i="10"/>
  <c r="BD80" i="10"/>
  <c r="CF96" i="10"/>
  <c r="BD96" i="10"/>
  <c r="DF16" i="10"/>
  <c r="BD81" i="10"/>
  <c r="CF81" i="10"/>
  <c r="BD97" i="10"/>
  <c r="CF97" i="10"/>
  <c r="CF109" i="10"/>
  <c r="BD109" i="10"/>
  <c r="CF125" i="10"/>
  <c r="BD125" i="10"/>
  <c r="CF141" i="10"/>
  <c r="BD141" i="10"/>
  <c r="CZ16" i="10"/>
  <c r="CF165" i="10"/>
  <c r="BD165" i="10"/>
  <c r="DB16" i="10"/>
  <c r="CF169" i="10"/>
  <c r="BD169" i="10"/>
  <c r="BD124" i="10"/>
  <c r="CF124" i="10"/>
  <c r="BD140" i="10"/>
  <c r="CF140" i="10"/>
  <c r="CN16" i="10"/>
  <c r="CN17" i="10"/>
  <c r="CV18" i="10"/>
  <c r="CF184" i="10"/>
  <c r="BD184" i="10"/>
  <c r="CF216" i="10"/>
  <c r="BD216" i="10"/>
  <c r="BD158" i="10"/>
  <c r="CF158" i="10"/>
  <c r="CY17" i="10"/>
  <c r="BD174" i="10"/>
  <c r="CF174" i="10"/>
  <c r="DH17" i="10"/>
  <c r="CM19" i="10"/>
  <c r="CF198" i="10"/>
  <c r="BD198" i="10"/>
  <c r="DC19" i="10"/>
  <c r="CF191" i="10"/>
  <c r="BD191" i="10"/>
  <c r="CN19" i="10"/>
  <c r="BD223" i="10"/>
  <c r="CF223" i="10"/>
  <c r="CF240" i="10"/>
  <c r="BD240" i="10"/>
  <c r="BD241" i="10"/>
  <c r="CF241" i="10"/>
  <c r="DC20" i="10"/>
  <c r="CF257" i="10"/>
  <c r="BD257" i="10"/>
  <c r="CF248" i="10"/>
  <c r="BD248" i="10"/>
  <c r="DG20" i="10"/>
  <c r="CF272" i="10"/>
  <c r="BD272" i="10"/>
  <c r="CM21" i="10"/>
  <c r="BD277" i="10"/>
  <c r="CF277" i="10"/>
  <c r="BD275" i="10"/>
  <c r="CF275" i="10"/>
  <c r="BD288" i="10"/>
  <c r="CF288" i="10"/>
  <c r="CR21" i="10"/>
  <c r="CF308" i="10"/>
  <c r="BD308" i="10"/>
  <c r="CF295" i="10"/>
  <c r="BD295" i="10"/>
  <c r="CF302" i="10"/>
  <c r="BD302" i="10"/>
  <c r="BD307" i="10"/>
  <c r="CF307" i="10"/>
  <c r="CS22" i="10"/>
  <c r="CF326" i="10"/>
  <c r="BD326" i="10"/>
  <c r="CF327" i="10"/>
  <c r="BD327" i="10"/>
  <c r="CF339" i="10"/>
  <c r="BD339" i="10"/>
  <c r="BD340" i="10"/>
  <c r="CF340" i="10"/>
  <c r="CZ23" i="10"/>
  <c r="CF347" i="10"/>
  <c r="BD347" i="10"/>
  <c r="BD344" i="10"/>
  <c r="CF344" i="10"/>
  <c r="CF350" i="10"/>
  <c r="BD350" i="10"/>
  <c r="CF362" i="10"/>
  <c r="BD362" i="10"/>
  <c r="CF366" i="10"/>
  <c r="BD366" i="10"/>
  <c r="DA23" i="10"/>
  <c r="DG22" i="10"/>
  <c r="DI19" i="10"/>
  <c r="DF15" i="10"/>
  <c r="DI14" i="10"/>
  <c r="CT14" i="10"/>
  <c r="CU13" i="10"/>
  <c r="CF68" i="10"/>
  <c r="BD68" i="10"/>
  <c r="CF177" i="10"/>
  <c r="BD177" i="10"/>
  <c r="BD87" i="10"/>
  <c r="CF87" i="10"/>
  <c r="CM22" i="10"/>
  <c r="CX22" i="10"/>
  <c r="CW21" i="10"/>
  <c r="DB20" i="10"/>
  <c r="CX18" i="10"/>
  <c r="DE18" i="10"/>
  <c r="DE17" i="10"/>
  <c r="CS16" i="10"/>
  <c r="CV15" i="10"/>
  <c r="DJ15" i="10"/>
  <c r="DI16" i="10"/>
  <c r="DG15" i="10"/>
  <c r="CU14" i="10"/>
  <c r="CT13" i="10"/>
  <c r="DD13" i="10"/>
  <c r="CQ13" i="10"/>
  <c r="CT12" i="10"/>
  <c r="CF24" i="10"/>
  <c r="BD24" i="10"/>
  <c r="CF30" i="10"/>
  <c r="BD30" i="10"/>
  <c r="BD23" i="10"/>
  <c r="CF23" i="10"/>
  <c r="CF44" i="10"/>
  <c r="BD44" i="10"/>
  <c r="CF60" i="10"/>
  <c r="BD60" i="10"/>
  <c r="BD45" i="10"/>
  <c r="CF45" i="10"/>
  <c r="BD61" i="10"/>
  <c r="CF61" i="10"/>
  <c r="CO14" i="10"/>
  <c r="CF78" i="10"/>
  <c r="BD78" i="10"/>
  <c r="CF94" i="10"/>
  <c r="BD94" i="10"/>
  <c r="CO15" i="10"/>
  <c r="CF161" i="10"/>
  <c r="BD161" i="10"/>
  <c r="BD79" i="10"/>
  <c r="CF79" i="10"/>
  <c r="BD95" i="10"/>
  <c r="CF95" i="10"/>
  <c r="CF123" i="10"/>
  <c r="BD123" i="10"/>
  <c r="CF139" i="10"/>
  <c r="BD139" i="10"/>
  <c r="DH16" i="10"/>
  <c r="CF175" i="10"/>
  <c r="BD175" i="10"/>
  <c r="DJ16" i="10"/>
  <c r="BD146" i="10"/>
  <c r="CF146" i="10"/>
  <c r="BD122" i="10"/>
  <c r="CF122" i="10"/>
  <c r="BD138" i="10"/>
  <c r="CF138" i="10"/>
  <c r="BD145" i="10"/>
  <c r="CF145" i="10"/>
  <c r="CV16" i="10"/>
  <c r="CF173" i="10"/>
  <c r="BD173" i="10"/>
  <c r="CO16" i="10"/>
  <c r="CV17" i="10"/>
  <c r="CF212" i="10"/>
  <c r="BD212" i="10"/>
  <c r="DD18" i="10"/>
  <c r="BD156" i="10"/>
  <c r="CF156" i="10"/>
  <c r="DG17" i="10"/>
  <c r="BD172" i="10"/>
  <c r="CF172" i="10"/>
  <c r="DH18" i="10"/>
  <c r="CF226" i="10"/>
  <c r="BD226" i="10"/>
  <c r="CF196" i="10"/>
  <c r="BD196" i="10"/>
  <c r="CF224" i="10"/>
  <c r="BD224" i="10"/>
  <c r="CF189" i="10"/>
  <c r="BD189" i="10"/>
  <c r="CV19" i="10"/>
  <c r="BD221" i="10"/>
  <c r="CF221" i="10"/>
  <c r="CQ19" i="10"/>
  <c r="CF238" i="10"/>
  <c r="BD238" i="10"/>
  <c r="CF247" i="10"/>
  <c r="BD247" i="10"/>
  <c r="BD239" i="10"/>
  <c r="CF239" i="10"/>
  <c r="DD20" i="10"/>
  <c r="CF255" i="10"/>
  <c r="BD255" i="10"/>
  <c r="CF246" i="10"/>
  <c r="BD246" i="10"/>
  <c r="CF289" i="10"/>
  <c r="BD289" i="10"/>
  <c r="CF270" i="10"/>
  <c r="BD270" i="10"/>
  <c r="CF287" i="10"/>
  <c r="BD287" i="10"/>
  <c r="BD273" i="10"/>
  <c r="CF273" i="10"/>
  <c r="CN21" i="10"/>
  <c r="CF306" i="10"/>
  <c r="BD306" i="10"/>
  <c r="BD286" i="10"/>
  <c r="CF286" i="10"/>
  <c r="CZ21" i="10"/>
  <c r="BD305" i="10"/>
  <c r="CF305" i="10"/>
  <c r="DA22" i="10"/>
  <c r="BD324" i="10"/>
  <c r="CF324" i="10"/>
  <c r="BD338" i="10"/>
  <c r="CF338" i="10"/>
  <c r="CO23" i="10"/>
  <c r="DD23" i="10"/>
  <c r="CF360" i="10"/>
  <c r="BD360" i="10"/>
  <c r="CS17" i="10"/>
  <c r="CY12" i="10"/>
  <c r="BD15" i="10"/>
  <c r="CF15" i="10"/>
  <c r="CF52" i="10"/>
  <c r="BD52" i="10"/>
  <c r="CF37" i="10"/>
  <c r="BD37" i="10"/>
  <c r="BD53" i="10"/>
  <c r="CF53" i="10"/>
  <c r="CF86" i="10"/>
  <c r="BD86" i="10"/>
  <c r="CU22" i="10"/>
  <c r="DF22" i="10"/>
  <c r="CX21" i="10"/>
  <c r="CO21" i="10"/>
  <c r="CT20" i="10"/>
  <c r="DI20" i="10"/>
  <c r="DE19" i="10"/>
  <c r="CY18" i="10"/>
  <c r="CP18" i="10"/>
  <c r="CW18" i="10"/>
  <c r="CW17" i="10"/>
  <c r="CN15" i="10"/>
  <c r="DB15" i="10"/>
  <c r="DH15" i="10"/>
  <c r="CY15" i="10"/>
  <c r="DC14" i="10"/>
  <c r="CO13" i="10"/>
  <c r="CY13" i="10"/>
  <c r="J8" i="10"/>
  <c r="DH12" i="10"/>
  <c r="CF22" i="10"/>
  <c r="BD22" i="10"/>
  <c r="BD31" i="10"/>
  <c r="CF31" i="10"/>
  <c r="BD21" i="10"/>
  <c r="CF21" i="10"/>
  <c r="CF28" i="10"/>
  <c r="BD28" i="10"/>
  <c r="CF42" i="10"/>
  <c r="BD42" i="10"/>
  <c r="CF58" i="10"/>
  <c r="BD58" i="10"/>
  <c r="BD43" i="10"/>
  <c r="CF43" i="10"/>
  <c r="BD59" i="10"/>
  <c r="CF59" i="10"/>
  <c r="DE14" i="10"/>
  <c r="CF76" i="10"/>
  <c r="BD76" i="10"/>
  <c r="CF92" i="10"/>
  <c r="BD92" i="10"/>
  <c r="CF108" i="10"/>
  <c r="BD108" i="10"/>
  <c r="CW15" i="10"/>
  <c r="BD77" i="10"/>
  <c r="CF77" i="10"/>
  <c r="BD93" i="10"/>
  <c r="CF93" i="10"/>
  <c r="CF121" i="10"/>
  <c r="BD121" i="10"/>
  <c r="CF137" i="10"/>
  <c r="BD137" i="10"/>
  <c r="CF147" i="10"/>
  <c r="BD147" i="10"/>
  <c r="CF159" i="10"/>
  <c r="BD159" i="10"/>
  <c r="BD120" i="10"/>
  <c r="CF120" i="10"/>
  <c r="BD136" i="10"/>
  <c r="CF136" i="10"/>
  <c r="DD16" i="10"/>
  <c r="CF157" i="10"/>
  <c r="BD157" i="10"/>
  <c r="CW16" i="10"/>
  <c r="DD17" i="10"/>
  <c r="CZ18" i="10"/>
  <c r="CF154" i="10"/>
  <c r="BD154" i="10"/>
  <c r="BD170" i="10"/>
  <c r="CF170" i="10"/>
  <c r="CT17" i="10"/>
  <c r="CF220" i="10"/>
  <c r="BD220" i="10"/>
  <c r="CF194" i="10"/>
  <c r="BD194" i="10"/>
  <c r="CF187" i="10"/>
  <c r="BD187" i="10"/>
  <c r="CF203" i="10"/>
  <c r="BD203" i="10"/>
  <c r="CF210" i="10"/>
  <c r="BD210" i="10"/>
  <c r="DD19" i="10"/>
  <c r="BD219" i="10"/>
  <c r="CF219" i="10"/>
  <c r="CY19" i="10"/>
  <c r="CF236" i="10"/>
  <c r="BD236" i="10"/>
  <c r="CZ20" i="10"/>
  <c r="BD237" i="10"/>
  <c r="CF237" i="10"/>
  <c r="CF253" i="10"/>
  <c r="BD253" i="10"/>
  <c r="CF259" i="10"/>
  <c r="BD259" i="10"/>
  <c r="CF268" i="10"/>
  <c r="BD268" i="10"/>
  <c r="BD278" i="10"/>
  <c r="CF278" i="10"/>
  <c r="BD271" i="10"/>
  <c r="CF271" i="10"/>
  <c r="CF291" i="10"/>
  <c r="BD291" i="10"/>
  <c r="CV21" i="10"/>
  <c r="BD284" i="10"/>
  <c r="CF284" i="10"/>
  <c r="DH21" i="10"/>
  <c r="BD303" i="10"/>
  <c r="CF303" i="10"/>
  <c r="CF325" i="10"/>
  <c r="BD325" i="10"/>
  <c r="DI22" i="10"/>
  <c r="BD322" i="10"/>
  <c r="CF322" i="10"/>
  <c r="BD334" i="10"/>
  <c r="CF334" i="10"/>
  <c r="CF358" i="10"/>
  <c r="BD358" i="10"/>
  <c r="CF375" i="10"/>
  <c r="BD375" i="10"/>
  <c r="CM23" i="10"/>
  <c r="DG23" i="10"/>
  <c r="CW22" i="10"/>
  <c r="CO20" i="10"/>
  <c r="DB18" i="10"/>
  <c r="DG16" i="10"/>
  <c r="DF23" i="10"/>
  <c r="CQ22" i="10"/>
  <c r="CQ18" i="10"/>
  <c r="CO18" i="10"/>
  <c r="DC18" i="10"/>
  <c r="CO17" i="10"/>
  <c r="DI17" i="10"/>
  <c r="DF17" i="10"/>
  <c r="CQ15" i="10"/>
  <c r="DH14" i="10"/>
  <c r="DA14" i="10"/>
  <c r="CP14" i="10"/>
  <c r="DJ13" i="10"/>
  <c r="CW13" i="10"/>
  <c r="CF20" i="10"/>
  <c r="BD20" i="10"/>
  <c r="CF29" i="10"/>
  <c r="BD29" i="10"/>
  <c r="CF32" i="10"/>
  <c r="BD32" i="10"/>
  <c r="BD19" i="10"/>
  <c r="CF19" i="10"/>
  <c r="CF40" i="10"/>
  <c r="BD40" i="10"/>
  <c r="CF56" i="10"/>
  <c r="BD56" i="10"/>
  <c r="DA13" i="10"/>
  <c r="BD41" i="10"/>
  <c r="CF41" i="10"/>
  <c r="BD57" i="10"/>
  <c r="CF57" i="10"/>
  <c r="CP16" i="10"/>
  <c r="CF74" i="10"/>
  <c r="BD74" i="10"/>
  <c r="CF90" i="10"/>
  <c r="BD90" i="10"/>
  <c r="CF106" i="10"/>
  <c r="BD106" i="10"/>
  <c r="DE15" i="10"/>
  <c r="BD75" i="10"/>
  <c r="CF75" i="10"/>
  <c r="BD91" i="10"/>
  <c r="CF91" i="10"/>
  <c r="BD107" i="10"/>
  <c r="CF107" i="10"/>
  <c r="CF119" i="10"/>
  <c r="BD119" i="10"/>
  <c r="CF135" i="10"/>
  <c r="BD135" i="10"/>
  <c r="CF171" i="10"/>
  <c r="BD171" i="10"/>
  <c r="BD118" i="10"/>
  <c r="CF118" i="10"/>
  <c r="BD134" i="10"/>
  <c r="CF134" i="10"/>
  <c r="CF179" i="10"/>
  <c r="BD179" i="10"/>
  <c r="CF151" i="10"/>
  <c r="BD151" i="10"/>
  <c r="DE16" i="10"/>
  <c r="BD152" i="10"/>
  <c r="CF152" i="10"/>
  <c r="BD168" i="10"/>
  <c r="CF168" i="10"/>
  <c r="DB17" i="10"/>
  <c r="CF192" i="10"/>
  <c r="BD192" i="10"/>
  <c r="CF185" i="10"/>
  <c r="BD185" i="10"/>
  <c r="CF201" i="10"/>
  <c r="BD201" i="10"/>
  <c r="CF222" i="10"/>
  <c r="BD222" i="10"/>
  <c r="BD217" i="10"/>
  <c r="CF217" i="10"/>
  <c r="DG19" i="10"/>
  <c r="CF234" i="10"/>
  <c r="BD234" i="10"/>
  <c r="CF242" i="10"/>
  <c r="BD242" i="10"/>
  <c r="BD235" i="10"/>
  <c r="CF235" i="10"/>
  <c r="DH20" i="10"/>
  <c r="CF251" i="10"/>
  <c r="BD251" i="10"/>
  <c r="CF266" i="10"/>
  <c r="BD266" i="10"/>
  <c r="BD269" i="10"/>
  <c r="CF269" i="10"/>
  <c r="DD21" i="10"/>
  <c r="BD297" i="10"/>
  <c r="CF297" i="10"/>
  <c r="BD282" i="10"/>
  <c r="CF282" i="10"/>
  <c r="CQ21" i="10"/>
  <c r="CF298" i="10"/>
  <c r="BD298" i="10"/>
  <c r="BD301" i="10"/>
  <c r="CF301" i="10"/>
  <c r="CF323" i="10"/>
  <c r="BD323" i="10"/>
  <c r="CF335" i="10"/>
  <c r="BD335" i="10"/>
  <c r="BD320" i="10"/>
  <c r="CF320" i="10"/>
  <c r="BD332" i="10"/>
  <c r="CF332" i="10"/>
  <c r="CF341" i="10"/>
  <c r="BD341" i="10"/>
  <c r="BD351" i="10"/>
  <c r="CF351" i="10"/>
  <c r="CT23" i="10"/>
  <c r="CF373" i="10"/>
  <c r="BD373" i="10"/>
  <c r="CF376" i="10"/>
  <c r="BD376" i="10"/>
  <c r="CQ23" i="10"/>
  <c r="CP19" i="10"/>
  <c r="CM18" i="10"/>
  <c r="CZ13" i="10"/>
  <c r="CF16" i="10"/>
  <c r="BD16" i="10"/>
  <c r="DC23" i="10"/>
  <c r="DC22" i="10"/>
  <c r="CP21" i="10"/>
  <c r="DA20" i="10"/>
  <c r="DE20" i="10"/>
  <c r="CW19" i="10"/>
  <c r="CY23" i="10"/>
  <c r="CX23" i="10"/>
  <c r="CU23" i="10"/>
  <c r="DI23" i="10"/>
  <c r="CN22" i="10"/>
  <c r="CO22" i="10"/>
  <c r="CY22" i="10"/>
  <c r="CS20" i="10"/>
  <c r="CW20" i="10"/>
  <c r="DJ20" i="10"/>
  <c r="CX19" i="10"/>
  <c r="CO19" i="10"/>
  <c r="CU18" i="10"/>
  <c r="DJ18" i="10"/>
  <c r="DG18" i="10"/>
  <c r="DA17" i="10"/>
  <c r="DC16" i="10"/>
  <c r="DC15" i="10"/>
  <c r="CR15" i="10"/>
  <c r="CR14" i="10"/>
  <c r="CX14" i="10"/>
  <c r="CS13" i="10"/>
  <c r="CM13" i="10"/>
  <c r="DE13" i="10"/>
  <c r="CR13" i="10"/>
  <c r="DA12" i="10"/>
  <c r="CR12" i="10"/>
  <c r="DG12" i="10"/>
  <c r="CF18" i="10"/>
  <c r="BD18" i="10"/>
  <c r="BD17" i="10"/>
  <c r="CF17" i="10"/>
  <c r="CF38" i="10"/>
  <c r="BD38" i="10"/>
  <c r="CF54" i="10"/>
  <c r="BD54" i="10"/>
  <c r="CF70" i="10"/>
  <c r="BD70" i="10"/>
  <c r="CZ14" i="10"/>
  <c r="DI13" i="10"/>
  <c r="BD39" i="10"/>
  <c r="CF39" i="10"/>
  <c r="BD55" i="10"/>
  <c r="CF55" i="10"/>
  <c r="CF72" i="10"/>
  <c r="BD72" i="10"/>
  <c r="CF88" i="10"/>
  <c r="BD88" i="10"/>
  <c r="CF104" i="10"/>
  <c r="BD104" i="10"/>
  <c r="BD73" i="10"/>
  <c r="CF73" i="10"/>
  <c r="BD89" i="10"/>
  <c r="CF89" i="10"/>
  <c r="BD105" i="10"/>
  <c r="CF105" i="10"/>
  <c r="CF117" i="10"/>
  <c r="BD117" i="10"/>
  <c r="CF133" i="10"/>
  <c r="BD133" i="10"/>
  <c r="BD148" i="10"/>
  <c r="CF148" i="10"/>
  <c r="CF155" i="10"/>
  <c r="BD155" i="10"/>
  <c r="CU17" i="10"/>
  <c r="BD116" i="10"/>
  <c r="CF116" i="10"/>
  <c r="BD132" i="10"/>
  <c r="CF132" i="10"/>
  <c r="CF163" i="10"/>
  <c r="BD163" i="10"/>
  <c r="CF186" i="10"/>
  <c r="BD186" i="10"/>
  <c r="BD150" i="10"/>
  <c r="CF150" i="10"/>
  <c r="BD166" i="10"/>
  <c r="CF166" i="10"/>
  <c r="BD182" i="10"/>
  <c r="CF182" i="10"/>
  <c r="DJ17" i="10"/>
  <c r="CU19" i="10"/>
  <c r="CF190" i="10"/>
  <c r="BD190" i="10"/>
  <c r="CF214" i="10"/>
  <c r="BD214" i="10"/>
  <c r="CF183" i="10"/>
  <c r="BD183" i="10"/>
  <c r="CF199" i="10"/>
  <c r="BD199" i="10"/>
  <c r="BD215" i="10"/>
  <c r="CF215" i="10"/>
  <c r="CT19" i="10"/>
  <c r="CF232" i="10"/>
  <c r="BD232" i="10"/>
  <c r="CF244" i="10"/>
  <c r="BD244" i="10"/>
  <c r="BD233" i="10"/>
  <c r="CF233" i="10"/>
  <c r="CF249" i="10"/>
  <c r="BD249" i="10"/>
  <c r="CF256" i="10"/>
  <c r="BD256" i="10"/>
  <c r="CF264" i="10"/>
  <c r="BD264" i="10"/>
  <c r="CF294" i="10"/>
  <c r="BD294" i="10"/>
  <c r="CF281" i="10"/>
  <c r="BD281" i="10"/>
  <c r="BD267" i="10"/>
  <c r="CF267" i="10"/>
  <c r="BD280" i="10"/>
  <c r="CF280" i="10"/>
  <c r="CY21" i="10"/>
  <c r="CT21" i="10"/>
  <c r="BD299" i="10"/>
  <c r="CF299" i="10"/>
  <c r="CF321" i="10"/>
  <c r="BD321" i="10"/>
  <c r="BD318" i="10"/>
  <c r="CF318" i="10"/>
  <c r="BD330" i="10"/>
  <c r="CF330" i="10"/>
  <c r="CW23" i="10"/>
  <c r="CF357" i="10"/>
  <c r="BD357" i="10"/>
  <c r="DB23" i="10"/>
  <c r="CF365" i="10"/>
  <c r="BD365" i="10"/>
  <c r="CF371" i="10"/>
  <c r="BD371" i="10"/>
  <c r="CF374" i="10"/>
  <c r="BD374" i="10"/>
  <c r="J7" i="4"/>
  <c r="CH20" i="4" s="1"/>
  <c r="CH210" i="4"/>
  <c r="S6" i="4"/>
  <c r="Q6" i="4"/>
  <c r="BC315" i="4"/>
  <c r="CF315" i="4" s="1"/>
  <c r="CH201" i="4"/>
  <c r="CH360" i="4"/>
  <c r="CH355" i="4"/>
  <c r="CH361" i="4"/>
  <c r="CH372" i="4"/>
  <c r="CH352" i="4"/>
  <c r="CH363" i="4"/>
  <c r="K6" i="4"/>
  <c r="CH373" i="4"/>
  <c r="CH351" i="4"/>
  <c r="CH375" i="4"/>
  <c r="CH368" i="4"/>
  <c r="L6" i="4"/>
  <c r="CH348" i="4"/>
  <c r="CH365" i="4"/>
  <c r="CH354" i="4"/>
  <c r="CH370" i="4"/>
  <c r="CH358" i="4"/>
  <c r="CH364" i="4"/>
  <c r="CH357" i="4"/>
  <c r="CH369" i="4"/>
  <c r="CH353" i="4"/>
  <c r="CH371" i="4"/>
  <c r="CH374" i="4"/>
  <c r="CH349" i="4"/>
  <c r="CH346" i="4"/>
  <c r="CH367" i="4"/>
  <c r="CH347" i="4"/>
  <c r="CH376" i="4"/>
  <c r="U6" i="4"/>
  <c r="CH362" i="4"/>
  <c r="CH359" i="4"/>
  <c r="CH366" i="4"/>
  <c r="CH356" i="4"/>
  <c r="P6" i="4"/>
  <c r="CH221" i="4"/>
  <c r="CH217" i="4"/>
  <c r="CH222" i="4"/>
  <c r="CH311" i="4"/>
  <c r="CH205" i="4"/>
  <c r="CH218" i="4"/>
  <c r="CH287" i="4"/>
  <c r="CH196" i="4"/>
  <c r="CH307" i="4"/>
  <c r="CH219" i="4"/>
  <c r="CH200" i="4"/>
  <c r="CH207" i="4"/>
  <c r="M6" i="4"/>
  <c r="CH286" i="4"/>
  <c r="CH213" i="4"/>
  <c r="CH313" i="4"/>
  <c r="CH215" i="4"/>
  <c r="CH211" i="4"/>
  <c r="CH223" i="4"/>
  <c r="CH220" i="4"/>
  <c r="CH198" i="4"/>
  <c r="CH203" i="4"/>
  <c r="CH281" i="4"/>
  <c r="CH193" i="4"/>
  <c r="CH199" i="4"/>
  <c r="CH197" i="4"/>
  <c r="CH195" i="4"/>
  <c r="N6" i="4"/>
  <c r="CH216" i="4"/>
  <c r="CH214" i="4"/>
  <c r="CH212" i="4"/>
  <c r="CH202" i="4"/>
  <c r="CH209" i="4"/>
  <c r="CH208" i="4"/>
  <c r="CH206" i="4"/>
  <c r="CH204" i="4"/>
  <c r="CH297" i="4"/>
  <c r="CH310" i="4"/>
  <c r="CH298" i="4"/>
  <c r="CH315" i="4"/>
  <c r="CH288" i="4"/>
  <c r="CH308" i="4"/>
  <c r="CH312" i="4"/>
  <c r="CH290" i="4"/>
  <c r="CH285" i="4"/>
  <c r="G23" i="3"/>
  <c r="O7" i="4" s="1"/>
  <c r="CH181" i="4" s="1"/>
  <c r="O6" i="4"/>
  <c r="T6" i="4"/>
  <c r="CH264" i="4"/>
  <c r="CH270" i="4"/>
  <c r="R6" i="4"/>
  <c r="CH283" i="4"/>
  <c r="CH306" i="4"/>
  <c r="CH265" i="4"/>
  <c r="CH296" i="4"/>
  <c r="CH294" i="4"/>
  <c r="CH292" i="4"/>
  <c r="CH272" i="4"/>
  <c r="CH305" i="4"/>
  <c r="CH314" i="4"/>
  <c r="CH257" i="4"/>
  <c r="CH303" i="4"/>
  <c r="CH301" i="4"/>
  <c r="CH299" i="4"/>
  <c r="CH262" i="4"/>
  <c r="CH289" i="4"/>
  <c r="CH258" i="4"/>
  <c r="CH295" i="4"/>
  <c r="CH293" i="4"/>
  <c r="CH291" i="4"/>
  <c r="CH260" i="4"/>
  <c r="CH304" i="4"/>
  <c r="CH302" i="4"/>
  <c r="CH300" i="4"/>
  <c r="CH274" i="4"/>
  <c r="CH279" i="4"/>
  <c r="CH269" i="4"/>
  <c r="CH267" i="4"/>
  <c r="CH273" i="4"/>
  <c r="CH271" i="4"/>
  <c r="CH261" i="4"/>
  <c r="CH259" i="4"/>
  <c r="CH263" i="4"/>
  <c r="CH284" i="4"/>
  <c r="CH255" i="4"/>
  <c r="CH276" i="4"/>
  <c r="CH282" i="4"/>
  <c r="CH266" i="4"/>
  <c r="CH280" i="4"/>
  <c r="CH278" i="4"/>
  <c r="CH268" i="4"/>
  <c r="CH256" i="4"/>
  <c r="CH277" i="4"/>
  <c r="CH115" i="4"/>
  <c r="CH123" i="4"/>
  <c r="CH103" i="4"/>
  <c r="CH54" i="4"/>
  <c r="CH56" i="4"/>
  <c r="CH104" i="4"/>
  <c r="CH114" i="4"/>
  <c r="CH63" i="4"/>
  <c r="CH108" i="4"/>
  <c r="CH46" i="4"/>
  <c r="CH43" i="4"/>
  <c r="CH48" i="4"/>
  <c r="CH69" i="4"/>
  <c r="CH126" i="4"/>
  <c r="CH61" i="4"/>
  <c r="CH53" i="4"/>
  <c r="CH118" i="4"/>
  <c r="CH59" i="4"/>
  <c r="CH117" i="4"/>
  <c r="CH58" i="4"/>
  <c r="CH52" i="4"/>
  <c r="CH67" i="4"/>
  <c r="CH55" i="4"/>
  <c r="CH47" i="4"/>
  <c r="CH62" i="4"/>
  <c r="CH49" i="4"/>
  <c r="CH44" i="4"/>
  <c r="CH60" i="4"/>
  <c r="CH45" i="4"/>
  <c r="CH127" i="4"/>
  <c r="CH124" i="4"/>
  <c r="CH106" i="4"/>
  <c r="CH119" i="4"/>
  <c r="CH116" i="4"/>
  <c r="CH128" i="4"/>
  <c r="CH102" i="4"/>
  <c r="CH107" i="4"/>
  <c r="CH105" i="4"/>
  <c r="CH120" i="4"/>
  <c r="CH125" i="4"/>
  <c r="CH122" i="4"/>
  <c r="CH113" i="4"/>
  <c r="CH112" i="4"/>
  <c r="CH110" i="4"/>
  <c r="CH131" i="4"/>
  <c r="CH111" i="4"/>
  <c r="CH109" i="4"/>
  <c r="CH130" i="4"/>
  <c r="CH121" i="4"/>
  <c r="CH50" i="4"/>
  <c r="CH70" i="4"/>
  <c r="CH66" i="4"/>
  <c r="CH51" i="4"/>
  <c r="CH65" i="4"/>
  <c r="CH64" i="4"/>
  <c r="CH68" i="4"/>
  <c r="CH138" i="4"/>
  <c r="CH146" i="4"/>
  <c r="CH154" i="4"/>
  <c r="CH162" i="4"/>
  <c r="CH139" i="4"/>
  <c r="CH147" i="4"/>
  <c r="CH155" i="4"/>
  <c r="CH132" i="4"/>
  <c r="CH140" i="4"/>
  <c r="CH148" i="4"/>
  <c r="CH156" i="4"/>
  <c r="CH133" i="4"/>
  <c r="CH141" i="4"/>
  <c r="CH149" i="4"/>
  <c r="CH157" i="4"/>
  <c r="CH134" i="4"/>
  <c r="CH142" i="4"/>
  <c r="CH150" i="4"/>
  <c r="CH158" i="4"/>
  <c r="CH135" i="4"/>
  <c r="CH143" i="4"/>
  <c r="CH151" i="4"/>
  <c r="CH159" i="4"/>
  <c r="CH136" i="4"/>
  <c r="CH144" i="4"/>
  <c r="CH152" i="4"/>
  <c r="CH160" i="4"/>
  <c r="CH145" i="4"/>
  <c r="CH153" i="4"/>
  <c r="CH161" i="4"/>
  <c r="CH137" i="4"/>
  <c r="CH74" i="4"/>
  <c r="CH82" i="4"/>
  <c r="CH90" i="4"/>
  <c r="CH98" i="4"/>
  <c r="CH75" i="4"/>
  <c r="CH83" i="4"/>
  <c r="CH91" i="4"/>
  <c r="CH99" i="4"/>
  <c r="CH76" i="4"/>
  <c r="CH84" i="4"/>
  <c r="CH92" i="4"/>
  <c r="CH100" i="4"/>
  <c r="CH77" i="4"/>
  <c r="CH85" i="4"/>
  <c r="CH93" i="4"/>
  <c r="CH101" i="4"/>
  <c r="CH78" i="4"/>
  <c r="CH86" i="4"/>
  <c r="CH94" i="4"/>
  <c r="CH71" i="4"/>
  <c r="CH79" i="4"/>
  <c r="CH87" i="4"/>
  <c r="CH95" i="4"/>
  <c r="CH72" i="4"/>
  <c r="CH80" i="4"/>
  <c r="CH88" i="4"/>
  <c r="CH96" i="4"/>
  <c r="CH81" i="4"/>
  <c r="CH89" i="4"/>
  <c r="CH97" i="4"/>
  <c r="CH73" i="4"/>
  <c r="CH323" i="4"/>
  <c r="CH331" i="4"/>
  <c r="CH339" i="4"/>
  <c r="CH316" i="4"/>
  <c r="CH324" i="4"/>
  <c r="CH332" i="4"/>
  <c r="CH340" i="4"/>
  <c r="CH317" i="4"/>
  <c r="CH325" i="4"/>
  <c r="CH333" i="4"/>
  <c r="CH341" i="4"/>
  <c r="CH318" i="4"/>
  <c r="CH326" i="4"/>
  <c r="CH334" i="4"/>
  <c r="CH342" i="4"/>
  <c r="CH319" i="4"/>
  <c r="CH327" i="4"/>
  <c r="CH335" i="4"/>
  <c r="CH343" i="4"/>
  <c r="CH320" i="4"/>
  <c r="CH328" i="4"/>
  <c r="CH336" i="4"/>
  <c r="CH344" i="4"/>
  <c r="CH338" i="4"/>
  <c r="CH345" i="4"/>
  <c r="CH321" i="4"/>
  <c r="CH322" i="4"/>
  <c r="CH329" i="4"/>
  <c r="CH330" i="4"/>
  <c r="CH337" i="4"/>
  <c r="CH227" i="4"/>
  <c r="CH235" i="4"/>
  <c r="CH243" i="4"/>
  <c r="CH251" i="4"/>
  <c r="CH228" i="4"/>
  <c r="CH236" i="4"/>
  <c r="CH244" i="4"/>
  <c r="CH252" i="4"/>
  <c r="CH229" i="4"/>
  <c r="CH237" i="4"/>
  <c r="CH245" i="4"/>
  <c r="CH253" i="4"/>
  <c r="CH230" i="4"/>
  <c r="CH238" i="4"/>
  <c r="CH246" i="4"/>
  <c r="CH254" i="4"/>
  <c r="CH231" i="4"/>
  <c r="CH239" i="4"/>
  <c r="CH247" i="4"/>
  <c r="CH224" i="4"/>
  <c r="CH232" i="4"/>
  <c r="CH240" i="4"/>
  <c r="CH248" i="4"/>
  <c r="CH242" i="4"/>
  <c r="CH249" i="4"/>
  <c r="CH250" i="4"/>
  <c r="CH225" i="4"/>
  <c r="CH226" i="4"/>
  <c r="CH233" i="4"/>
  <c r="CH234" i="4"/>
  <c r="CH241" i="4"/>
  <c r="CH34" i="4" l="1"/>
  <c r="CH41" i="4"/>
  <c r="CY38" i="10"/>
  <c r="O40" i="11" s="1"/>
  <c r="CY34" i="10"/>
  <c r="O36" i="11" s="1"/>
  <c r="CW38" i="10"/>
  <c r="M40" i="11" s="1"/>
  <c r="M39" i="11"/>
  <c r="CO38" i="10"/>
  <c r="E40" i="11" s="1"/>
  <c r="E39" i="11"/>
  <c r="CR38" i="10"/>
  <c r="H40" i="11" s="1"/>
  <c r="H39" i="11"/>
  <c r="CQ38" i="10"/>
  <c r="G40" i="11" s="1"/>
  <c r="G39" i="11"/>
  <c r="CM38" i="10"/>
  <c r="C40" i="11" s="1"/>
  <c r="C39" i="11"/>
  <c r="CV38" i="10"/>
  <c r="L40" i="11" s="1"/>
  <c r="L39" i="11"/>
  <c r="CX38" i="10"/>
  <c r="N40" i="11" s="1"/>
  <c r="N39" i="11"/>
  <c r="CT38" i="10"/>
  <c r="J40" i="11" s="1"/>
  <c r="J39" i="11"/>
  <c r="CN38" i="10"/>
  <c r="D40" i="11" s="1"/>
  <c r="D39" i="11"/>
  <c r="CU38" i="10"/>
  <c r="K40" i="11" s="1"/>
  <c r="K39" i="11"/>
  <c r="CP38" i="10"/>
  <c r="F40" i="11" s="1"/>
  <c r="F39" i="11"/>
  <c r="I39" i="11"/>
  <c r="CS38" i="10"/>
  <c r="I40" i="11" s="1"/>
  <c r="DM37" i="4"/>
  <c r="G39" i="3" s="1"/>
  <c r="E38" i="11"/>
  <c r="D38" i="11"/>
  <c r="I38" i="11"/>
  <c r="G38" i="11"/>
  <c r="N38" i="11"/>
  <c r="M38" i="11"/>
  <c r="J38" i="11"/>
  <c r="H38" i="11"/>
  <c r="F38" i="11"/>
  <c r="K38" i="11"/>
  <c r="L38" i="11"/>
  <c r="C38" i="11"/>
  <c r="CO34" i="10"/>
  <c r="E36" i="11" s="1"/>
  <c r="CV34" i="10"/>
  <c r="L36" i="11" s="1"/>
  <c r="CP34" i="10"/>
  <c r="F36" i="11" s="1"/>
  <c r="CS34" i="10"/>
  <c r="I36" i="11" s="1"/>
  <c r="CT34" i="10"/>
  <c r="J36" i="11" s="1"/>
  <c r="CW34" i="10"/>
  <c r="M36" i="11" s="1"/>
  <c r="CU34" i="10"/>
  <c r="K36" i="11" s="1"/>
  <c r="CQ34" i="10"/>
  <c r="G36" i="11" s="1"/>
  <c r="CN34" i="10"/>
  <c r="D36" i="11" s="1"/>
  <c r="CX34" i="10"/>
  <c r="N36" i="11" s="1"/>
  <c r="CR34" i="10"/>
  <c r="H36" i="11" s="1"/>
  <c r="CM34" i="10"/>
  <c r="C36" i="11" s="1"/>
  <c r="DL37" i="4"/>
  <c r="DK37" i="4"/>
  <c r="DJ37" i="4"/>
  <c r="DO37" i="4"/>
  <c r="DS37" i="4"/>
  <c r="DT37" i="4"/>
  <c r="DP37" i="4"/>
  <c r="DM36" i="4"/>
  <c r="DQ37" i="4"/>
  <c r="DR37" i="4"/>
  <c r="CH13" i="4"/>
  <c r="CH28" i="4"/>
  <c r="CH12" i="4"/>
  <c r="CH17" i="4"/>
  <c r="CH39" i="4"/>
  <c r="CH15" i="4"/>
  <c r="CH30" i="4"/>
  <c r="CH40" i="4"/>
  <c r="CH27" i="4"/>
  <c r="CH32" i="4"/>
  <c r="CH37" i="4"/>
  <c r="CH42" i="4"/>
  <c r="CH14" i="4"/>
  <c r="CH16" i="4"/>
  <c r="CH29" i="4"/>
  <c r="CH18" i="4"/>
  <c r="CH31" i="4"/>
  <c r="CH36" i="4"/>
  <c r="CH33" i="4"/>
  <c r="CH38" i="4"/>
  <c r="CH35" i="4"/>
  <c r="CH25" i="4"/>
  <c r="CH23" i="4"/>
  <c r="CH21" i="4"/>
  <c r="CH19" i="4"/>
  <c r="CH26" i="4"/>
  <c r="CH24" i="4"/>
  <c r="CH22" i="4"/>
  <c r="CV27" i="10"/>
  <c r="DA27" i="10"/>
  <c r="CR27" i="10"/>
  <c r="CT27" i="10"/>
  <c r="DC27" i="10"/>
  <c r="DB27" i="10"/>
  <c r="CX27" i="10"/>
  <c r="CW27" i="10"/>
  <c r="DD27" i="10"/>
  <c r="CZ27" i="10"/>
  <c r="CS27" i="10"/>
  <c r="CY27" i="10"/>
  <c r="CU27" i="10"/>
  <c r="CH375" i="10"/>
  <c r="CH367" i="10"/>
  <c r="CH364" i="10"/>
  <c r="CH362" i="10"/>
  <c r="CH373" i="10"/>
  <c r="CH369" i="10"/>
  <c r="CH371" i="10"/>
  <c r="CH365" i="10"/>
  <c r="CH342" i="10"/>
  <c r="CH346" i="10"/>
  <c r="CH340" i="10"/>
  <c r="CH338" i="10"/>
  <c r="CH336" i="10"/>
  <c r="CH343" i="10"/>
  <c r="CH345" i="10"/>
  <c r="CH323" i="10"/>
  <c r="CH317" i="10"/>
  <c r="CH302" i="10"/>
  <c r="CH300" i="10"/>
  <c r="CH298" i="10"/>
  <c r="CH296" i="10"/>
  <c r="CH313" i="10"/>
  <c r="CH321" i="10"/>
  <c r="CH315" i="10"/>
  <c r="CH325" i="10"/>
  <c r="CH311" i="10"/>
  <c r="CH319" i="10"/>
  <c r="CH292" i="10"/>
  <c r="CH290" i="10"/>
  <c r="CH288" i="10"/>
  <c r="CH286" i="10"/>
  <c r="CH284" i="10"/>
  <c r="CH282" i="10"/>
  <c r="CH280" i="10"/>
  <c r="CH294" i="10"/>
  <c r="CH256" i="10"/>
  <c r="CH254" i="10"/>
  <c r="CH250" i="10"/>
  <c r="CH248" i="10"/>
  <c r="CH246" i="10"/>
  <c r="CH260" i="10"/>
  <c r="CH258" i="10"/>
  <c r="CH244" i="10"/>
  <c r="CH236" i="10"/>
  <c r="CH220" i="10"/>
  <c r="CH218" i="10"/>
  <c r="CH216" i="10"/>
  <c r="CH214" i="10"/>
  <c r="CH212" i="10"/>
  <c r="CH210" i="10"/>
  <c r="CH240" i="10"/>
  <c r="CH234" i="10"/>
  <c r="CH238" i="10"/>
  <c r="CH227" i="10"/>
  <c r="CH228" i="10"/>
  <c r="CH208" i="10"/>
  <c r="CH242" i="10"/>
  <c r="CH206" i="10"/>
  <c r="CH204" i="10"/>
  <c r="CH202" i="10"/>
  <c r="CH200" i="10"/>
  <c r="CH198" i="10"/>
  <c r="CH196" i="10"/>
  <c r="CH194" i="10"/>
  <c r="CH192" i="10"/>
  <c r="CH190" i="10"/>
  <c r="CH188" i="10"/>
  <c r="CH159" i="10"/>
  <c r="CH157" i="10"/>
  <c r="CH155" i="10"/>
  <c r="CH153" i="10"/>
  <c r="CH151" i="10"/>
  <c r="CH149" i="10"/>
  <c r="CH185" i="10"/>
  <c r="CH186" i="10"/>
  <c r="CH182" i="10"/>
  <c r="CH180" i="10"/>
  <c r="CH178" i="10"/>
  <c r="CH176" i="10"/>
  <c r="CH172" i="10"/>
  <c r="CH170" i="10"/>
  <c r="CH168" i="10"/>
  <c r="CH166" i="10"/>
  <c r="CH183" i="10"/>
  <c r="CH145" i="10"/>
  <c r="CH142" i="10"/>
  <c r="CH140" i="10"/>
  <c r="CH138" i="10"/>
  <c r="CH136" i="10"/>
  <c r="CH134" i="10"/>
  <c r="CH132" i="10"/>
  <c r="CH130" i="10"/>
  <c r="CH128" i="10"/>
  <c r="CH126" i="10"/>
  <c r="CH124" i="10"/>
  <c r="CH122" i="10"/>
  <c r="CH120" i="10"/>
  <c r="CH118" i="10"/>
  <c r="CH116" i="10"/>
  <c r="CH114" i="10"/>
  <c r="CH112" i="10"/>
  <c r="CH147" i="10"/>
  <c r="CH102" i="10"/>
  <c r="CH86" i="10"/>
  <c r="CH96" i="10"/>
  <c r="CH80" i="10"/>
  <c r="CH106" i="10"/>
  <c r="CH90" i="10"/>
  <c r="CH100" i="10"/>
  <c r="CH84" i="10"/>
  <c r="CH94" i="10"/>
  <c r="CH78" i="10"/>
  <c r="CH109" i="10"/>
  <c r="CH104" i="10"/>
  <c r="CH88" i="10"/>
  <c r="CH76" i="10"/>
  <c r="CH98" i="10"/>
  <c r="CH82" i="10"/>
  <c r="CH74" i="10"/>
  <c r="CH68" i="10"/>
  <c r="CH52" i="10"/>
  <c r="CH58" i="10"/>
  <c r="CH108" i="10"/>
  <c r="CH62" i="10"/>
  <c r="CH46" i="10"/>
  <c r="CH32" i="10"/>
  <c r="CH30" i="10"/>
  <c r="CH28" i="10"/>
  <c r="CH26" i="10"/>
  <c r="CH24" i="10"/>
  <c r="CH56" i="10"/>
  <c r="CH40" i="10"/>
  <c r="CH42" i="10"/>
  <c r="CH16" i="10"/>
  <c r="CH66" i="10"/>
  <c r="CH50" i="10"/>
  <c r="CH35" i="10"/>
  <c r="CH60" i="10"/>
  <c r="CH44" i="10"/>
  <c r="CH37" i="10"/>
  <c r="CH22" i="10"/>
  <c r="CH70" i="10"/>
  <c r="CH54" i="10"/>
  <c r="CH33" i="10"/>
  <c r="CH20" i="10"/>
  <c r="CH14" i="10"/>
  <c r="CH12" i="10"/>
  <c r="CH92" i="10"/>
  <c r="CH71" i="10"/>
  <c r="CH64" i="10"/>
  <c r="CH48" i="10"/>
  <c r="CH18" i="10"/>
  <c r="CH23" i="10"/>
  <c r="CH69" i="10"/>
  <c r="CH89" i="10"/>
  <c r="CH73" i="10"/>
  <c r="CH107" i="10"/>
  <c r="CH103" i="10"/>
  <c r="CH93" i="10"/>
  <c r="CH131" i="10"/>
  <c r="CH113" i="10"/>
  <c r="CH117" i="10"/>
  <c r="CH158" i="10"/>
  <c r="CH179" i="10"/>
  <c r="CH201" i="10"/>
  <c r="CH215" i="10"/>
  <c r="CH237" i="10"/>
  <c r="CH270" i="10"/>
  <c r="CH281" i="10"/>
  <c r="CH299" i="10"/>
  <c r="CH308" i="10"/>
  <c r="CH327" i="10"/>
  <c r="CH329" i="10"/>
  <c r="CH330" i="10"/>
  <c r="CH353" i="10"/>
  <c r="CH352" i="10"/>
  <c r="CH358" i="10"/>
  <c r="CH199" i="10"/>
  <c r="CH241" i="10"/>
  <c r="CH233" i="10"/>
  <c r="CH309" i="10"/>
  <c r="CH306" i="10"/>
  <c r="CH341" i="10"/>
  <c r="CH357" i="10"/>
  <c r="CH350" i="10"/>
  <c r="CH368" i="10"/>
  <c r="CH45" i="10"/>
  <c r="CH61" i="10"/>
  <c r="CH203" i="10"/>
  <c r="CH51" i="10"/>
  <c r="CH21" i="10"/>
  <c r="CH47" i="10"/>
  <c r="CH63" i="10"/>
  <c r="CH77" i="10"/>
  <c r="CH81" i="10"/>
  <c r="CH97" i="10"/>
  <c r="CH83" i="10"/>
  <c r="CH141" i="10"/>
  <c r="CH156" i="10"/>
  <c r="CH167" i="10"/>
  <c r="CH177" i="10"/>
  <c r="CH273" i="10"/>
  <c r="CH213" i="10"/>
  <c r="CH268" i="10"/>
  <c r="CH257" i="10"/>
  <c r="CH279" i="10"/>
  <c r="CH289" i="10"/>
  <c r="CH297" i="10"/>
  <c r="CH320" i="10"/>
  <c r="CH328" i="10"/>
  <c r="CH57" i="10"/>
  <c r="CH181" i="10"/>
  <c r="CH231" i="10"/>
  <c r="CH291" i="10"/>
  <c r="CH310" i="10"/>
  <c r="CH349" i="10"/>
  <c r="CH19" i="10"/>
  <c r="CH59" i="10"/>
  <c r="CH127" i="10"/>
  <c r="CH119" i="10"/>
  <c r="CH129" i="10"/>
  <c r="CH133" i="10"/>
  <c r="CH146" i="10"/>
  <c r="CH154" i="10"/>
  <c r="CH175" i="10"/>
  <c r="CH197" i="10"/>
  <c r="CH211" i="10"/>
  <c r="CH225" i="10"/>
  <c r="CH243" i="10"/>
  <c r="CH226" i="10"/>
  <c r="CH255" i="10"/>
  <c r="CH275" i="10"/>
  <c r="CH278" i="10"/>
  <c r="CH293" i="10"/>
  <c r="CH277" i="10"/>
  <c r="CH295" i="10"/>
  <c r="CH322" i="10"/>
  <c r="CH304" i="10"/>
  <c r="CH355" i="10"/>
  <c r="CH348" i="10"/>
  <c r="CH354" i="10"/>
  <c r="CH372" i="10"/>
  <c r="CH25" i="10"/>
  <c r="CH65" i="10"/>
  <c r="CH187" i="10"/>
  <c r="CH326" i="10"/>
  <c r="CH331" i="10"/>
  <c r="CH39" i="10"/>
  <c r="CH67" i="10"/>
  <c r="CH105" i="10"/>
  <c r="CH17" i="10"/>
  <c r="CH143" i="10"/>
  <c r="CH85" i="10"/>
  <c r="CH99" i="10"/>
  <c r="CH121" i="10"/>
  <c r="CH123" i="10"/>
  <c r="CH152" i="10"/>
  <c r="CH164" i="10"/>
  <c r="CH239" i="10"/>
  <c r="CH165" i="10"/>
  <c r="CH173" i="10"/>
  <c r="CH229" i="10"/>
  <c r="CH195" i="10"/>
  <c r="CH209" i="10"/>
  <c r="CH224" i="10"/>
  <c r="CH253" i="10"/>
  <c r="CH287" i="10"/>
  <c r="CH335" i="10"/>
  <c r="CH339" i="10"/>
  <c r="CH87" i="10"/>
  <c r="CH125" i="10"/>
  <c r="CH110" i="10"/>
  <c r="CH217" i="10"/>
  <c r="CH332" i="10"/>
  <c r="CH359" i="10"/>
  <c r="CH55" i="10"/>
  <c r="CH36" i="10"/>
  <c r="CH38" i="10"/>
  <c r="CH15" i="10"/>
  <c r="CH72" i="10"/>
  <c r="CH34" i="10"/>
  <c r="CH49" i="10"/>
  <c r="CH79" i="10"/>
  <c r="CH95" i="10"/>
  <c r="CH101" i="10"/>
  <c r="CH135" i="10"/>
  <c r="CH144" i="10"/>
  <c r="CH150" i="10"/>
  <c r="CH163" i="10"/>
  <c r="CH207" i="10"/>
  <c r="CH193" i="10"/>
  <c r="CH232" i="10"/>
  <c r="CH223" i="10"/>
  <c r="CH222" i="10"/>
  <c r="CH267" i="10"/>
  <c r="CH259" i="10"/>
  <c r="CH251" i="10"/>
  <c r="CH261" i="10"/>
  <c r="CH252" i="10"/>
  <c r="CH276" i="10"/>
  <c r="CH314" i="10"/>
  <c r="CH307" i="10"/>
  <c r="CH324" i="10"/>
  <c r="CH347" i="10"/>
  <c r="CH356" i="10"/>
  <c r="CH370" i="10"/>
  <c r="CH376" i="10"/>
  <c r="CH363" i="10"/>
  <c r="CH43" i="10"/>
  <c r="CH262" i="10"/>
  <c r="CH283" i="10"/>
  <c r="CH31" i="10"/>
  <c r="CH41" i="10"/>
  <c r="CH13" i="10"/>
  <c r="CH75" i="10"/>
  <c r="CH137" i="10"/>
  <c r="CH139" i="10"/>
  <c r="CH148" i="10"/>
  <c r="CH161" i="10"/>
  <c r="CH171" i="10"/>
  <c r="CH184" i="10"/>
  <c r="CH191" i="10"/>
  <c r="CH205" i="10"/>
  <c r="CH221" i="10"/>
  <c r="CH263" i="10"/>
  <c r="CH249" i="10"/>
  <c r="CH285" i="10"/>
  <c r="CH305" i="10"/>
  <c r="CH316" i="10"/>
  <c r="CH344" i="10"/>
  <c r="CH337" i="10"/>
  <c r="CH374" i="10"/>
  <c r="CH366" i="10"/>
  <c r="CH91" i="10"/>
  <c r="CH169" i="10"/>
  <c r="CH230" i="10"/>
  <c r="CH272" i="10"/>
  <c r="CH274" i="10"/>
  <c r="CH245" i="10"/>
  <c r="CH301" i="10"/>
  <c r="CH29" i="10"/>
  <c r="CH27" i="10"/>
  <c r="CH53" i="10"/>
  <c r="CH111" i="10"/>
  <c r="CH115" i="10"/>
  <c r="CH162" i="10"/>
  <c r="CH174" i="10"/>
  <c r="CH189" i="10"/>
  <c r="CH219" i="10"/>
  <c r="CH235" i="10"/>
  <c r="CH269" i="10"/>
  <c r="CH266" i="10"/>
  <c r="CH264" i="10"/>
  <c r="CH271" i="10"/>
  <c r="CH247" i="10"/>
  <c r="CH303" i="10"/>
  <c r="CH312" i="10"/>
  <c r="CH333" i="10"/>
  <c r="CH334" i="10"/>
  <c r="CH360" i="10"/>
  <c r="CH351" i="10"/>
  <c r="CH361" i="10"/>
  <c r="CH160" i="10"/>
  <c r="CH265" i="10"/>
  <c r="CH318" i="10"/>
  <c r="N23" i="3"/>
  <c r="V7" i="4" s="1"/>
  <c r="AD358" i="4"/>
  <c r="BF358" i="4" s="1"/>
  <c r="AE93" i="4"/>
  <c r="BG93" i="4" s="1"/>
  <c r="AN213" i="4"/>
  <c r="BP213" i="4" s="1"/>
  <c r="AE222" i="4"/>
  <c r="BG222" i="4" s="1"/>
  <c r="AI261" i="4"/>
  <c r="BK261" i="4" s="1"/>
  <c r="AE338" i="4"/>
  <c r="BG338" i="4" s="1"/>
  <c r="AK121" i="4"/>
  <c r="BM121" i="4" s="1"/>
  <c r="AY314" i="4"/>
  <c r="CA314" i="4" s="1"/>
  <c r="AU207" i="4"/>
  <c r="BW207" i="4" s="1"/>
  <c r="AK371" i="4"/>
  <c r="BM371" i="4" s="1"/>
  <c r="AF329" i="4"/>
  <c r="BH329" i="4" s="1"/>
  <c r="AE221" i="4"/>
  <c r="BG221" i="4" s="1"/>
  <c r="AY133" i="4"/>
  <c r="CA133" i="4" s="1"/>
  <c r="AM131" i="4"/>
  <c r="BO131" i="4" s="1"/>
  <c r="AF178" i="4"/>
  <c r="BH178" i="4" s="1"/>
  <c r="AL229" i="4"/>
  <c r="BN229" i="4" s="1"/>
  <c r="AE299" i="4"/>
  <c r="BG299" i="4" s="1"/>
  <c r="AT79" i="4"/>
  <c r="BV79" i="4" s="1"/>
  <c r="AF202" i="4"/>
  <c r="BH202" i="4" s="1"/>
  <c r="AH372" i="4"/>
  <c r="BJ372" i="4" s="1"/>
  <c r="AN276" i="4"/>
  <c r="BP276" i="4" s="1"/>
  <c r="AE53" i="4"/>
  <c r="BG53" i="4" s="1"/>
  <c r="AF242" i="4"/>
  <c r="BH242" i="4" s="1"/>
  <c r="AX12" i="4"/>
  <c r="BZ12" i="4" s="1"/>
  <c r="AP322" i="4"/>
  <c r="BR322" i="4" s="1"/>
  <c r="CE322" i="4" s="1"/>
  <c r="AJ138" i="4"/>
  <c r="BL138" i="4" s="1"/>
  <c r="BB351" i="4"/>
  <c r="CD351" i="4" s="1"/>
  <c r="AD49" i="4"/>
  <c r="BF49" i="4" s="1"/>
  <c r="AH185" i="4"/>
  <c r="BJ185" i="4" s="1"/>
  <c r="AH31" i="4"/>
  <c r="BJ31" i="4" s="1"/>
  <c r="BB226" i="4"/>
  <c r="CD226" i="4" s="1"/>
  <c r="AF33" i="4"/>
  <c r="BH33" i="4" s="1"/>
  <c r="AH289" i="4"/>
  <c r="BJ289" i="4" s="1"/>
  <c r="AK308" i="4"/>
  <c r="BM308" i="4" s="1"/>
  <c r="AJ361" i="4"/>
  <c r="BL361" i="4" s="1"/>
  <c r="AE157" i="4"/>
  <c r="BG157" i="4" s="1"/>
  <c r="AI152" i="4"/>
  <c r="BK152" i="4" s="1"/>
  <c r="AE374" i="4"/>
  <c r="BG374" i="4" s="1"/>
  <c r="AI371" i="4"/>
  <c r="BK371" i="4" s="1"/>
  <c r="AI296" i="4"/>
  <c r="BK296" i="4" s="1"/>
  <c r="AH308" i="4"/>
  <c r="BJ308" i="4" s="1"/>
  <c r="AI197" i="4"/>
  <c r="BK197" i="4" s="1"/>
  <c r="AF244" i="4"/>
  <c r="BH244" i="4" s="1"/>
  <c r="AG373" i="4"/>
  <c r="BI373" i="4" s="1"/>
  <c r="AD138" i="4"/>
  <c r="BF138" i="4" s="1"/>
  <c r="AF114" i="4"/>
  <c r="BH114" i="4" s="1"/>
  <c r="AV12" i="4"/>
  <c r="BX12" i="4" s="1"/>
  <c r="AD172" i="4"/>
  <c r="BF172" i="4" s="1"/>
  <c r="AF330" i="4"/>
  <c r="BH330" i="4" s="1"/>
  <c r="AW177" i="4"/>
  <c r="BY177" i="4" s="1"/>
  <c r="AI203" i="4"/>
  <c r="BK203" i="4" s="1"/>
  <c r="AG200" i="4"/>
  <c r="BI200" i="4" s="1"/>
  <c r="AD36" i="4"/>
  <c r="BF36" i="4" s="1"/>
  <c r="AF116" i="4"/>
  <c r="BH116" i="4" s="1"/>
  <c r="AG309" i="4"/>
  <c r="BI309" i="4" s="1"/>
  <c r="AD87" i="4"/>
  <c r="BF87" i="4" s="1"/>
  <c r="AD274" i="4"/>
  <c r="BF274" i="4" s="1"/>
  <c r="BA208" i="4"/>
  <c r="CC208" i="4" s="1"/>
  <c r="AK145" i="4"/>
  <c r="BM145" i="4" s="1"/>
  <c r="AE298" i="4"/>
  <c r="BG298" i="4" s="1"/>
  <c r="AI45" i="4"/>
  <c r="BK45" i="4" s="1"/>
  <c r="AG136" i="4"/>
  <c r="BI136" i="4" s="1"/>
  <c r="AE349" i="4"/>
  <c r="BG349" i="4" s="1"/>
  <c r="AD290" i="4"/>
  <c r="BF290" i="4" s="1"/>
  <c r="AF260" i="4"/>
  <c r="BH260" i="4" s="1"/>
  <c r="AW338" i="4"/>
  <c r="BY338" i="4" s="1"/>
  <c r="AD356" i="4"/>
  <c r="BF356" i="4" s="1"/>
  <c r="AH225" i="4"/>
  <c r="BJ225" i="4" s="1"/>
  <c r="AK35" i="4"/>
  <c r="BM35" i="4" s="1"/>
  <c r="AF156" i="4"/>
  <c r="BH156" i="4" s="1"/>
  <c r="AD217" i="4"/>
  <c r="BF217" i="4" s="1"/>
  <c r="AD318" i="4"/>
  <c r="BF318" i="4" s="1"/>
  <c r="AH161" i="4"/>
  <c r="BJ161" i="4" s="1"/>
  <c r="AL60" i="4"/>
  <c r="BN60" i="4" s="1"/>
  <c r="AF73" i="4"/>
  <c r="BH73" i="4" s="1"/>
  <c r="AE216" i="4"/>
  <c r="BG216" i="4" s="1"/>
  <c r="AH57" i="4"/>
  <c r="BJ57" i="4" s="1"/>
  <c r="AT271" i="4"/>
  <c r="BV271" i="4" s="1"/>
  <c r="AF340" i="4"/>
  <c r="BH340" i="4" s="1"/>
  <c r="AE286" i="4"/>
  <c r="BG286" i="4" s="1"/>
  <c r="AD254" i="4"/>
  <c r="BF254" i="4" s="1"/>
  <c r="AH52" i="4"/>
  <c r="BJ52" i="4" s="1"/>
  <c r="AO111" i="4"/>
  <c r="BQ111" i="4" s="1"/>
  <c r="AG350" i="4"/>
  <c r="BI350" i="4" s="1"/>
  <c r="AE136" i="4"/>
  <c r="BG136" i="4" s="1"/>
  <c r="AD215" i="4"/>
  <c r="BF215" i="4" s="1"/>
  <c r="AI344" i="4"/>
  <c r="BK344" i="4" s="1"/>
  <c r="AR279" i="4"/>
  <c r="BT279" i="4" s="1"/>
  <c r="AG264" i="4"/>
  <c r="BI264" i="4" s="1"/>
  <c r="AD188" i="4"/>
  <c r="BF188" i="4" s="1"/>
  <c r="AK12" i="4"/>
  <c r="BM12" i="4" s="1"/>
  <c r="AD330" i="4"/>
  <c r="BF330" i="4" s="1"/>
  <c r="AF276" i="4"/>
  <c r="BH276" i="4" s="1"/>
  <c r="AD316" i="4"/>
  <c r="BF316" i="4" s="1"/>
  <c r="AG269" i="4"/>
  <c r="BI269" i="4" s="1"/>
  <c r="AE310" i="4"/>
  <c r="BG310" i="4" s="1"/>
  <c r="AD76" i="4"/>
  <c r="BF76" i="4" s="1"/>
  <c r="AD343" i="4"/>
  <c r="BF343" i="4" s="1"/>
  <c r="AH202" i="4"/>
  <c r="BJ202" i="4" s="1"/>
  <c r="AG118" i="4"/>
  <c r="BI118" i="4" s="1"/>
  <c r="AE262" i="4"/>
  <c r="BG262" i="4" s="1"/>
  <c r="AE350" i="4"/>
  <c r="BG350" i="4" s="1"/>
  <c r="AD292" i="4"/>
  <c r="BF292" i="4" s="1"/>
  <c r="AH116" i="4"/>
  <c r="BJ116" i="4" s="1"/>
  <c r="AF52" i="4"/>
  <c r="BH52" i="4" s="1"/>
  <c r="AH258" i="4"/>
  <c r="BJ258" i="4" s="1"/>
  <c r="AJ37" i="4"/>
  <c r="BL37" i="4" s="1"/>
  <c r="BB72" i="4"/>
  <c r="CD72" i="4" s="1"/>
  <c r="AG286" i="4"/>
  <c r="BI286" i="4" s="1"/>
  <c r="AO21" i="4"/>
  <c r="BQ21" i="4" s="1"/>
  <c r="AD242" i="4"/>
  <c r="BF242" i="4" s="1"/>
  <c r="AJ164" i="4"/>
  <c r="BL164" i="4" s="1"/>
  <c r="AL37" i="4"/>
  <c r="BN37" i="4" s="1"/>
  <c r="BC258" i="4"/>
  <c r="BD258" i="4" s="1"/>
  <c r="AN148" i="4"/>
  <c r="BP148" i="4" s="1"/>
  <c r="AD281" i="4"/>
  <c r="BF281" i="4" s="1"/>
  <c r="AJ100" i="4"/>
  <c r="BL100" i="4" s="1"/>
  <c r="AN28" i="4"/>
  <c r="BP28" i="4" s="1"/>
  <c r="BB287" i="4"/>
  <c r="CD287" i="4" s="1"/>
  <c r="AJ209" i="4"/>
  <c r="BL209" i="4" s="1"/>
  <c r="AE238" i="4"/>
  <c r="BG238" i="4" s="1"/>
  <c r="AO85" i="4"/>
  <c r="BQ85" i="4" s="1"/>
  <c r="AH244" i="4"/>
  <c r="BJ244" i="4" s="1"/>
  <c r="AU114" i="4"/>
  <c r="BW114" i="4" s="1"/>
  <c r="AU42" i="4"/>
  <c r="BW42" i="4" s="1"/>
  <c r="AK265" i="4"/>
  <c r="BM265" i="4" s="1"/>
  <c r="AE190" i="4"/>
  <c r="BG190" i="4" s="1"/>
  <c r="AE278" i="4"/>
  <c r="BG278" i="4" s="1"/>
  <c r="AG112" i="4"/>
  <c r="BI112" i="4" s="1"/>
  <c r="AH204" i="4"/>
  <c r="BJ204" i="4" s="1"/>
  <c r="AG328" i="4"/>
  <c r="BI328" i="4" s="1"/>
  <c r="AH290" i="4"/>
  <c r="BJ290" i="4" s="1"/>
  <c r="AL316" i="4"/>
  <c r="BN316" i="4" s="1"/>
  <c r="AF305" i="4"/>
  <c r="BH305" i="4" s="1"/>
  <c r="AJ148" i="4"/>
  <c r="BL148" i="4" s="1"/>
  <c r="AD198" i="4"/>
  <c r="BF198" i="4" s="1"/>
  <c r="AE376" i="4"/>
  <c r="BG376" i="4" s="1"/>
  <c r="AJ130" i="4"/>
  <c r="BL130" i="4" s="1"/>
  <c r="AF154" i="4"/>
  <c r="BH154" i="4" s="1"/>
  <c r="BA87" i="4"/>
  <c r="CC87" i="4" s="1"/>
  <c r="AZ242" i="4"/>
  <c r="CB242" i="4" s="1"/>
  <c r="AW74" i="4"/>
  <c r="BY74" i="4" s="1"/>
  <c r="BB291" i="4"/>
  <c r="CD291" i="4" s="1"/>
  <c r="BC288" i="4"/>
  <c r="BD288" i="4" s="1"/>
  <c r="AZ198" i="4"/>
  <c r="CB198" i="4" s="1"/>
  <c r="AE347" i="4"/>
  <c r="BG347" i="4" s="1"/>
  <c r="AF372" i="4"/>
  <c r="BH372" i="4" s="1"/>
  <c r="AI322" i="4"/>
  <c r="BK322" i="4" s="1"/>
  <c r="AF74" i="4"/>
  <c r="BH74" i="4" s="1"/>
  <c r="AI58" i="4"/>
  <c r="BK58" i="4" s="1"/>
  <c r="AD70" i="4"/>
  <c r="BF70" i="4" s="1"/>
  <c r="AD302" i="4"/>
  <c r="BF302" i="4" s="1"/>
  <c r="AG285" i="4"/>
  <c r="BI285" i="4" s="1"/>
  <c r="AE30" i="4"/>
  <c r="BG30" i="4" s="1"/>
  <c r="AF306" i="4"/>
  <c r="BH306" i="4" s="1"/>
  <c r="AF308" i="4"/>
  <c r="BH308" i="4" s="1"/>
  <c r="AI167" i="4"/>
  <c r="BK167" i="4" s="1"/>
  <c r="AD124" i="4"/>
  <c r="BF124" i="4" s="1"/>
  <c r="AJ171" i="4"/>
  <c r="BL171" i="4" s="1"/>
  <c r="AU39" i="4"/>
  <c r="BW39" i="4" s="1"/>
  <c r="AL165" i="4"/>
  <c r="BN165" i="4" s="1"/>
  <c r="AJ353" i="4"/>
  <c r="BL353" i="4" s="1"/>
  <c r="AD162" i="4"/>
  <c r="BF162" i="4" s="1"/>
  <c r="AX205" i="4"/>
  <c r="BZ205" i="4" s="1"/>
  <c r="BC122" i="4"/>
  <c r="BD122" i="4" s="1"/>
  <c r="AW154" i="4"/>
  <c r="BY154" i="4" s="1"/>
  <c r="AZ329" i="4"/>
  <c r="CB329" i="4" s="1"/>
  <c r="AV118" i="4"/>
  <c r="BX118" i="4" s="1"/>
  <c r="AU12" i="4"/>
  <c r="BW12" i="4" s="1"/>
  <c r="AT77" i="4"/>
  <c r="BV77" i="4" s="1"/>
  <c r="AE240" i="4"/>
  <c r="BG240" i="4" s="1"/>
  <c r="AJ145" i="4"/>
  <c r="BL145" i="4" s="1"/>
  <c r="AG64" i="4"/>
  <c r="BI64" i="4" s="1"/>
  <c r="AQ41" i="4"/>
  <c r="BS41" i="4" s="1"/>
  <c r="AM233" i="4"/>
  <c r="BO233" i="4" s="1"/>
  <c r="AD98" i="4"/>
  <c r="BF98" i="4" s="1"/>
  <c r="AN149" i="4"/>
  <c r="BP149" i="4" s="1"/>
  <c r="AH140" i="4"/>
  <c r="BJ140" i="4" s="1"/>
  <c r="BC79" i="4"/>
  <c r="CF79" i="4" s="1"/>
  <c r="AJ26" i="4"/>
  <c r="BL26" i="4" s="1"/>
  <c r="AQ339" i="4"/>
  <c r="BS339" i="4" s="1"/>
  <c r="AJ161" i="4"/>
  <c r="BL161" i="4" s="1"/>
  <c r="AH50" i="4"/>
  <c r="BJ50" i="4" s="1"/>
  <c r="AV163" i="4"/>
  <c r="BX163" i="4" s="1"/>
  <c r="AE168" i="4"/>
  <c r="BG168" i="4" s="1"/>
  <c r="AF50" i="4"/>
  <c r="BH50" i="4" s="1"/>
  <c r="AY282" i="4"/>
  <c r="CA282" i="4" s="1"/>
  <c r="AY353" i="4"/>
  <c r="CA353" i="4" s="1"/>
  <c r="AY90" i="4"/>
  <c r="CA90" i="4" s="1"/>
  <c r="AY161" i="4"/>
  <c r="CA161" i="4" s="1"/>
  <c r="AY131" i="4"/>
  <c r="CA131" i="4" s="1"/>
  <c r="AK88" i="4"/>
  <c r="BM88" i="4" s="1"/>
  <c r="AP311" i="4"/>
  <c r="BR311" i="4" s="1"/>
  <c r="CE311" i="4" s="1"/>
  <c r="AD100" i="4"/>
  <c r="BF100" i="4" s="1"/>
  <c r="AP95" i="4"/>
  <c r="BR95" i="4" s="1"/>
  <c r="CE95" i="4" s="1"/>
  <c r="AG237" i="4"/>
  <c r="BI237" i="4" s="1"/>
  <c r="AN191" i="4"/>
  <c r="BP191" i="4" s="1"/>
  <c r="AI122" i="4"/>
  <c r="BK122" i="4" s="1"/>
  <c r="AD201" i="4"/>
  <c r="BF201" i="4" s="1"/>
  <c r="AL335" i="4"/>
  <c r="BN335" i="4" s="1"/>
  <c r="AD50" i="4"/>
  <c r="BF50" i="4" s="1"/>
  <c r="AJ218" i="4"/>
  <c r="BL218" i="4" s="1"/>
  <c r="AG280" i="4"/>
  <c r="BI280" i="4" s="1"/>
  <c r="AH138" i="4"/>
  <c r="BJ138" i="4" s="1"/>
  <c r="AN127" i="4"/>
  <c r="BP127" i="4" s="1"/>
  <c r="AG70" i="4"/>
  <c r="BI70" i="4" s="1"/>
  <c r="BC55" i="4"/>
  <c r="CF55" i="4" s="1"/>
  <c r="AU355" i="4"/>
  <c r="BW355" i="4" s="1"/>
  <c r="AF353" i="4"/>
  <c r="BH353" i="4" s="1"/>
  <c r="AJ298" i="4"/>
  <c r="BL298" i="4" s="1"/>
  <c r="AW234" i="4"/>
  <c r="BY234" i="4" s="1"/>
  <c r="AX213" i="4"/>
  <c r="BZ213" i="4" s="1"/>
  <c r="AJ151" i="4"/>
  <c r="BL151" i="4" s="1"/>
  <c r="AX46" i="4"/>
  <c r="BZ46" i="4" s="1"/>
  <c r="BB136" i="4"/>
  <c r="CD136" i="4" s="1"/>
  <c r="AF68" i="4"/>
  <c r="BH68" i="4" s="1"/>
  <c r="AI177" i="4"/>
  <c r="BK177" i="4" s="1"/>
  <c r="AM187" i="4"/>
  <c r="BO187" i="4" s="1"/>
  <c r="AD305" i="4"/>
  <c r="BF305" i="4" s="1"/>
  <c r="AN20" i="4"/>
  <c r="BP20" i="4" s="1"/>
  <c r="AF212" i="4"/>
  <c r="BH212" i="4" s="1"/>
  <c r="AL207" i="4"/>
  <c r="BN207" i="4" s="1"/>
  <c r="AI316" i="4"/>
  <c r="BK316" i="4" s="1"/>
  <c r="AK208" i="4"/>
  <c r="BM208" i="4" s="1"/>
  <c r="AK339" i="4"/>
  <c r="BM339" i="4" s="1"/>
  <c r="AD164" i="4"/>
  <c r="BF164" i="4" s="1"/>
  <c r="AJ177" i="4"/>
  <c r="BL177" i="4" s="1"/>
  <c r="AO280" i="4"/>
  <c r="BQ280" i="4" s="1"/>
  <c r="AD23" i="4"/>
  <c r="BF23" i="4" s="1"/>
  <c r="AG301" i="4"/>
  <c r="BI301" i="4" s="1"/>
  <c r="AE197" i="4"/>
  <c r="BG197" i="4" s="1"/>
  <c r="AJ163" i="4"/>
  <c r="BL163" i="4" s="1"/>
  <c r="AL148" i="4"/>
  <c r="BN148" i="4" s="1"/>
  <c r="AZ71" i="4"/>
  <c r="CB71" i="4" s="1"/>
  <c r="AV294" i="4"/>
  <c r="BX294" i="4" s="1"/>
  <c r="AV53" i="4"/>
  <c r="BX53" i="4" s="1"/>
  <c r="AY210" i="4"/>
  <c r="CA210" i="4" s="1"/>
  <c r="BA13" i="4"/>
  <c r="CC13" i="4" s="1"/>
  <c r="BA123" i="4"/>
  <c r="CC123" i="4" s="1"/>
  <c r="AE46" i="4"/>
  <c r="BG46" i="4" s="1"/>
  <c r="AH162" i="4"/>
  <c r="BJ162" i="4" s="1"/>
  <c r="AL276" i="4"/>
  <c r="BN276" i="4" s="1"/>
  <c r="AL109" i="4"/>
  <c r="BN109" i="4" s="1"/>
  <c r="AM105" i="4"/>
  <c r="BO105" i="4" s="1"/>
  <c r="AE21" i="4"/>
  <c r="BG21" i="4" s="1"/>
  <c r="AG344" i="4"/>
  <c r="BI344" i="4" s="1"/>
  <c r="AH137" i="4"/>
  <c r="BJ137" i="4" s="1"/>
  <c r="AI225" i="4"/>
  <c r="BK225" i="4" s="1"/>
  <c r="AH353" i="4"/>
  <c r="BJ353" i="4" s="1"/>
  <c r="AD369" i="4"/>
  <c r="BF369" i="4" s="1"/>
  <c r="AJ105" i="4"/>
  <c r="BL105" i="4" s="1"/>
  <c r="AH201" i="4"/>
  <c r="BJ201" i="4" s="1"/>
  <c r="AM251" i="4"/>
  <c r="BO251" i="4" s="1"/>
  <c r="AF321" i="4"/>
  <c r="BH321" i="4" s="1"/>
  <c r="AD22" i="4"/>
  <c r="BF22" i="4" s="1"/>
  <c r="AJ194" i="4"/>
  <c r="BL194" i="4" s="1"/>
  <c r="AK80" i="4"/>
  <c r="BM80" i="4" s="1"/>
  <c r="BB64" i="4"/>
  <c r="CD64" i="4" s="1"/>
  <c r="AU186" i="4"/>
  <c r="BW186" i="4" s="1"/>
  <c r="AY181" i="4"/>
  <c r="CA181" i="4" s="1"/>
  <c r="BA372" i="4"/>
  <c r="CC372" i="4" s="1"/>
  <c r="BA285" i="4"/>
  <c r="CC285" i="4" s="1"/>
  <c r="BA43" i="4"/>
  <c r="CC43" i="4" s="1"/>
  <c r="AV277" i="4"/>
  <c r="BX277" i="4" s="1"/>
  <c r="AY227" i="4"/>
  <c r="CA227" i="4" s="1"/>
  <c r="AU25" i="4"/>
  <c r="BW25" i="4" s="1"/>
  <c r="AX63" i="4"/>
  <c r="BZ63" i="4" s="1"/>
  <c r="AU169" i="4"/>
  <c r="BW169" i="4" s="1"/>
  <c r="AX151" i="4"/>
  <c r="BZ151" i="4" s="1"/>
  <c r="AZ315" i="4"/>
  <c r="CB315" i="4" s="1"/>
  <c r="BB340" i="4"/>
  <c r="CD340" i="4" s="1"/>
  <c r="AX319" i="4"/>
  <c r="BZ319" i="4" s="1"/>
  <c r="AX278" i="4"/>
  <c r="BZ278" i="4" s="1"/>
  <c r="BC311" i="4"/>
  <c r="CF311" i="4" s="1"/>
  <c r="AY20" i="4"/>
  <c r="CA20" i="4" s="1"/>
  <c r="BA188" i="4"/>
  <c r="CC188" i="4" s="1"/>
  <c r="AW322" i="4"/>
  <c r="BY322" i="4" s="1"/>
  <c r="BA119" i="4"/>
  <c r="CC119" i="4" s="1"/>
  <c r="AV46" i="4"/>
  <c r="BX46" i="4" s="1"/>
  <c r="AY163" i="4"/>
  <c r="CA163" i="4" s="1"/>
  <c r="BA325" i="4"/>
  <c r="CC325" i="4" s="1"/>
  <c r="AY91" i="4"/>
  <c r="CA91" i="4" s="1"/>
  <c r="AZ59" i="4"/>
  <c r="CB59" i="4" s="1"/>
  <c r="AJ187" i="4"/>
  <c r="BL187" i="4" s="1"/>
  <c r="AH22" i="4"/>
  <c r="BJ22" i="4" s="1"/>
  <c r="AM64" i="4"/>
  <c r="BO64" i="4" s="1"/>
  <c r="AE245" i="4"/>
  <c r="BG245" i="4" s="1"/>
  <c r="BC191" i="4"/>
  <c r="BD191" i="4" s="1"/>
  <c r="AK59" i="4"/>
  <c r="BM59" i="4" s="1"/>
  <c r="AF153" i="4"/>
  <c r="BH153" i="4" s="1"/>
  <c r="AM192" i="4"/>
  <c r="BO192" i="4" s="1"/>
  <c r="AK316" i="4"/>
  <c r="BM316" i="4" s="1"/>
  <c r="AU347" i="4"/>
  <c r="BW347" i="4" s="1"/>
  <c r="AH346" i="4"/>
  <c r="BJ346" i="4" s="1"/>
  <c r="AU159" i="4"/>
  <c r="BW159" i="4" s="1"/>
  <c r="BC352" i="4"/>
  <c r="CF352" i="4" s="1"/>
  <c r="BB117" i="4"/>
  <c r="CD117" i="4" s="1"/>
  <c r="BB185" i="4"/>
  <c r="CD185" i="4" s="1"/>
  <c r="AZ120" i="4"/>
  <c r="CB120" i="4" s="1"/>
  <c r="BC22" i="4"/>
  <c r="BD22" i="4" s="1"/>
  <c r="BC70" i="4"/>
  <c r="CF70" i="4" s="1"/>
  <c r="BA46" i="4"/>
  <c r="CC46" i="4" s="1"/>
  <c r="AX237" i="4"/>
  <c r="BZ237" i="4" s="1"/>
  <c r="AY100" i="4"/>
  <c r="CA100" i="4" s="1"/>
  <c r="AV270" i="4"/>
  <c r="BX270" i="4" s="1"/>
  <c r="BC290" i="4"/>
  <c r="BD290" i="4" s="1"/>
  <c r="AY162" i="4"/>
  <c r="CA162" i="4" s="1"/>
  <c r="AJ123" i="4"/>
  <c r="BL123" i="4" s="1"/>
  <c r="AF84" i="4"/>
  <c r="BH84" i="4" s="1"/>
  <c r="AL212" i="4"/>
  <c r="BN212" i="4" s="1"/>
  <c r="AD230" i="4"/>
  <c r="BF230" i="4" s="1"/>
  <c r="AJ299" i="4"/>
  <c r="BL299" i="4" s="1"/>
  <c r="AI213" i="4"/>
  <c r="BK213" i="4" s="1"/>
  <c r="AQ297" i="4"/>
  <c r="BS297" i="4" s="1"/>
  <c r="AH249" i="4"/>
  <c r="BJ249" i="4" s="1"/>
  <c r="AJ140" i="4"/>
  <c r="BL140" i="4" s="1"/>
  <c r="AN189" i="4"/>
  <c r="BP189" i="4" s="1"/>
  <c r="AM296" i="4"/>
  <c r="BO296" i="4" s="1"/>
  <c r="AO160" i="4"/>
  <c r="BQ160" i="4" s="1"/>
  <c r="BB227" i="4"/>
  <c r="CD227" i="4" s="1"/>
  <c r="AY172" i="4"/>
  <c r="CA172" i="4" s="1"/>
  <c r="BB313" i="4"/>
  <c r="CD313" i="4" s="1"/>
  <c r="BC148" i="4"/>
  <c r="CF148" i="4" s="1"/>
  <c r="BA221" i="4"/>
  <c r="CC221" i="4" s="1"/>
  <c r="BB329" i="4"/>
  <c r="CD329" i="4" s="1"/>
  <c r="AZ115" i="4"/>
  <c r="CB115" i="4" s="1"/>
  <c r="AV69" i="4"/>
  <c r="BX69" i="4" s="1"/>
  <c r="AZ158" i="4"/>
  <c r="CB158" i="4" s="1"/>
  <c r="AX358" i="4"/>
  <c r="BZ358" i="4" s="1"/>
  <c r="AZ264" i="4"/>
  <c r="CB264" i="4" s="1"/>
  <c r="BB69" i="4"/>
  <c r="CD69" i="4" s="1"/>
  <c r="AJ90" i="4"/>
  <c r="BL90" i="4" s="1"/>
  <c r="AD44" i="4"/>
  <c r="BF44" i="4" s="1"/>
  <c r="AG221" i="4"/>
  <c r="BI221" i="4" s="1"/>
  <c r="AI149" i="4"/>
  <c r="BK149" i="4" s="1"/>
  <c r="AJ107" i="4"/>
  <c r="BL107" i="4" s="1"/>
  <c r="AF129" i="4"/>
  <c r="BH129" i="4" s="1"/>
  <c r="AI195" i="4"/>
  <c r="BK195" i="4" s="1"/>
  <c r="AD294" i="4"/>
  <c r="BF294" i="4" s="1"/>
  <c r="AJ291" i="4"/>
  <c r="BL291" i="4" s="1"/>
  <c r="AH300" i="4"/>
  <c r="BJ300" i="4" s="1"/>
  <c r="AH265" i="4"/>
  <c r="BJ265" i="4" s="1"/>
  <c r="AE112" i="4"/>
  <c r="BG112" i="4" s="1"/>
  <c r="AY345" i="4"/>
  <c r="CA345" i="4" s="1"/>
  <c r="AX174" i="4"/>
  <c r="BZ174" i="4" s="1"/>
  <c r="AY81" i="4"/>
  <c r="CA81" i="4" s="1"/>
  <c r="AY233" i="4"/>
  <c r="CA233" i="4" s="1"/>
  <c r="AY370" i="4"/>
  <c r="CA370" i="4" s="1"/>
  <c r="AZ253" i="4"/>
  <c r="CB253" i="4" s="1"/>
  <c r="BC204" i="4"/>
  <c r="CF204" i="4" s="1"/>
  <c r="AZ74" i="4"/>
  <c r="CB74" i="4" s="1"/>
  <c r="AV325" i="4"/>
  <c r="BX325" i="4" s="1"/>
  <c r="AY329" i="4"/>
  <c r="CA329" i="4" s="1"/>
  <c r="BA25" i="4"/>
  <c r="CC25" i="4" s="1"/>
  <c r="AZ32" i="4"/>
  <c r="CB32" i="4" s="1"/>
  <c r="AD127" i="4"/>
  <c r="BF127" i="4" s="1"/>
  <c r="AJ154" i="4"/>
  <c r="BL154" i="4" s="1"/>
  <c r="AG256" i="4"/>
  <c r="BI256" i="4" s="1"/>
  <c r="AE346" i="4"/>
  <c r="BG346" i="4" s="1"/>
  <c r="AE334" i="4"/>
  <c r="BG334" i="4" s="1"/>
  <c r="AL45" i="4"/>
  <c r="BN45" i="4" s="1"/>
  <c r="BC63" i="4"/>
  <c r="BD63" i="4" s="1"/>
  <c r="AW192" i="4"/>
  <c r="BY192" i="4" s="1"/>
  <c r="AD82" i="4"/>
  <c r="BF82" i="4" s="1"/>
  <c r="AM176" i="4"/>
  <c r="BO176" i="4" s="1"/>
  <c r="AI71" i="4"/>
  <c r="BK71" i="4" s="1"/>
  <c r="AD74" i="4"/>
  <c r="BF74" i="4" s="1"/>
  <c r="AJ99" i="4"/>
  <c r="BL99" i="4" s="1"/>
  <c r="AI240" i="4"/>
  <c r="BK240" i="4" s="1"/>
  <c r="AV19" i="4"/>
  <c r="BX19" i="4" s="1"/>
  <c r="AH268" i="4"/>
  <c r="BJ268" i="4" s="1"/>
  <c r="BB374" i="4"/>
  <c r="CD374" i="4" s="1"/>
  <c r="AY88" i="4"/>
  <c r="CA88" i="4" s="1"/>
  <c r="BA193" i="4"/>
  <c r="CC193" i="4" s="1"/>
  <c r="AU106" i="4"/>
  <c r="BW106" i="4" s="1"/>
  <c r="BA74" i="4"/>
  <c r="CC74" i="4" s="1"/>
  <c r="BA295" i="4"/>
  <c r="CC295" i="4" s="1"/>
  <c r="BB373" i="4"/>
  <c r="CD373" i="4" s="1"/>
  <c r="AV302" i="4"/>
  <c r="BX302" i="4" s="1"/>
  <c r="AY235" i="4"/>
  <c r="CA235" i="4" s="1"/>
  <c r="BA173" i="4"/>
  <c r="CC173" i="4" s="1"/>
  <c r="BA228" i="4"/>
  <c r="CC228" i="4" s="1"/>
  <c r="AX341" i="4"/>
  <c r="BZ341" i="4" s="1"/>
  <c r="AX110" i="4"/>
  <c r="BZ110" i="4" s="1"/>
  <c r="BA109" i="4"/>
  <c r="CC109" i="4" s="1"/>
  <c r="AY76" i="4"/>
  <c r="CA76" i="4" s="1"/>
  <c r="AV342" i="4"/>
  <c r="BX342" i="4" s="1"/>
  <c r="BC374" i="4"/>
  <c r="CF374" i="4" s="1"/>
  <c r="AW289" i="4"/>
  <c r="BY289" i="4" s="1"/>
  <c r="BC28" i="4"/>
  <c r="CF28" i="4" s="1"/>
  <c r="AY116" i="4"/>
  <c r="CA116" i="4" s="1"/>
  <c r="AW121" i="4"/>
  <c r="BY121" i="4" s="1"/>
  <c r="AZ368" i="4"/>
  <c r="CB368" i="4" s="1"/>
  <c r="AX133" i="4"/>
  <c r="BZ133" i="4" s="1"/>
  <c r="BC23" i="4"/>
  <c r="CF23" i="4" s="1"/>
  <c r="AG333" i="4"/>
  <c r="BI333" i="4" s="1"/>
  <c r="AX255" i="4"/>
  <c r="BZ255" i="4" s="1"/>
  <c r="AZ321" i="4"/>
  <c r="CB321" i="4" s="1"/>
  <c r="AY44" i="4"/>
  <c r="CA44" i="4" s="1"/>
  <c r="AV293" i="4"/>
  <c r="BX293" i="4" s="1"/>
  <c r="AW258" i="4"/>
  <c r="BY258" i="4" s="1"/>
  <c r="AZ61" i="4"/>
  <c r="CB61" i="4" s="1"/>
  <c r="AX29" i="4"/>
  <c r="BZ29" i="4" s="1"/>
  <c r="AZ292" i="4"/>
  <c r="CB292" i="4" s="1"/>
  <c r="AV142" i="4"/>
  <c r="BX142" i="4" s="1"/>
  <c r="AY40" i="4"/>
  <c r="CA40" i="4" s="1"/>
  <c r="AW98" i="4"/>
  <c r="BY98" i="4" s="1"/>
  <c r="AZ56" i="4"/>
  <c r="CB56" i="4" s="1"/>
  <c r="AZ109" i="4"/>
  <c r="CB109" i="4" s="1"/>
  <c r="AZ335" i="4"/>
  <c r="CB335" i="4" s="1"/>
  <c r="BA217" i="4"/>
  <c r="CC217" i="4" s="1"/>
  <c r="BC26" i="4"/>
  <c r="AJ315" i="4"/>
  <c r="BL315" i="4" s="1"/>
  <c r="AO321" i="4"/>
  <c r="BQ321" i="4" s="1"/>
  <c r="AD159" i="4"/>
  <c r="BF159" i="4" s="1"/>
  <c r="AI368" i="4"/>
  <c r="BK368" i="4" s="1"/>
  <c r="AH76" i="4"/>
  <c r="BJ76" i="4" s="1"/>
  <c r="AJ12" i="4"/>
  <c r="BL12" i="4" s="1"/>
  <c r="AJ202" i="4"/>
  <c r="BL202" i="4" s="1"/>
  <c r="AH66" i="4"/>
  <c r="BJ66" i="4" s="1"/>
  <c r="AH282" i="4"/>
  <c r="BJ282" i="4" s="1"/>
  <c r="AF132" i="4"/>
  <c r="BH132" i="4" s="1"/>
  <c r="AO94" i="4"/>
  <c r="BQ94" i="4" s="1"/>
  <c r="BC183" i="4"/>
  <c r="CF183" i="4" s="1"/>
  <c r="AJ153" i="4"/>
  <c r="BL153" i="4" s="1"/>
  <c r="AE344" i="4"/>
  <c r="BG344" i="4" s="1"/>
  <c r="AG93" i="4"/>
  <c r="BI93" i="4" s="1"/>
  <c r="AI223" i="4"/>
  <c r="BK223" i="4" s="1"/>
  <c r="AZ104" i="4"/>
  <c r="CB104" i="4" s="1"/>
  <c r="AV157" i="4"/>
  <c r="BX157" i="4" s="1"/>
  <c r="AX342" i="4"/>
  <c r="BZ342" i="4" s="1"/>
  <c r="BA297" i="4"/>
  <c r="CC297" i="4" s="1"/>
  <c r="BA196" i="4"/>
  <c r="CC196" i="4" s="1"/>
  <c r="AW305" i="4"/>
  <c r="BY305" i="4" s="1"/>
  <c r="AX94" i="4"/>
  <c r="BZ94" i="4" s="1"/>
  <c r="BA93" i="4"/>
  <c r="CC93" i="4" s="1"/>
  <c r="AW211" i="4"/>
  <c r="BY211" i="4" s="1"/>
  <c r="AY276" i="4"/>
  <c r="CA276" i="4" s="1"/>
  <c r="BA334" i="4"/>
  <c r="CC334" i="4" s="1"/>
  <c r="BB181" i="4"/>
  <c r="CD181" i="4" s="1"/>
  <c r="AV230" i="4"/>
  <c r="BX230" i="4" s="1"/>
  <c r="AY307" i="4"/>
  <c r="CA307" i="4" s="1"/>
  <c r="AU185" i="4"/>
  <c r="BW185" i="4" s="1"/>
  <c r="AX215" i="4"/>
  <c r="BZ215" i="4" s="1"/>
  <c r="AX166" i="4"/>
  <c r="BZ166" i="4" s="1"/>
  <c r="AZ88" i="4"/>
  <c r="CB88" i="4" s="1"/>
  <c r="AY153" i="4"/>
  <c r="CA153" i="4" s="1"/>
  <c r="AD268" i="4"/>
  <c r="BF268" i="4" s="1"/>
  <c r="BA364" i="4"/>
  <c r="CC364" i="4" s="1"/>
  <c r="AY89" i="4"/>
  <c r="CA89" i="4" s="1"/>
  <c r="BA204" i="4"/>
  <c r="CC204" i="4" s="1"/>
  <c r="BB150" i="4"/>
  <c r="CD150" i="4" s="1"/>
  <c r="BC263" i="4"/>
  <c r="CF263" i="4" s="1"/>
  <c r="AZ207" i="4"/>
  <c r="CB207" i="4" s="1"/>
  <c r="AX117" i="4"/>
  <c r="BZ117" i="4" s="1"/>
  <c r="AZ241" i="4"/>
  <c r="CB241" i="4" s="1"/>
  <c r="BC114" i="4"/>
  <c r="BD114" i="4" s="1"/>
  <c r="BB192" i="4"/>
  <c r="CD192" i="4" s="1"/>
  <c r="AX214" i="4"/>
  <c r="BZ214" i="4" s="1"/>
  <c r="BB74" i="4"/>
  <c r="CD74" i="4" s="1"/>
  <c r="BB341" i="4"/>
  <c r="CD341" i="4" s="1"/>
  <c r="BA115" i="4"/>
  <c r="CC115" i="4" s="1"/>
  <c r="AU209" i="4"/>
  <c r="BW209" i="4" s="1"/>
  <c r="BC86" i="4"/>
  <c r="BB359" i="4"/>
  <c r="CD359" i="4" s="1"/>
  <c r="AU65" i="4"/>
  <c r="BW65" i="4" s="1"/>
  <c r="AZ286" i="4"/>
  <c r="CB286" i="4" s="1"/>
  <c r="BC163" i="4"/>
  <c r="BD163" i="4" s="1"/>
  <c r="AX22" i="4"/>
  <c r="BZ22" i="4" s="1"/>
  <c r="BC294" i="4"/>
  <c r="CF294" i="4" s="1"/>
  <c r="BA260" i="4"/>
  <c r="CC260" i="4" s="1"/>
  <c r="AV166" i="4"/>
  <c r="BX166" i="4" s="1"/>
  <c r="AZ257" i="4"/>
  <c r="CB257" i="4" s="1"/>
  <c r="AV181" i="4"/>
  <c r="BX181" i="4" s="1"/>
  <c r="BC198" i="4"/>
  <c r="BD198" i="4" s="1"/>
  <c r="AX109" i="4"/>
  <c r="BZ109" i="4" s="1"/>
  <c r="AV13" i="4"/>
  <c r="BX13" i="4" s="1"/>
  <c r="AY68" i="4"/>
  <c r="CA68" i="4" s="1"/>
  <c r="AW153" i="4"/>
  <c r="BY153" i="4" s="1"/>
  <c r="BC109" i="4"/>
  <c r="BD109" i="4" s="1"/>
  <c r="AO39" i="4"/>
  <c r="BQ39" i="4" s="1"/>
  <c r="AD102" i="4"/>
  <c r="BF102" i="4" s="1"/>
  <c r="AO167" i="4"/>
  <c r="BQ167" i="4" s="1"/>
  <c r="AF348" i="4"/>
  <c r="BH348" i="4" s="1"/>
  <c r="AD255" i="4"/>
  <c r="BF255" i="4" s="1"/>
  <c r="AM81" i="4"/>
  <c r="BO81" i="4" s="1"/>
  <c r="AE134" i="4"/>
  <c r="BG134" i="4" s="1"/>
  <c r="AH98" i="4"/>
  <c r="BJ98" i="4" s="1"/>
  <c r="AD113" i="4"/>
  <c r="BF113" i="4" s="1"/>
  <c r="AH330" i="4"/>
  <c r="BJ330" i="4" s="1"/>
  <c r="AG32" i="4"/>
  <c r="BI32" i="4" s="1"/>
  <c r="AD190" i="4"/>
  <c r="BF190" i="4" s="1"/>
  <c r="AG94" i="4"/>
  <c r="BI94" i="4" s="1"/>
  <c r="AF241" i="4"/>
  <c r="BH241" i="4" s="1"/>
  <c r="AO233" i="4"/>
  <c r="BQ233" i="4" s="1"/>
  <c r="AD178" i="4"/>
  <c r="BF178" i="4" s="1"/>
  <c r="AI99" i="4"/>
  <c r="BK99" i="4" s="1"/>
  <c r="AQ115" i="4"/>
  <c r="BS115" i="4" s="1"/>
  <c r="AV355" i="4"/>
  <c r="BX355" i="4" s="1"/>
  <c r="AH89" i="4"/>
  <c r="BJ89" i="4" s="1"/>
  <c r="AE331" i="4"/>
  <c r="BG331" i="4" s="1"/>
  <c r="AI120" i="4"/>
  <c r="BK120" i="4" s="1"/>
  <c r="AK337" i="4"/>
  <c r="BM337" i="4" s="1"/>
  <c r="AE69" i="4"/>
  <c r="BG69" i="4" s="1"/>
  <c r="AF97" i="4"/>
  <c r="BH97" i="4" s="1"/>
  <c r="AI124" i="4"/>
  <c r="BK124" i="4" s="1"/>
  <c r="AF161" i="4"/>
  <c r="BH161" i="4" s="1"/>
  <c r="AE181" i="4"/>
  <c r="BG181" i="4" s="1"/>
  <c r="AJ346" i="4"/>
  <c r="BL346" i="4" s="1"/>
  <c r="AM168" i="4"/>
  <c r="BO168" i="4" s="1"/>
  <c r="AE293" i="4"/>
  <c r="BG293" i="4" s="1"/>
  <c r="AD366" i="4"/>
  <c r="BF366" i="4" s="1"/>
  <c r="AF49" i="4"/>
  <c r="BH49" i="4" s="1"/>
  <c r="AF225" i="4"/>
  <c r="BH225" i="4" s="1"/>
  <c r="AG222" i="4"/>
  <c r="BI222" i="4" s="1"/>
  <c r="AJ363" i="4"/>
  <c r="BL363" i="4" s="1"/>
  <c r="AJ233" i="4"/>
  <c r="BL233" i="4" s="1"/>
  <c r="AH281" i="4"/>
  <c r="BJ281" i="4" s="1"/>
  <c r="AO275" i="4"/>
  <c r="BQ275" i="4" s="1"/>
  <c r="AJ28" i="4"/>
  <c r="BL28" i="4" s="1"/>
  <c r="AD150" i="4"/>
  <c r="BF150" i="4" s="1"/>
  <c r="AN319" i="4"/>
  <c r="BP319" i="4" s="1"/>
  <c r="AD332" i="4"/>
  <c r="BF332" i="4" s="1"/>
  <c r="AJ322" i="4"/>
  <c r="BL322" i="4" s="1"/>
  <c r="AM337" i="4"/>
  <c r="BO337" i="4" s="1"/>
  <c r="AD326" i="4"/>
  <c r="BF326" i="4" s="1"/>
  <c r="AJ58" i="4"/>
  <c r="BL58" i="4" s="1"/>
  <c r="AG288" i="4"/>
  <c r="BI288" i="4" s="1"/>
  <c r="AJ63" i="4"/>
  <c r="BL63" i="4" s="1"/>
  <c r="AZ232" i="4"/>
  <c r="CB232" i="4" s="1"/>
  <c r="AW65" i="4"/>
  <c r="BY65" i="4" s="1"/>
  <c r="AZ213" i="4"/>
  <c r="CB213" i="4" s="1"/>
  <c r="AV126" i="4"/>
  <c r="BX126" i="4" s="1"/>
  <c r="AZ36" i="4"/>
  <c r="CB36" i="4" s="1"/>
  <c r="BC165" i="4"/>
  <c r="CF165" i="4" s="1"/>
  <c r="AZ123" i="4"/>
  <c r="CB123" i="4" s="1"/>
  <c r="AU145" i="4"/>
  <c r="BW145" i="4" s="1"/>
  <c r="AX350" i="4"/>
  <c r="BZ350" i="4" s="1"/>
  <c r="BC278" i="4"/>
  <c r="CF278" i="4" s="1"/>
  <c r="AY363" i="4"/>
  <c r="CA363" i="4" s="1"/>
  <c r="BB154" i="4"/>
  <c r="CD154" i="4" s="1"/>
  <c r="AJ333" i="4"/>
  <c r="BL333" i="4" s="1"/>
  <c r="BC170" i="4"/>
  <c r="CF170" i="4" s="1"/>
  <c r="AW321" i="4"/>
  <c r="BY321" i="4" s="1"/>
  <c r="AY69" i="4"/>
  <c r="CA69" i="4" s="1"/>
  <c r="AV318" i="4"/>
  <c r="BX318" i="4" s="1"/>
  <c r="AZ370" i="4"/>
  <c r="CB370" i="4" s="1"/>
  <c r="BB115" i="4"/>
  <c r="CD115" i="4" s="1"/>
  <c r="BA296" i="4"/>
  <c r="CC296" i="4" s="1"/>
  <c r="BC156" i="4"/>
  <c r="CF156" i="4" s="1"/>
  <c r="AX343" i="4"/>
  <c r="BZ343" i="4" s="1"/>
  <c r="BC246" i="4"/>
  <c r="CF246" i="4" s="1"/>
  <c r="AY274" i="4"/>
  <c r="CA274" i="4" s="1"/>
  <c r="AW113" i="4"/>
  <c r="BY113" i="4" s="1"/>
  <c r="BA252" i="4"/>
  <c r="CC252" i="4" s="1"/>
  <c r="AV246" i="4"/>
  <c r="BX246" i="4" s="1"/>
  <c r="AY55" i="4"/>
  <c r="CA55" i="4" s="1"/>
  <c r="AZ84" i="4"/>
  <c r="CB84" i="4" s="1"/>
  <c r="AY126" i="4"/>
  <c r="CA126" i="4" s="1"/>
  <c r="AX229" i="4"/>
  <c r="BZ229" i="4" s="1"/>
  <c r="BA172" i="4"/>
  <c r="CC172" i="4" s="1"/>
  <c r="BA220" i="4"/>
  <c r="CC220" i="4" s="1"/>
  <c r="AZ355" i="4"/>
  <c r="CB355" i="4" s="1"/>
  <c r="AX69" i="4"/>
  <c r="BZ69" i="4" s="1"/>
  <c r="BB104" i="4"/>
  <c r="CD104" i="4" s="1"/>
  <c r="AE94" i="4"/>
  <c r="BG94" i="4" s="1"/>
  <c r="BC123" i="4"/>
  <c r="CF123" i="4" s="1"/>
  <c r="AZ20" i="4"/>
  <c r="CB20" i="4" s="1"/>
  <c r="AZ113" i="4"/>
  <c r="CB113" i="4" s="1"/>
  <c r="BB249" i="4"/>
  <c r="CD249" i="4" s="1"/>
  <c r="AJ343" i="4"/>
  <c r="BL343" i="4" s="1"/>
  <c r="AU98" i="4"/>
  <c r="BW98" i="4" s="1"/>
  <c r="AY190" i="4"/>
  <c r="CA190" i="4" s="1"/>
  <c r="AX221" i="4"/>
  <c r="BZ221" i="4" s="1"/>
  <c r="BA148" i="4"/>
  <c r="CC148" i="4" s="1"/>
  <c r="AV182" i="4"/>
  <c r="BX182" i="4" s="1"/>
  <c r="BB101" i="4"/>
  <c r="CD101" i="4" s="1"/>
  <c r="BB195" i="4"/>
  <c r="CD195" i="4" s="1"/>
  <c r="BA257" i="4"/>
  <c r="CC257" i="4" s="1"/>
  <c r="AX37" i="4"/>
  <c r="BZ37" i="4" s="1"/>
  <c r="BB296" i="4"/>
  <c r="CD296" i="4" s="1"/>
  <c r="BA156" i="4"/>
  <c r="CC156" i="4" s="1"/>
  <c r="BB197" i="4"/>
  <c r="CD197" i="4" s="1"/>
  <c r="AY170" i="4"/>
  <c r="CA170" i="4" s="1"/>
  <c r="AY195" i="4"/>
  <c r="CA195" i="4" s="1"/>
  <c r="AY83" i="4"/>
  <c r="CA83" i="4" s="1"/>
  <c r="AU46" i="4"/>
  <c r="BW46" i="4" s="1"/>
  <c r="AS269" i="4"/>
  <c r="BU269" i="4" s="1"/>
  <c r="AE128" i="4"/>
  <c r="BG128" i="4" s="1"/>
  <c r="BC203" i="4"/>
  <c r="AJ255" i="4"/>
  <c r="BL255" i="4" s="1"/>
  <c r="BB88" i="4"/>
  <c r="CD88" i="4" s="1"/>
  <c r="BB288" i="4"/>
  <c r="CD288" i="4" s="1"/>
  <c r="BC96" i="4"/>
  <c r="CF96" i="4" s="1"/>
  <c r="BB48" i="4"/>
  <c r="CD48" i="4" s="1"/>
  <c r="BB230" i="4"/>
  <c r="CD230" i="4" s="1"/>
  <c r="BA171" i="4"/>
  <c r="CC171" i="4" s="1"/>
  <c r="BB248" i="4"/>
  <c r="CD248" i="4" s="1"/>
  <c r="BC160" i="4"/>
  <c r="CF160" i="4" s="1"/>
  <c r="BA258" i="4"/>
  <c r="CC258" i="4" s="1"/>
  <c r="AU163" i="4"/>
  <c r="BW163" i="4" s="1"/>
  <c r="AJ260" i="4"/>
  <c r="BL260" i="4" s="1"/>
  <c r="AK341" i="4"/>
  <c r="BM341" i="4" s="1"/>
  <c r="BB367" i="4"/>
  <c r="CD367" i="4" s="1"/>
  <c r="AM48" i="4"/>
  <c r="BO48" i="4" s="1"/>
  <c r="AH220" i="4"/>
  <c r="BJ220" i="4" s="1"/>
  <c r="BC235" i="4"/>
  <c r="BD235" i="4" s="1"/>
  <c r="BB304" i="4"/>
  <c r="CD304" i="4" s="1"/>
  <c r="AZ206" i="4"/>
  <c r="CB206" i="4" s="1"/>
  <c r="BA299" i="4"/>
  <c r="CC299" i="4" s="1"/>
  <c r="BB376" i="4"/>
  <c r="CD376" i="4" s="1"/>
  <c r="BC129" i="4"/>
  <c r="BD129" i="4" s="1"/>
  <c r="AP64" i="4"/>
  <c r="BR64" i="4" s="1"/>
  <c r="CE64" i="4" s="1"/>
  <c r="AJ219" i="4"/>
  <c r="BL219" i="4" s="1"/>
  <c r="AJ270" i="4"/>
  <c r="BL270" i="4" s="1"/>
  <c r="AL365" i="4"/>
  <c r="BN365" i="4" s="1"/>
  <c r="AD279" i="4"/>
  <c r="BF279" i="4" s="1"/>
  <c r="BC209" i="4"/>
  <c r="BD209" i="4" s="1"/>
  <c r="BB252" i="4"/>
  <c r="CD252" i="4" s="1"/>
  <c r="BC331" i="4"/>
  <c r="BD331" i="4" s="1"/>
  <c r="BB368" i="4"/>
  <c r="CD368" i="4" s="1"/>
  <c r="AJ159" i="4"/>
  <c r="BL159" i="4" s="1"/>
  <c r="AZ127" i="4"/>
  <c r="CB127" i="4" s="1"/>
  <c r="BA140" i="4"/>
  <c r="CC140" i="4" s="1"/>
  <c r="BA56" i="4"/>
  <c r="CC56" i="4" s="1"/>
  <c r="AZ150" i="4"/>
  <c r="CB150" i="4" s="1"/>
  <c r="BB232" i="4"/>
  <c r="CD232" i="4" s="1"/>
  <c r="BB83" i="4"/>
  <c r="CD83" i="4" s="1"/>
  <c r="AX197" i="4"/>
  <c r="BZ197" i="4" s="1"/>
  <c r="BC172" i="4"/>
  <c r="BD172" i="4" s="1"/>
  <c r="AF177" i="4"/>
  <c r="BH177" i="4" s="1"/>
  <c r="BA28" i="4"/>
  <c r="CC28" i="4" s="1"/>
  <c r="BA80" i="4"/>
  <c r="CC80" i="4" s="1"/>
  <c r="BA60" i="4"/>
  <c r="CC60" i="4" s="1"/>
  <c r="BA167" i="4"/>
  <c r="CC167" i="4" s="1"/>
  <c r="AX293" i="4"/>
  <c r="BZ293" i="4" s="1"/>
  <c r="BC370" i="4"/>
  <c r="CF370" i="4" s="1"/>
  <c r="BC161" i="4"/>
  <c r="CF161" i="4" s="1"/>
  <c r="AZ360" i="4"/>
  <c r="CB360" i="4" s="1"/>
  <c r="AW81" i="4"/>
  <c r="BY81" i="4" s="1"/>
  <c r="BA73" i="4"/>
  <c r="CC73" i="4" s="1"/>
  <c r="AX334" i="4"/>
  <c r="BZ334" i="4" s="1"/>
  <c r="AV374" i="4"/>
  <c r="BX374" i="4" s="1"/>
  <c r="BB95" i="4"/>
  <c r="CD95" i="4" s="1"/>
  <c r="AY36" i="4"/>
  <c r="CA36" i="4" s="1"/>
  <c r="AY152" i="4"/>
  <c r="CA152" i="4" s="1"/>
  <c r="AV261" i="4"/>
  <c r="BX261" i="4" s="1"/>
  <c r="AZ188" i="4"/>
  <c r="CB188" i="4" s="1"/>
  <c r="AW122" i="4"/>
  <c r="BY122" i="4" s="1"/>
  <c r="BC92" i="4"/>
  <c r="BD92" i="4" s="1"/>
  <c r="BA312" i="4"/>
  <c r="CC312" i="4" s="1"/>
  <c r="AX279" i="4"/>
  <c r="BZ279" i="4" s="1"/>
  <c r="AZ89" i="4"/>
  <c r="CB89" i="4" s="1"/>
  <c r="AV254" i="4"/>
  <c r="BX254" i="4" s="1"/>
  <c r="AY108" i="4"/>
  <c r="CA108" i="4" s="1"/>
  <c r="AV213" i="4"/>
  <c r="BX213" i="4" s="1"/>
  <c r="BA192" i="4"/>
  <c r="CC192" i="4" s="1"/>
  <c r="AJ128" i="4"/>
  <c r="BL128" i="4" s="1"/>
  <c r="AZ267" i="4"/>
  <c r="CB267" i="4" s="1"/>
  <c r="BB89" i="4"/>
  <c r="CD89" i="4" s="1"/>
  <c r="AV150" i="4"/>
  <c r="BX150" i="4" s="1"/>
  <c r="AX190" i="4"/>
  <c r="BZ190" i="4" s="1"/>
  <c r="BA246" i="4"/>
  <c r="CC246" i="4" s="1"/>
  <c r="AV189" i="4"/>
  <c r="BX189" i="4" s="1"/>
  <c r="AY361" i="4"/>
  <c r="CA361" i="4" s="1"/>
  <c r="BB51" i="4"/>
  <c r="CD51" i="4" s="1"/>
  <c r="BB128" i="4"/>
  <c r="CD128" i="4" s="1"/>
  <c r="AY340" i="4"/>
  <c r="CA340" i="4" s="1"/>
  <c r="BA376" i="4"/>
  <c r="CC376" i="4" s="1"/>
  <c r="BC115" i="4"/>
  <c r="CF115" i="4" s="1"/>
  <c r="AX191" i="4"/>
  <c r="BZ191" i="4" s="1"/>
  <c r="AZ356" i="4"/>
  <c r="CB356" i="4" s="1"/>
  <c r="BB201" i="4"/>
  <c r="CD201" i="4" s="1"/>
  <c r="AV222" i="4"/>
  <c r="BX222" i="4" s="1"/>
  <c r="AX262" i="4"/>
  <c r="BZ262" i="4" s="1"/>
  <c r="AZ35" i="4"/>
  <c r="CB35" i="4" s="1"/>
  <c r="AV285" i="4"/>
  <c r="BX285" i="4" s="1"/>
  <c r="AX93" i="4"/>
  <c r="BZ93" i="4" s="1"/>
  <c r="BB243" i="4"/>
  <c r="CD243" i="4" s="1"/>
  <c r="BB336" i="4"/>
  <c r="CD336" i="4" s="1"/>
  <c r="AJ292" i="4"/>
  <c r="BL292" i="4" s="1"/>
  <c r="AZ139" i="4"/>
  <c r="CB139" i="4" s="1"/>
  <c r="BC262" i="4"/>
  <c r="BD262" i="4" s="1"/>
  <c r="AV38" i="4"/>
  <c r="BX38" i="4" s="1"/>
  <c r="AX86" i="4"/>
  <c r="BZ86" i="4" s="1"/>
  <c r="BB357" i="4"/>
  <c r="CD357" i="4" s="1"/>
  <c r="AV37" i="4"/>
  <c r="BX37" i="4" s="1"/>
  <c r="AY225" i="4"/>
  <c r="CA225" i="4" s="1"/>
  <c r="BC126" i="4"/>
  <c r="BD126" i="4" s="1"/>
  <c r="BC101" i="4"/>
  <c r="CF101" i="4" s="1"/>
  <c r="AT333" i="4"/>
  <c r="BV333" i="4" s="1"/>
  <c r="AM17" i="4"/>
  <c r="BO17" i="4" s="1"/>
  <c r="AI130" i="4"/>
  <c r="BK130" i="4" s="1"/>
  <c r="AG304" i="4"/>
  <c r="BI304" i="4" s="1"/>
  <c r="AN85" i="4"/>
  <c r="BP85" i="4" s="1"/>
  <c r="AN21" i="4"/>
  <c r="BP21" i="4" s="1"/>
  <c r="AF148" i="4"/>
  <c r="BH148" i="4" s="1"/>
  <c r="AD364" i="4"/>
  <c r="BF364" i="4" s="1"/>
  <c r="AH178" i="4"/>
  <c r="BJ178" i="4" s="1"/>
  <c r="AJ230" i="4"/>
  <c r="BL230" i="4" s="1"/>
  <c r="BA26" i="4"/>
  <c r="CC26" i="4" s="1"/>
  <c r="AZ246" i="4"/>
  <c r="CB246" i="4" s="1"/>
  <c r="BA298" i="4"/>
  <c r="CC298" i="4" s="1"/>
  <c r="BC316" i="4"/>
  <c r="CF316" i="4" s="1"/>
  <c r="BC120" i="4"/>
  <c r="BD120" i="4" s="1"/>
  <c r="BC196" i="4"/>
  <c r="CF196" i="4" s="1"/>
  <c r="AY147" i="4"/>
  <c r="CA147" i="4" s="1"/>
  <c r="AE24" i="4"/>
  <c r="BG24" i="4" s="1"/>
  <c r="BC259" i="4"/>
  <c r="CF259" i="4" s="1"/>
  <c r="AJ122" i="4"/>
  <c r="BL122" i="4" s="1"/>
  <c r="AF362" i="4"/>
  <c r="BH362" i="4" s="1"/>
  <c r="AD89" i="4"/>
  <c r="BF89" i="4" s="1"/>
  <c r="AZ302" i="4"/>
  <c r="CB302" i="4" s="1"/>
  <c r="BC300" i="4"/>
  <c r="BB135" i="4"/>
  <c r="CD135" i="4" s="1"/>
  <c r="BB15" i="4"/>
  <c r="CD15" i="4" s="1"/>
  <c r="BB148" i="4"/>
  <c r="CD148" i="4" s="1"/>
  <c r="BB23" i="4"/>
  <c r="CD23" i="4" s="1"/>
  <c r="AJ288" i="4"/>
  <c r="BL288" i="4" s="1"/>
  <c r="AI188" i="4"/>
  <c r="BK188" i="4" s="1"/>
  <c r="BB46" i="4"/>
  <c r="CD46" i="4" s="1"/>
  <c r="BC107" i="4"/>
  <c r="AJ274" i="4"/>
  <c r="BL274" i="4" s="1"/>
  <c r="AJ332" i="4"/>
  <c r="BL332" i="4" s="1"/>
  <c r="AZ31" i="4"/>
  <c r="CB31" i="4" s="1"/>
  <c r="BA83" i="4"/>
  <c r="CC83" i="4" s="1"/>
  <c r="BA283" i="4"/>
  <c r="CC283" i="4" s="1"/>
  <c r="AZ247" i="4"/>
  <c r="CB247" i="4" s="1"/>
  <c r="BB276" i="4"/>
  <c r="CD276" i="4" s="1"/>
  <c r="BB343" i="4"/>
  <c r="CD343" i="4" s="1"/>
  <c r="BC69" i="4"/>
  <c r="CF69" i="4" s="1"/>
  <c r="AJ250" i="4"/>
  <c r="BL250" i="4" s="1"/>
  <c r="BB238" i="4"/>
  <c r="CD238" i="4" s="1"/>
  <c r="BB231" i="4"/>
  <c r="CD231" i="4" s="1"/>
  <c r="AZ224" i="4"/>
  <c r="CB224" i="4" s="1"/>
  <c r="AZ265" i="4"/>
  <c r="CB265" i="4" s="1"/>
  <c r="AV109" i="4"/>
  <c r="BX109" i="4" s="1"/>
  <c r="BA310" i="4"/>
  <c r="CC310" i="4" s="1"/>
  <c r="BA187" i="4"/>
  <c r="CC187" i="4" s="1"/>
  <c r="AZ304" i="4"/>
  <c r="CB304" i="4" s="1"/>
  <c r="AZ143" i="4"/>
  <c r="CB143" i="4" s="1"/>
  <c r="AZ320" i="4"/>
  <c r="CB320" i="4" s="1"/>
  <c r="AY134" i="4"/>
  <c r="CA134" i="4" s="1"/>
  <c r="AV141" i="4"/>
  <c r="BX141" i="4" s="1"/>
  <c r="AZ305" i="4"/>
  <c r="CB305" i="4" s="1"/>
  <c r="BC177" i="4"/>
  <c r="CF177" i="4" s="1"/>
  <c r="AZ354" i="4"/>
  <c r="CB354" i="4" s="1"/>
  <c r="AV317" i="4"/>
  <c r="BX317" i="4" s="1"/>
  <c r="AY250" i="4"/>
  <c r="CA250" i="4" s="1"/>
  <c r="AV54" i="4"/>
  <c r="BX54" i="4" s="1"/>
  <c r="BC326" i="4"/>
  <c r="BD326" i="4" s="1"/>
  <c r="BB320" i="4"/>
  <c r="CD320" i="4" s="1"/>
  <c r="BA71" i="4"/>
  <c r="CC71" i="4" s="1"/>
  <c r="AW33" i="4"/>
  <c r="BY33" i="4" s="1"/>
  <c r="BB165" i="4"/>
  <c r="CD165" i="4" s="1"/>
  <c r="AX38" i="4"/>
  <c r="BZ38" i="4" s="1"/>
  <c r="AV206" i="4"/>
  <c r="BX206" i="4" s="1"/>
  <c r="AY165" i="4"/>
  <c r="CA165" i="4" s="1"/>
  <c r="BC179" i="4"/>
  <c r="BD179" i="4" s="1"/>
  <c r="AY191" i="4"/>
  <c r="CA191" i="4" s="1"/>
  <c r="BB121" i="4"/>
  <c r="CD121" i="4" s="1"/>
  <c r="AW18" i="4"/>
  <c r="BY18" i="4" s="1"/>
  <c r="BB229" i="4"/>
  <c r="CD229" i="4" s="1"/>
  <c r="AX149" i="4"/>
  <c r="BZ149" i="4" s="1"/>
  <c r="AZ24" i="4"/>
  <c r="CB24" i="4" s="1"/>
  <c r="AI176" i="4"/>
  <c r="BK176" i="4" s="1"/>
  <c r="BA222" i="4"/>
  <c r="CC222" i="4" s="1"/>
  <c r="AU122" i="4"/>
  <c r="BW122" i="4" s="1"/>
  <c r="AW170" i="4"/>
  <c r="BY170" i="4" s="1"/>
  <c r="AY208" i="4"/>
  <c r="CA208" i="4" s="1"/>
  <c r="BC44" i="4"/>
  <c r="CF44" i="4" s="1"/>
  <c r="AW97" i="4"/>
  <c r="BY97" i="4" s="1"/>
  <c r="AZ148" i="4"/>
  <c r="CB148" i="4" s="1"/>
  <c r="AZ136" i="4"/>
  <c r="CB136" i="4" s="1"/>
  <c r="BA51" i="4"/>
  <c r="CC51" i="4" s="1"/>
  <c r="AY57" i="4"/>
  <c r="CA57" i="4" s="1"/>
  <c r="BB282" i="4"/>
  <c r="CD282" i="4" s="1"/>
  <c r="AW83" i="4"/>
  <c r="BY83" i="4" s="1"/>
  <c r="AY299" i="4"/>
  <c r="CA299" i="4" s="1"/>
  <c r="BA311" i="4"/>
  <c r="CC311" i="4" s="1"/>
  <c r="AU194" i="4"/>
  <c r="BW194" i="4" s="1"/>
  <c r="AW242" i="4"/>
  <c r="BY242" i="4" s="1"/>
  <c r="AY290" i="4"/>
  <c r="CA290" i="4" s="1"/>
  <c r="BC274" i="4"/>
  <c r="CF274" i="4" s="1"/>
  <c r="AW193" i="4"/>
  <c r="BY193" i="4" s="1"/>
  <c r="AZ301" i="4"/>
  <c r="CB301" i="4" s="1"/>
  <c r="AZ248" i="4"/>
  <c r="CB248" i="4" s="1"/>
  <c r="AZ135" i="4"/>
  <c r="CB135" i="4" s="1"/>
  <c r="AY154" i="4"/>
  <c r="CA154" i="4" s="1"/>
  <c r="BA77" i="4"/>
  <c r="CC77" i="4" s="1"/>
  <c r="AU18" i="4"/>
  <c r="BW18" i="4" s="1"/>
  <c r="AW66" i="4"/>
  <c r="BY66" i="4" s="1"/>
  <c r="AY16" i="4"/>
  <c r="CA16" i="4" s="1"/>
  <c r="AU137" i="4"/>
  <c r="BW137" i="4" s="1"/>
  <c r="AX317" i="4"/>
  <c r="BZ317" i="4" s="1"/>
  <c r="BA281" i="4"/>
  <c r="CC281" i="4" s="1"/>
  <c r="BA324" i="4"/>
  <c r="CC324" i="4" s="1"/>
  <c r="BC36" i="4"/>
  <c r="CF36" i="4" s="1"/>
  <c r="AH266" i="4"/>
  <c r="BJ266" i="4" s="1"/>
  <c r="AD38" i="4"/>
  <c r="BF38" i="4" s="1"/>
  <c r="AD34" i="4"/>
  <c r="BF34" i="4" s="1"/>
  <c r="AI221" i="4"/>
  <c r="BK221" i="4" s="1"/>
  <c r="AF236" i="4"/>
  <c r="BH236" i="4" s="1"/>
  <c r="AD95" i="4"/>
  <c r="BF95" i="4" s="1"/>
  <c r="AH108" i="4"/>
  <c r="BJ108" i="4" s="1"/>
  <c r="BC217" i="4"/>
  <c r="CF217" i="4" s="1"/>
  <c r="AQ105" i="4"/>
  <c r="BS105" i="4" s="1"/>
  <c r="BC357" i="4"/>
  <c r="CF357" i="4" s="1"/>
  <c r="BC46" i="4"/>
  <c r="BD46" i="4" s="1"/>
  <c r="AY52" i="4"/>
  <c r="CA52" i="4" s="1"/>
  <c r="AX325" i="4"/>
  <c r="BZ325" i="4" s="1"/>
  <c r="BB325" i="4"/>
  <c r="CD325" i="4" s="1"/>
  <c r="AJ96" i="4"/>
  <c r="BL96" i="4" s="1"/>
  <c r="AY50" i="4"/>
  <c r="CA50" i="4" s="1"/>
  <c r="AZ256" i="4"/>
  <c r="CB256" i="4" s="1"/>
  <c r="AX165" i="4"/>
  <c r="BZ165" i="4" s="1"/>
  <c r="BB133" i="4"/>
  <c r="CD133" i="4" s="1"/>
  <c r="AY27" i="4"/>
  <c r="CA27" i="4" s="1"/>
  <c r="AY216" i="4"/>
  <c r="CA216" i="4" s="1"/>
  <c r="BA374" i="4"/>
  <c r="CC374" i="4" s="1"/>
  <c r="AW226" i="4"/>
  <c r="BY226" i="4" s="1"/>
  <c r="BA202" i="4"/>
  <c r="CC202" i="4" s="1"/>
  <c r="BC84" i="4"/>
  <c r="CF84" i="4" s="1"/>
  <c r="AX309" i="4"/>
  <c r="BZ309" i="4" s="1"/>
  <c r="BA137" i="4"/>
  <c r="CC137" i="4" s="1"/>
  <c r="AW186" i="4"/>
  <c r="BY186" i="4" s="1"/>
  <c r="AY300" i="4"/>
  <c r="CA300" i="4" s="1"/>
  <c r="AW171" i="4"/>
  <c r="BY171" i="4" s="1"/>
  <c r="BA141" i="4"/>
  <c r="CC141" i="4" s="1"/>
  <c r="AW106" i="4"/>
  <c r="BY106" i="4" s="1"/>
  <c r="AU81" i="4"/>
  <c r="BW81" i="4" s="1"/>
  <c r="BB323" i="4"/>
  <c r="CD323" i="4" s="1"/>
  <c r="BC141" i="4"/>
  <c r="CF141" i="4" s="1"/>
  <c r="BB345" i="4"/>
  <c r="CD345" i="4" s="1"/>
  <c r="AV62" i="4"/>
  <c r="BX62" i="4" s="1"/>
  <c r="AY298" i="4"/>
  <c r="CA298" i="4" s="1"/>
  <c r="AU49" i="4"/>
  <c r="BW49" i="4" s="1"/>
  <c r="AY257" i="4"/>
  <c r="CA257" i="4" s="1"/>
  <c r="AZ272" i="4"/>
  <c r="CB272" i="4" s="1"/>
  <c r="BA330" i="4"/>
  <c r="CC330" i="4" s="1"/>
  <c r="BA273" i="4"/>
  <c r="CC273" i="4" s="1"/>
  <c r="AW147" i="4"/>
  <c r="BY147" i="4" s="1"/>
  <c r="AY164" i="4"/>
  <c r="CA164" i="4" s="1"/>
  <c r="BB73" i="4"/>
  <c r="CD73" i="4" s="1"/>
  <c r="AW330" i="4"/>
  <c r="BY330" i="4" s="1"/>
  <c r="AY30" i="4"/>
  <c r="CA30" i="4" s="1"/>
  <c r="AV165" i="4"/>
  <c r="BX165" i="4" s="1"/>
  <c r="AY106" i="4"/>
  <c r="CA106" i="4" s="1"/>
  <c r="BA340" i="4"/>
  <c r="CC340" i="4" s="1"/>
  <c r="AY355" i="4"/>
  <c r="CA355" i="4" s="1"/>
  <c r="BA197" i="4"/>
  <c r="CC197" i="4" s="1"/>
  <c r="AV214" i="4"/>
  <c r="BX214" i="4" s="1"/>
  <c r="AY362" i="4"/>
  <c r="CA362" i="4" s="1"/>
  <c r="AJ264" i="4"/>
  <c r="BL264" i="4" s="1"/>
  <c r="AX85" i="4"/>
  <c r="BZ85" i="4" s="1"/>
  <c r="AZ376" i="4"/>
  <c r="CB376" i="4" s="1"/>
  <c r="BB223" i="4"/>
  <c r="CD223" i="4" s="1"/>
  <c r="AJ31" i="4"/>
  <c r="BL31" i="4" s="1"/>
  <c r="AM361" i="4"/>
  <c r="BO361" i="4" s="1"/>
  <c r="AH73" i="4"/>
  <c r="BJ73" i="4" s="1"/>
  <c r="AI194" i="4"/>
  <c r="BK194" i="4" s="1"/>
  <c r="AG320" i="4"/>
  <c r="BI320" i="4" s="1"/>
  <c r="AP375" i="4"/>
  <c r="BR375" i="4" s="1"/>
  <c r="CE375" i="4" s="1"/>
  <c r="AJ258" i="4"/>
  <c r="BL258" i="4" s="1"/>
  <c r="BC119" i="4"/>
  <c r="CF119" i="4" s="1"/>
  <c r="AE70" i="4"/>
  <c r="BG70" i="4" s="1"/>
  <c r="AV79" i="4"/>
  <c r="BX79" i="4" s="1"/>
  <c r="AD278" i="4"/>
  <c r="BF278" i="4" s="1"/>
  <c r="AH242" i="4"/>
  <c r="BJ242" i="4" s="1"/>
  <c r="AY272" i="4"/>
  <c r="CA272" i="4" s="1"/>
  <c r="AD313" i="4"/>
  <c r="BF313" i="4" s="1"/>
  <c r="AG109" i="4"/>
  <c r="BI109" i="4" s="1"/>
  <c r="AP277" i="4"/>
  <c r="BR277" i="4" s="1"/>
  <c r="CE277" i="4" s="1"/>
  <c r="AJ266" i="4"/>
  <c r="BL266" i="4" s="1"/>
  <c r="BC127" i="4"/>
  <c r="CF127" i="4" s="1"/>
  <c r="AF370" i="4"/>
  <c r="BH370" i="4" s="1"/>
  <c r="BB146" i="4"/>
  <c r="CD146" i="4" s="1"/>
  <c r="AH12" i="4"/>
  <c r="BJ12" i="4" s="1"/>
  <c r="AG29" i="4"/>
  <c r="BI29" i="4" s="1"/>
  <c r="AR213" i="4"/>
  <c r="BT213" i="4" s="1"/>
  <c r="AD287" i="4"/>
  <c r="BF287" i="4" s="1"/>
  <c r="AG45" i="4"/>
  <c r="BI45" i="4" s="1"/>
  <c r="AR375" i="4"/>
  <c r="BT375" i="4" s="1"/>
  <c r="AJ282" i="4"/>
  <c r="BL282" i="4" s="1"/>
  <c r="BC143" i="4"/>
  <c r="CF143" i="4" s="1"/>
  <c r="AK244" i="4"/>
  <c r="BM244" i="4" s="1"/>
  <c r="AL279" i="4"/>
  <c r="BN279" i="4" s="1"/>
  <c r="AI369" i="4"/>
  <c r="BK369" i="4" s="1"/>
  <c r="AD204" i="4"/>
  <c r="BF204" i="4" s="1"/>
  <c r="AN44" i="4"/>
  <c r="BP44" i="4" s="1"/>
  <c r="AF90" i="4"/>
  <c r="BH90" i="4" s="1"/>
  <c r="AL324" i="4"/>
  <c r="BN324" i="4" s="1"/>
  <c r="AH241" i="4"/>
  <c r="BJ241" i="4" s="1"/>
  <c r="AY179" i="4"/>
  <c r="CA179" i="4" s="1"/>
  <c r="BC243" i="4"/>
  <c r="BD243" i="4" s="1"/>
  <c r="BA194" i="4"/>
  <c r="CC194" i="4" s="1"/>
  <c r="BB360" i="4"/>
  <c r="CD360" i="4" s="1"/>
  <c r="AZ162" i="4"/>
  <c r="CB162" i="4" s="1"/>
  <c r="AV301" i="4"/>
  <c r="BX301" i="4" s="1"/>
  <c r="BB118" i="4"/>
  <c r="CD118" i="4" s="1"/>
  <c r="AZ48" i="4"/>
  <c r="CB48" i="4" s="1"/>
  <c r="BB40" i="4"/>
  <c r="CD40" i="4" s="1"/>
  <c r="BA373" i="4"/>
  <c r="CC373" i="4" s="1"/>
  <c r="AV77" i="4"/>
  <c r="BX77" i="4" s="1"/>
  <c r="AY199" i="4"/>
  <c r="CA199" i="4" s="1"/>
  <c r="BC224" i="4"/>
  <c r="CF224" i="4" s="1"/>
  <c r="AV61" i="4"/>
  <c r="BX61" i="4" s="1"/>
  <c r="AX78" i="4"/>
  <c r="BZ78" i="4" s="1"/>
  <c r="AU202" i="4"/>
  <c r="BW202" i="4" s="1"/>
  <c r="BB80" i="4"/>
  <c r="CD80" i="4" s="1"/>
  <c r="AZ276" i="4"/>
  <c r="CB276" i="4" s="1"/>
  <c r="AV349" i="4"/>
  <c r="BX349" i="4" s="1"/>
  <c r="AY338" i="4"/>
  <c r="CA338" i="4" s="1"/>
  <c r="AV334" i="4"/>
  <c r="BX334" i="4" s="1"/>
  <c r="BA94" i="4"/>
  <c r="CC94" i="4" s="1"/>
  <c r="AX23" i="4"/>
  <c r="BZ23" i="4" s="1"/>
  <c r="AU58" i="4"/>
  <c r="BW58" i="4" s="1"/>
  <c r="AZ291" i="4"/>
  <c r="CB291" i="4" s="1"/>
  <c r="AX253" i="4"/>
  <c r="BZ253" i="4" s="1"/>
  <c r="BA92" i="4"/>
  <c r="CC92" i="4" s="1"/>
  <c r="AZ164" i="4"/>
  <c r="CB164" i="4" s="1"/>
  <c r="AU210" i="4"/>
  <c r="BW210" i="4" s="1"/>
  <c r="AX366" i="4"/>
  <c r="BZ366" i="4" s="1"/>
  <c r="BA41" i="4"/>
  <c r="CC41" i="4" s="1"/>
  <c r="AW209" i="4"/>
  <c r="BY209" i="4" s="1"/>
  <c r="BA135" i="4"/>
  <c r="CC135" i="4" s="1"/>
  <c r="BC187" i="4"/>
  <c r="CF187" i="4" s="1"/>
  <c r="AY137" i="4"/>
  <c r="CA137" i="4" s="1"/>
  <c r="BB26" i="4"/>
  <c r="CD26" i="4" s="1"/>
  <c r="AX127" i="4"/>
  <c r="BZ127" i="4" s="1"/>
  <c r="AZ50" i="4"/>
  <c r="CB50" i="4" s="1"/>
  <c r="AU26" i="4"/>
  <c r="BW26" i="4" s="1"/>
  <c r="AX182" i="4"/>
  <c r="BZ182" i="4" s="1"/>
  <c r="BB149" i="4"/>
  <c r="CD149" i="4" s="1"/>
  <c r="AX333" i="4"/>
  <c r="BZ333" i="4" s="1"/>
  <c r="BC368" i="4"/>
  <c r="CF368" i="4" s="1"/>
  <c r="AY155" i="4"/>
  <c r="CA155" i="4" s="1"/>
  <c r="AZ345" i="4"/>
  <c r="CB345" i="4" s="1"/>
  <c r="BC50" i="4"/>
  <c r="CF50" i="4" s="1"/>
  <c r="AW146" i="4"/>
  <c r="BY146" i="4" s="1"/>
  <c r="AZ21" i="4"/>
  <c r="CB21" i="4" s="1"/>
  <c r="AW297" i="4"/>
  <c r="BY297" i="4" s="1"/>
  <c r="AZ98" i="4"/>
  <c r="CB98" i="4" s="1"/>
  <c r="BB328" i="4"/>
  <c r="CD328" i="4" s="1"/>
  <c r="AD177" i="4"/>
  <c r="BF177" i="4" s="1"/>
  <c r="AD319" i="4"/>
  <c r="BF319" i="4" s="1"/>
  <c r="AF369" i="4"/>
  <c r="BH369" i="4" s="1"/>
  <c r="AP159" i="4"/>
  <c r="BR159" i="4" s="1"/>
  <c r="CE159" i="4" s="1"/>
  <c r="AD210" i="4"/>
  <c r="BF210" i="4" s="1"/>
  <c r="AJ80" i="4"/>
  <c r="BL80" i="4" s="1"/>
  <c r="AJ289" i="4"/>
  <c r="BL289" i="4" s="1"/>
  <c r="AJ227" i="4"/>
  <c r="BL227" i="4" s="1"/>
  <c r="AG352" i="4"/>
  <c r="BI352" i="4" s="1"/>
  <c r="AK369" i="4"/>
  <c r="BM369" i="4" s="1"/>
  <c r="AG246" i="4"/>
  <c r="BI246" i="4" s="1"/>
  <c r="AF346" i="4"/>
  <c r="BH346" i="4" s="1"/>
  <c r="AK17" i="4"/>
  <c r="BM17" i="4" s="1"/>
  <c r="AI35" i="4"/>
  <c r="BK35" i="4" s="1"/>
  <c r="AE149" i="4"/>
  <c r="BG149" i="4" s="1"/>
  <c r="AJ49" i="4"/>
  <c r="BL49" i="4" s="1"/>
  <c r="AJ297" i="4"/>
  <c r="BL297" i="4" s="1"/>
  <c r="AJ235" i="4"/>
  <c r="BL235" i="4" s="1"/>
  <c r="AG77" i="4"/>
  <c r="BI77" i="4" s="1"/>
  <c r="AK241" i="4"/>
  <c r="BM241" i="4" s="1"/>
  <c r="AG182" i="4"/>
  <c r="BI182" i="4" s="1"/>
  <c r="AE152" i="4"/>
  <c r="BG152" i="4" s="1"/>
  <c r="AK305" i="4"/>
  <c r="BM305" i="4" s="1"/>
  <c r="AH113" i="4"/>
  <c r="BJ113" i="4" s="1"/>
  <c r="AE104" i="4"/>
  <c r="BG104" i="4" s="1"/>
  <c r="AK358" i="4"/>
  <c r="BM358" i="4" s="1"/>
  <c r="AJ313" i="4"/>
  <c r="BL313" i="4" s="1"/>
  <c r="AJ251" i="4"/>
  <c r="BL251" i="4" s="1"/>
  <c r="AG160" i="4"/>
  <c r="BI160" i="4" s="1"/>
  <c r="AE323" i="4"/>
  <c r="BG323" i="4" s="1"/>
  <c r="AE285" i="4"/>
  <c r="BG285" i="4" s="1"/>
  <c r="AM240" i="4"/>
  <c r="BO240" i="4" s="1"/>
  <c r="AG141" i="4"/>
  <c r="BI141" i="4" s="1"/>
  <c r="AE360" i="4"/>
  <c r="BG360" i="4" s="1"/>
  <c r="AH226" i="4"/>
  <c r="BJ226" i="4" s="1"/>
  <c r="AD151" i="4"/>
  <c r="BF151" i="4" s="1"/>
  <c r="AG30" i="4"/>
  <c r="BI30" i="4" s="1"/>
  <c r="AG205" i="4"/>
  <c r="BI205" i="4" s="1"/>
  <c r="AD241" i="4"/>
  <c r="BF241" i="4" s="1"/>
  <c r="AG181" i="4"/>
  <c r="BI181" i="4" s="1"/>
  <c r="AD25" i="4"/>
  <c r="BF25" i="4" s="1"/>
  <c r="AP221" i="4"/>
  <c r="BR221" i="4" s="1"/>
  <c r="CE221" i="4" s="1"/>
  <c r="AF284" i="4"/>
  <c r="BH284" i="4" s="1"/>
  <c r="AD166" i="4"/>
  <c r="BF166" i="4" s="1"/>
  <c r="AN103" i="4"/>
  <c r="BP103" i="4" s="1"/>
  <c r="AE48" i="4"/>
  <c r="BG48" i="4" s="1"/>
  <c r="AD86" i="4"/>
  <c r="BF86" i="4" s="1"/>
  <c r="AG96" i="4"/>
  <c r="BI96" i="4" s="1"/>
  <c r="AN92" i="4"/>
  <c r="BP92" i="4" s="1"/>
  <c r="AF265" i="4"/>
  <c r="BH265" i="4" s="1"/>
  <c r="AE363" i="4"/>
  <c r="BG363" i="4" s="1"/>
  <c r="AL196" i="4"/>
  <c r="BN196" i="4" s="1"/>
  <c r="AF42" i="4"/>
  <c r="BH42" i="4" s="1"/>
  <c r="AE12" i="4"/>
  <c r="BG12" i="4" s="1"/>
  <c r="AT247" i="4"/>
  <c r="BV247" i="4" s="1"/>
  <c r="AH306" i="4"/>
  <c r="BJ306" i="4" s="1"/>
  <c r="AD303" i="4"/>
  <c r="BF303" i="4" s="1"/>
  <c r="AO38" i="4"/>
  <c r="BQ38" i="4" s="1"/>
  <c r="AD126" i="4"/>
  <c r="BF126" i="4" s="1"/>
  <c r="AO297" i="4"/>
  <c r="BQ297" i="4" s="1"/>
  <c r="BC15" i="4"/>
  <c r="CF15" i="4" s="1"/>
  <c r="AJ249" i="4"/>
  <c r="BL249" i="4" s="1"/>
  <c r="AH217" i="4"/>
  <c r="BJ217" i="4" s="1"/>
  <c r="AM169" i="4"/>
  <c r="BO169" i="4" s="1"/>
  <c r="AI148" i="4"/>
  <c r="BK148" i="4" s="1"/>
  <c r="AD252" i="4"/>
  <c r="BF252" i="4" s="1"/>
  <c r="AN212" i="4"/>
  <c r="BP212" i="4" s="1"/>
  <c r="AD191" i="4"/>
  <c r="BF191" i="4" s="1"/>
  <c r="AJ330" i="4"/>
  <c r="BL330" i="4" s="1"/>
  <c r="AM275" i="4"/>
  <c r="BO275" i="4" s="1"/>
  <c r="AE318" i="4"/>
  <c r="BG318" i="4" s="1"/>
  <c r="AD84" i="4"/>
  <c r="BF84" i="4" s="1"/>
  <c r="AG262" i="4"/>
  <c r="BI262" i="4" s="1"/>
  <c r="AF289" i="4"/>
  <c r="BH289" i="4" s="1"/>
  <c r="AF28" i="4"/>
  <c r="BH28" i="4" s="1"/>
  <c r="AJ355" i="4"/>
  <c r="BL355" i="4" s="1"/>
  <c r="AJ225" i="4"/>
  <c r="BL225" i="4" s="1"/>
  <c r="AG128" i="4"/>
  <c r="BI128" i="4" s="1"/>
  <c r="AD135" i="4"/>
  <c r="BF135" i="4" s="1"/>
  <c r="AE261" i="4"/>
  <c r="BG261" i="4" s="1"/>
  <c r="AL215" i="4"/>
  <c r="BN215" i="4" s="1"/>
  <c r="AY107" i="4"/>
  <c r="CA107" i="4" s="1"/>
  <c r="AZ290" i="4"/>
  <c r="CB290" i="4" s="1"/>
  <c r="AU17" i="4"/>
  <c r="BW17" i="4" s="1"/>
  <c r="AX254" i="4"/>
  <c r="BZ254" i="4" s="1"/>
  <c r="BB57" i="4"/>
  <c r="CD57" i="4" s="1"/>
  <c r="AY291" i="4"/>
  <c r="CA291" i="4" s="1"/>
  <c r="AY28" i="4"/>
  <c r="CA28" i="4" s="1"/>
  <c r="AW73" i="4"/>
  <c r="BY73" i="4" s="1"/>
  <c r="AZ227" i="4"/>
  <c r="CB227" i="4" s="1"/>
  <c r="AV134" i="4"/>
  <c r="BX134" i="4" s="1"/>
  <c r="AZ153" i="4"/>
  <c r="CB153" i="4" s="1"/>
  <c r="AW19" i="4"/>
  <c r="BY19" i="4" s="1"/>
  <c r="AZ218" i="4"/>
  <c r="CB218" i="4" s="1"/>
  <c r="BA20" i="4"/>
  <c r="CC20" i="4" s="1"/>
  <c r="AY125" i="4"/>
  <c r="CA125" i="4" s="1"/>
  <c r="BC322" i="4"/>
  <c r="CF322" i="4" s="1"/>
  <c r="AW82" i="4"/>
  <c r="BY82" i="4" s="1"/>
  <c r="BB217" i="4"/>
  <c r="CD217" i="4" s="1"/>
  <c r="BC332" i="4"/>
  <c r="BD332" i="4" s="1"/>
  <c r="AX373" i="4"/>
  <c r="BZ373" i="4" s="1"/>
  <c r="AX302" i="4"/>
  <c r="BZ302" i="4" s="1"/>
  <c r="AY31" i="4"/>
  <c r="CA31" i="4" s="1"/>
  <c r="AZ51" i="4"/>
  <c r="CB51" i="4" s="1"/>
  <c r="AW314" i="4"/>
  <c r="BY314" i="4" s="1"/>
  <c r="AJ200" i="4"/>
  <c r="BL200" i="4" s="1"/>
  <c r="AZ137" i="4"/>
  <c r="CB137" i="4" s="1"/>
  <c r="AJ223" i="4"/>
  <c r="BL223" i="4" s="1"/>
  <c r="AW34" i="4"/>
  <c r="BY34" i="4" s="1"/>
  <c r="AW257" i="4"/>
  <c r="BY257" i="4" s="1"/>
  <c r="BA84" i="4"/>
  <c r="CC84" i="4" s="1"/>
  <c r="AU97" i="4"/>
  <c r="BW97" i="4" s="1"/>
  <c r="BB147" i="4"/>
  <c r="CD147" i="4" s="1"/>
  <c r="BB103" i="4"/>
  <c r="CD103" i="4" s="1"/>
  <c r="BB295" i="4"/>
  <c r="CD295" i="4" s="1"/>
  <c r="AV173" i="4"/>
  <c r="BX173" i="4" s="1"/>
  <c r="BC190" i="4"/>
  <c r="CF190" i="4" s="1"/>
  <c r="AQ361" i="4"/>
  <c r="BS361" i="4" s="1"/>
  <c r="AI268" i="4"/>
  <c r="BK268" i="4" s="1"/>
  <c r="BC151" i="4"/>
  <c r="CF151" i="4" s="1"/>
  <c r="AW353" i="4"/>
  <c r="BY353" i="4" s="1"/>
  <c r="AW362" i="4"/>
  <c r="BY362" i="4" s="1"/>
  <c r="AY118" i="4"/>
  <c r="CA118" i="4" s="1"/>
  <c r="AZ154" i="4"/>
  <c r="CB154" i="4" s="1"/>
  <c r="AW58" i="4"/>
  <c r="BY58" i="4" s="1"/>
  <c r="AU73" i="4"/>
  <c r="BW73" i="4" s="1"/>
  <c r="BB99" i="4"/>
  <c r="CD99" i="4" s="1"/>
  <c r="AF257" i="4"/>
  <c r="BH257" i="4" s="1"/>
  <c r="AX270" i="4"/>
  <c r="BZ270" i="4" s="1"/>
  <c r="AW169" i="4"/>
  <c r="BY169" i="4" s="1"/>
  <c r="BA371" i="4"/>
  <c r="CC371" i="4" s="1"/>
  <c r="AV269" i="4"/>
  <c r="BX269" i="4" s="1"/>
  <c r="BC106" i="4"/>
  <c r="CF106" i="4" s="1"/>
  <c r="AI298" i="4"/>
  <c r="BK298" i="4" s="1"/>
  <c r="BC132" i="4"/>
  <c r="AW345" i="4"/>
  <c r="BY345" i="4" s="1"/>
  <c r="AZ352" i="4"/>
  <c r="CB352" i="4" s="1"/>
  <c r="AZ22" i="4"/>
  <c r="CB22" i="4" s="1"/>
  <c r="BC145" i="4"/>
  <c r="CF145" i="4" s="1"/>
  <c r="BB348" i="4"/>
  <c r="CD348" i="4" s="1"/>
  <c r="AZ371" i="4"/>
  <c r="CB371" i="4" s="1"/>
  <c r="AU176" i="4"/>
  <c r="BW176" i="4" s="1"/>
  <c r="AY173" i="4"/>
  <c r="CA173" i="4" s="1"/>
  <c r="BA179" i="4"/>
  <c r="CC179" i="4" s="1"/>
  <c r="AZ168" i="4"/>
  <c r="CB168" i="4" s="1"/>
  <c r="AZ187" i="4"/>
  <c r="CB187" i="4" s="1"/>
  <c r="AW129" i="4"/>
  <c r="BY129" i="4" s="1"/>
  <c r="BC130" i="4"/>
  <c r="CF130" i="4" s="1"/>
  <c r="AY226" i="4"/>
  <c r="CA226" i="4" s="1"/>
  <c r="AW194" i="4"/>
  <c r="BY194" i="4" s="1"/>
  <c r="AU146" i="4"/>
  <c r="BW146" i="4" s="1"/>
  <c r="BA247" i="4"/>
  <c r="CC247" i="4" s="1"/>
  <c r="AY259" i="4"/>
  <c r="CA259" i="4" s="1"/>
  <c r="AW43" i="4"/>
  <c r="BY43" i="4" s="1"/>
  <c r="BB202" i="4"/>
  <c r="CD202" i="4" s="1"/>
  <c r="AZ357" i="4"/>
  <c r="CB357" i="4" s="1"/>
  <c r="AU226" i="4"/>
  <c r="BW226" i="4" s="1"/>
  <c r="AV78" i="4"/>
  <c r="BX78" i="4" s="1"/>
  <c r="AX294" i="4"/>
  <c r="BZ294" i="4" s="1"/>
  <c r="AY98" i="4"/>
  <c r="CA98" i="4" s="1"/>
  <c r="BC354" i="4"/>
  <c r="BD354" i="4" s="1"/>
  <c r="AV93" i="4"/>
  <c r="BX93" i="4" s="1"/>
  <c r="AX141" i="4"/>
  <c r="BZ141" i="4" s="1"/>
  <c r="BA359" i="4"/>
  <c r="CC359" i="4" s="1"/>
  <c r="AZ296" i="4"/>
  <c r="CB296" i="4" s="1"/>
  <c r="BC253" i="4"/>
  <c r="BD253" i="4" s="1"/>
  <c r="AJ280" i="4"/>
  <c r="BL280" i="4" s="1"/>
  <c r="AU138" i="4"/>
  <c r="BW138" i="4" s="1"/>
  <c r="AW354" i="4"/>
  <c r="BY354" i="4" s="1"/>
  <c r="AX206" i="4"/>
  <c r="BZ206" i="4" s="1"/>
  <c r="AZ277" i="4"/>
  <c r="CB277" i="4" s="1"/>
  <c r="AU121" i="4"/>
  <c r="BW121" i="4" s="1"/>
  <c r="AX365" i="4"/>
  <c r="BZ365" i="4" s="1"/>
  <c r="BA309" i="4"/>
  <c r="CC309" i="4" s="1"/>
  <c r="BA316" i="4"/>
  <c r="CC316" i="4" s="1"/>
  <c r="BC276" i="4"/>
  <c r="CF276" i="4" s="1"/>
  <c r="AZ202" i="4"/>
  <c r="CB202" i="4" s="1"/>
  <c r="AU225" i="4"/>
  <c r="BW225" i="4" s="1"/>
  <c r="AW313" i="4"/>
  <c r="BY313" i="4" s="1"/>
  <c r="AY337" i="4"/>
  <c r="CA337" i="4" s="1"/>
  <c r="BA39" i="4"/>
  <c r="CC39" i="4" s="1"/>
  <c r="AZ192" i="4"/>
  <c r="CB192" i="4" s="1"/>
  <c r="BC277" i="4"/>
  <c r="BD277" i="4" s="1"/>
  <c r="AZ30" i="4"/>
  <c r="CB30" i="4" s="1"/>
  <c r="AZ240" i="4"/>
  <c r="CB240" i="4" s="1"/>
  <c r="BC373" i="4"/>
  <c r="CF373" i="4" s="1"/>
  <c r="AZ350" i="4"/>
  <c r="CB350" i="4" s="1"/>
  <c r="AZ252" i="4"/>
  <c r="CB252" i="4" s="1"/>
  <c r="AJ328" i="4"/>
  <c r="BL328" i="4" s="1"/>
  <c r="AW281" i="4"/>
  <c r="BY281" i="4" s="1"/>
  <c r="AY369" i="4"/>
  <c r="CA369" i="4" s="1"/>
  <c r="BA103" i="4"/>
  <c r="CC103" i="4" s="1"/>
  <c r="AZ160" i="4"/>
  <c r="CB160" i="4" s="1"/>
  <c r="BC341" i="4"/>
  <c r="CF341" i="4" s="1"/>
  <c r="BC355" i="4"/>
  <c r="BD355" i="4" s="1"/>
  <c r="BA66" i="4"/>
  <c r="CC66" i="4" s="1"/>
  <c r="BB164" i="4"/>
  <c r="CD164" i="4" s="1"/>
  <c r="AE40" i="4"/>
  <c r="BG40" i="4" s="1"/>
  <c r="BB184" i="4"/>
  <c r="CD184" i="4" s="1"/>
  <c r="AZ319" i="4"/>
  <c r="CB319" i="4" s="1"/>
  <c r="BB215" i="4"/>
  <c r="CD215" i="4" s="1"/>
  <c r="BA314" i="4"/>
  <c r="CC314" i="4" s="1"/>
  <c r="AJ228" i="4"/>
  <c r="BL228" i="4" s="1"/>
  <c r="BC59" i="4"/>
  <c r="BC14" i="4"/>
  <c r="CF14" i="4" s="1"/>
  <c r="BC12" i="4"/>
  <c r="BA219" i="4"/>
  <c r="CC219" i="4" s="1"/>
  <c r="BB86" i="4"/>
  <c r="CD86" i="4" s="1"/>
  <c r="BB224" i="4"/>
  <c r="CD224" i="4" s="1"/>
  <c r="BC236" i="4"/>
  <c r="BD236" i="4" s="1"/>
  <c r="AJ208" i="4"/>
  <c r="BL208" i="4" s="1"/>
  <c r="AY115" i="4"/>
  <c r="CA115" i="4" s="1"/>
  <c r="BB262" i="4"/>
  <c r="CD262" i="4" s="1"/>
  <c r="BB239" i="4"/>
  <c r="CD239" i="4" s="1"/>
  <c r="BC111" i="4"/>
  <c r="BD111" i="4" s="1"/>
  <c r="BC39" i="4"/>
  <c r="BD39" i="4" s="1"/>
  <c r="BC35" i="4"/>
  <c r="CF35" i="4" s="1"/>
  <c r="AD300" i="4"/>
  <c r="BF300" i="4" s="1"/>
  <c r="AJ206" i="4"/>
  <c r="BL206" i="4" s="1"/>
  <c r="AI323" i="4"/>
  <c r="BK323" i="4" s="1"/>
  <c r="AO142" i="4"/>
  <c r="BQ142" i="4" s="1"/>
  <c r="AQ244" i="4"/>
  <c r="BS244" i="4" s="1"/>
  <c r="AR248" i="4"/>
  <c r="BT248" i="4" s="1"/>
  <c r="AY243" i="4"/>
  <c r="CA243" i="4" s="1"/>
  <c r="AZ327" i="4"/>
  <c r="CB327" i="4" s="1"/>
  <c r="AZ312" i="4"/>
  <c r="CB312" i="4" s="1"/>
  <c r="AY15" i="4"/>
  <c r="CA15" i="4" s="1"/>
  <c r="AW233" i="4"/>
  <c r="BY233" i="4" s="1"/>
  <c r="BB21" i="4"/>
  <c r="CD21" i="4" s="1"/>
  <c r="AY322" i="4"/>
  <c r="CA322" i="4" s="1"/>
  <c r="AW274" i="4"/>
  <c r="BY274" i="4" s="1"/>
  <c r="AJ143" i="4"/>
  <c r="BL143" i="4" s="1"/>
  <c r="BA350" i="4"/>
  <c r="CC350" i="4" s="1"/>
  <c r="AY323" i="4"/>
  <c r="CA323" i="4" s="1"/>
  <c r="AW107" i="4"/>
  <c r="BY107" i="4" s="1"/>
  <c r="BB330" i="4"/>
  <c r="CD330" i="4" s="1"/>
  <c r="AY92" i="4"/>
  <c r="CA92" i="4" s="1"/>
  <c r="AU162" i="4"/>
  <c r="BW162" i="4" s="1"/>
  <c r="AV14" i="4"/>
  <c r="BX14" i="4" s="1"/>
  <c r="AX230" i="4"/>
  <c r="BZ230" i="4" s="1"/>
  <c r="AZ330" i="4"/>
  <c r="CB330" i="4" s="1"/>
  <c r="BC194" i="4"/>
  <c r="CF194" i="4" s="1"/>
  <c r="AW369" i="4"/>
  <c r="BY369" i="4" s="1"/>
  <c r="AX53" i="4"/>
  <c r="BZ53" i="4" s="1"/>
  <c r="BA231" i="4"/>
  <c r="CC231" i="4" s="1"/>
  <c r="AZ200" i="4"/>
  <c r="CB200" i="4" s="1"/>
  <c r="AJ352" i="4"/>
  <c r="BL352" i="4" s="1"/>
  <c r="AI88" i="4"/>
  <c r="BK88" i="4" s="1"/>
  <c r="AU74" i="4"/>
  <c r="BW74" i="4" s="1"/>
  <c r="AW290" i="4"/>
  <c r="BY290" i="4" s="1"/>
  <c r="AX142" i="4"/>
  <c r="BZ142" i="4" s="1"/>
  <c r="AZ138" i="4"/>
  <c r="CB138" i="4" s="1"/>
  <c r="AU41" i="4"/>
  <c r="BW41" i="4" s="1"/>
  <c r="AX189" i="4"/>
  <c r="BZ189" i="4" s="1"/>
  <c r="BB371" i="4"/>
  <c r="CD371" i="4" s="1"/>
  <c r="BA212" i="4"/>
  <c r="CC212" i="4" s="1"/>
  <c r="BB310" i="4"/>
  <c r="CD310" i="4" s="1"/>
  <c r="BA360" i="4"/>
  <c r="CC360" i="4" s="1"/>
  <c r="AU161" i="4"/>
  <c r="BW161" i="4" s="1"/>
  <c r="AW185" i="4"/>
  <c r="BY185" i="4" s="1"/>
  <c r="AY207" i="4"/>
  <c r="CA207" i="4" s="1"/>
  <c r="BB275" i="4"/>
  <c r="CD275" i="4" s="1"/>
  <c r="AZ64" i="4"/>
  <c r="CB64" i="4" s="1"/>
  <c r="AJ224" i="4"/>
  <c r="BL224" i="4" s="1"/>
  <c r="BB246" i="4"/>
  <c r="CD246" i="4" s="1"/>
  <c r="AZ112" i="4"/>
  <c r="CB112" i="4" s="1"/>
  <c r="BC91" i="4"/>
  <c r="CF91" i="4" s="1"/>
  <c r="BA266" i="4"/>
  <c r="CC266" i="4" s="1"/>
  <c r="AZ49" i="4"/>
  <c r="CB49" i="4" s="1"/>
  <c r="AU129" i="4"/>
  <c r="BW129" i="4" s="1"/>
  <c r="AW217" i="4"/>
  <c r="BY217" i="4" s="1"/>
  <c r="AY241" i="4"/>
  <c r="CA241" i="4" s="1"/>
  <c r="BB211" i="4"/>
  <c r="CD211" i="4" s="1"/>
  <c r="AZ96" i="4"/>
  <c r="CB96" i="4" s="1"/>
  <c r="BC49" i="4"/>
  <c r="CF49" i="4" s="1"/>
  <c r="AJ169" i="4"/>
  <c r="BL169" i="4" s="1"/>
  <c r="BB366" i="4"/>
  <c r="CD366" i="4" s="1"/>
  <c r="BB36" i="4"/>
  <c r="CD36" i="4" s="1"/>
  <c r="AD238" i="4"/>
  <c r="BF238" i="4" s="1"/>
  <c r="BB56" i="4"/>
  <c r="CD56" i="4" s="1"/>
  <c r="AZ191" i="4"/>
  <c r="CB191" i="4" s="1"/>
  <c r="BB151" i="4"/>
  <c r="CD151" i="4" s="1"/>
  <c r="BA250" i="4"/>
  <c r="CC250" i="4" s="1"/>
  <c r="AH44" i="4"/>
  <c r="BJ44" i="4" s="1"/>
  <c r="AZ311" i="4"/>
  <c r="CB311" i="4" s="1"/>
  <c r="AZ262" i="4"/>
  <c r="CB262" i="4" s="1"/>
  <c r="BC249" i="4"/>
  <c r="CF249" i="4" s="1"/>
  <c r="BB199" i="4"/>
  <c r="CD199" i="4" s="1"/>
  <c r="BA16" i="4"/>
  <c r="CC16" i="4" s="1"/>
  <c r="BC205" i="4"/>
  <c r="CF205" i="4" s="1"/>
  <c r="AZ310" i="4"/>
  <c r="CB310" i="4" s="1"/>
  <c r="AJ337" i="4"/>
  <c r="BL337" i="4" s="1"/>
  <c r="AZ95" i="4"/>
  <c r="CB95" i="4" s="1"/>
  <c r="BA104" i="4"/>
  <c r="CC104" i="4" s="1"/>
  <c r="BC58" i="4"/>
  <c r="BD58" i="4" s="1"/>
  <c r="AG368" i="4"/>
  <c r="BI368" i="4" s="1"/>
  <c r="AR149" i="4"/>
  <c r="BT149" i="4" s="1"/>
  <c r="BB44" i="4"/>
  <c r="CD44" i="4" s="1"/>
  <c r="AI243" i="4"/>
  <c r="BK243" i="4" s="1"/>
  <c r="AJ324" i="4"/>
  <c r="BL324" i="4" s="1"/>
  <c r="AE312" i="4"/>
  <c r="BG312" i="4" s="1"/>
  <c r="AH329" i="4"/>
  <c r="BJ329" i="4" s="1"/>
  <c r="AQ372" i="4"/>
  <c r="BS372" i="4" s="1"/>
  <c r="AS252" i="4"/>
  <c r="BU252" i="4" s="1"/>
  <c r="AZ337" i="4"/>
  <c r="CB337" i="4" s="1"/>
  <c r="BC296" i="4"/>
  <c r="CF296" i="4" s="1"/>
  <c r="AW207" i="4"/>
  <c r="BY207" i="4" s="1"/>
  <c r="BB114" i="4"/>
  <c r="CD114" i="4" s="1"/>
  <c r="AQ212" i="4"/>
  <c r="BS212" i="4" s="1"/>
  <c r="BA200" i="4"/>
  <c r="CC200" i="4" s="1"/>
  <c r="AU358" i="4"/>
  <c r="BW358" i="4" s="1"/>
  <c r="AZ186" i="4"/>
  <c r="CB186" i="4" s="1"/>
  <c r="AI250" i="4"/>
  <c r="BK250" i="4" s="1"/>
  <c r="AJ374" i="4"/>
  <c r="BL374" i="4" s="1"/>
  <c r="AL84" i="4"/>
  <c r="BN84" i="4" s="1"/>
  <c r="AI341" i="4"/>
  <c r="BK341" i="4" s="1"/>
  <c r="AF170" i="4"/>
  <c r="BH170" i="4" s="1"/>
  <c r="AJ338" i="4"/>
  <c r="BL338" i="4" s="1"/>
  <c r="AJ229" i="4"/>
  <c r="BL229" i="4" s="1"/>
  <c r="AF137" i="4"/>
  <c r="BH137" i="4" s="1"/>
  <c r="AE174" i="4"/>
  <c r="BG174" i="4" s="1"/>
  <c r="AD351" i="4"/>
  <c r="BF351" i="4" s="1"/>
  <c r="AJ217" i="4"/>
  <c r="BL217" i="4" s="1"/>
  <c r="BC88" i="4"/>
  <c r="BC117" i="4"/>
  <c r="BD117" i="4" s="1"/>
  <c r="AJ152" i="4"/>
  <c r="BL152" i="4" s="1"/>
  <c r="AD153" i="4"/>
  <c r="BF153" i="4" s="1"/>
  <c r="AK240" i="4"/>
  <c r="BM240" i="4" s="1"/>
  <c r="AH153" i="4"/>
  <c r="BJ153" i="4" s="1"/>
  <c r="BC31" i="4"/>
  <c r="CF31" i="4" s="1"/>
  <c r="AJ317" i="4"/>
  <c r="BL317" i="4" s="1"/>
  <c r="BB108" i="4"/>
  <c r="CD108" i="4" s="1"/>
  <c r="AH332" i="4"/>
  <c r="BJ332" i="4" s="1"/>
  <c r="AE373" i="4"/>
  <c r="BG373" i="4" s="1"/>
  <c r="AS321" i="4"/>
  <c r="BU321" i="4" s="1"/>
  <c r="AJ137" i="4"/>
  <c r="BL137" i="4" s="1"/>
  <c r="AJ348" i="4"/>
  <c r="BL348" i="4" s="1"/>
  <c r="AJ358" i="4"/>
  <c r="BL358" i="4" s="1"/>
  <c r="BA136" i="4"/>
  <c r="CC136" i="4" s="1"/>
  <c r="AK129" i="4"/>
  <c r="BM129" i="4" s="1"/>
  <c r="AJ342" i="4"/>
  <c r="BL342" i="4" s="1"/>
  <c r="BB62" i="4"/>
  <c r="CD62" i="4" s="1"/>
  <c r="BA338" i="4"/>
  <c r="CC338" i="4" s="1"/>
  <c r="BC220" i="4"/>
  <c r="CF220" i="4" s="1"/>
  <c r="BA195" i="4"/>
  <c r="CC195" i="4" s="1"/>
  <c r="AE117" i="4"/>
  <c r="BG117" i="4" s="1"/>
  <c r="AJ356" i="4"/>
  <c r="BL356" i="4" s="1"/>
  <c r="BC173" i="4"/>
  <c r="CF173" i="4" s="1"/>
  <c r="BA154" i="4"/>
  <c r="CC154" i="4" s="1"/>
  <c r="AJ287" i="4"/>
  <c r="BL287" i="4" s="1"/>
  <c r="BB375" i="4"/>
  <c r="CD375" i="4" s="1"/>
  <c r="AZ159" i="4"/>
  <c r="CB159" i="4" s="1"/>
  <c r="BC27" i="4"/>
  <c r="CF27" i="4" s="1"/>
  <c r="BB216" i="4"/>
  <c r="CD216" i="4" s="1"/>
  <c r="AD214" i="4"/>
  <c r="BF214" i="4" s="1"/>
  <c r="AJ179" i="4"/>
  <c r="BL179" i="4" s="1"/>
  <c r="BB100" i="4"/>
  <c r="CD100" i="4" s="1"/>
  <c r="BB78" i="4"/>
  <c r="CD78" i="4" s="1"/>
  <c r="BA226" i="4"/>
  <c r="CC226" i="4" s="1"/>
  <c r="AZ374" i="4"/>
  <c r="CB374" i="4" s="1"/>
  <c r="BB63" i="4"/>
  <c r="CD63" i="4" s="1"/>
  <c r="BA211" i="4"/>
  <c r="CC211" i="4" s="1"/>
  <c r="AZ359" i="4"/>
  <c r="CB359" i="4" s="1"/>
  <c r="BC269" i="4"/>
  <c r="CF269" i="4" s="1"/>
  <c r="BA52" i="4"/>
  <c r="CC52" i="4" s="1"/>
  <c r="AL317" i="4"/>
  <c r="BN317" i="4" s="1"/>
  <c r="AJ205" i="4"/>
  <c r="BL205" i="4" s="1"/>
  <c r="BA144" i="4"/>
  <c r="CC144" i="4" s="1"/>
  <c r="BB278" i="4"/>
  <c r="CD278" i="4" s="1"/>
  <c r="AZ62" i="4"/>
  <c r="CB62" i="4" s="1"/>
  <c r="BC90" i="4"/>
  <c r="BD90" i="4" s="1"/>
  <c r="BB263" i="4"/>
  <c r="CD263" i="4" s="1"/>
  <c r="AZ47" i="4"/>
  <c r="CB47" i="4" s="1"/>
  <c r="AE322" i="4"/>
  <c r="BG322" i="4" s="1"/>
  <c r="AJ275" i="4"/>
  <c r="BL275" i="4" s="1"/>
  <c r="BB140" i="4"/>
  <c r="CD140" i="4" s="1"/>
  <c r="BB94" i="4"/>
  <c r="CD94" i="4" s="1"/>
  <c r="BA242" i="4"/>
  <c r="CC242" i="4" s="1"/>
  <c r="AY26" i="4"/>
  <c r="CA26" i="4" s="1"/>
  <c r="BB79" i="4"/>
  <c r="CD79" i="4" s="1"/>
  <c r="BA227" i="4"/>
  <c r="CC227" i="4" s="1"/>
  <c r="AZ375" i="4"/>
  <c r="CB375" i="4" s="1"/>
  <c r="BC285" i="4"/>
  <c r="CF285" i="4" s="1"/>
  <c r="BA68" i="4"/>
  <c r="CC68" i="4" s="1"/>
  <c r="AP157" i="4"/>
  <c r="BR157" i="4" s="1"/>
  <c r="CE157" i="4" s="1"/>
  <c r="AJ269" i="4"/>
  <c r="BL269" i="4" s="1"/>
  <c r="AJ120" i="4"/>
  <c r="BL120" i="4" s="1"/>
  <c r="BB294" i="4"/>
  <c r="CD294" i="4" s="1"/>
  <c r="AZ78" i="4"/>
  <c r="CB78" i="4" s="1"/>
  <c r="AS260" i="4"/>
  <c r="BU260" i="4" s="1"/>
  <c r="AU21" i="4"/>
  <c r="BW21" i="4" s="1"/>
  <c r="AQ196" i="4"/>
  <c r="BS196" i="4" s="1"/>
  <c r="AV199" i="4"/>
  <c r="BX199" i="4" s="1"/>
  <c r="AP360" i="4"/>
  <c r="BR360" i="4" s="1"/>
  <c r="CE360" i="4" s="1"/>
  <c r="AU78" i="4"/>
  <c r="BW78" i="4" s="1"/>
  <c r="AT186" i="4"/>
  <c r="BV186" i="4" s="1"/>
  <c r="AQ228" i="4"/>
  <c r="BS228" i="4" s="1"/>
  <c r="AD367" i="4"/>
  <c r="BF367" i="4" s="1"/>
  <c r="AJ336" i="4"/>
  <c r="BL336" i="4" s="1"/>
  <c r="AJ139" i="4"/>
  <c r="BL139" i="4" s="1"/>
  <c r="AJ84" i="4"/>
  <c r="BL84" i="4" s="1"/>
  <c r="AH236" i="4"/>
  <c r="BJ236" i="4" s="1"/>
  <c r="AJ347" i="4"/>
  <c r="BL347" i="4" s="1"/>
  <c r="AJ293" i="4"/>
  <c r="BL293" i="4" s="1"/>
  <c r="AH97" i="4"/>
  <c r="BJ97" i="4" s="1"/>
  <c r="AF196" i="4"/>
  <c r="BH196" i="4" s="1"/>
  <c r="AE357" i="4"/>
  <c r="BG357" i="4" s="1"/>
  <c r="AJ242" i="4"/>
  <c r="BL242" i="4" s="1"/>
  <c r="BC152" i="4"/>
  <c r="BD152" i="4" s="1"/>
  <c r="BC201" i="4"/>
  <c r="CF201" i="4" s="1"/>
  <c r="BC13" i="4"/>
  <c r="AG13" i="4"/>
  <c r="BI13" i="4" s="1"/>
  <c r="AD340" i="4"/>
  <c r="BF340" i="4" s="1"/>
  <c r="AI140" i="4"/>
  <c r="BK140" i="4" s="1"/>
  <c r="BC135" i="4"/>
  <c r="CF135" i="4" s="1"/>
  <c r="AJ94" i="4"/>
  <c r="BL94" i="4" s="1"/>
  <c r="BB236" i="4"/>
  <c r="CD236" i="4" s="1"/>
  <c r="AG158" i="4"/>
  <c r="BI158" i="4" s="1"/>
  <c r="AE88" i="4"/>
  <c r="BG88" i="4" s="1"/>
  <c r="AD262" i="4"/>
  <c r="BF262" i="4" s="1"/>
  <c r="AJ265" i="4"/>
  <c r="BL265" i="4" s="1"/>
  <c r="BC112" i="4"/>
  <c r="BC149" i="4"/>
  <c r="AJ248" i="4"/>
  <c r="BL248" i="4" s="1"/>
  <c r="AG197" i="4"/>
  <c r="BI197" i="4" s="1"/>
  <c r="BC181" i="4"/>
  <c r="CF181" i="4" s="1"/>
  <c r="BB126" i="4"/>
  <c r="CD126" i="4" s="1"/>
  <c r="AZ38" i="4"/>
  <c r="CB38" i="4" s="1"/>
  <c r="BC284" i="4"/>
  <c r="CF284" i="4" s="1"/>
  <c r="BA259" i="4"/>
  <c r="CC259" i="4" s="1"/>
  <c r="AD265" i="4"/>
  <c r="BF265" i="4" s="1"/>
  <c r="AJ141" i="4"/>
  <c r="BL141" i="4" s="1"/>
  <c r="BC307" i="4"/>
  <c r="CF307" i="4" s="1"/>
  <c r="BA218" i="4"/>
  <c r="CC218" i="4" s="1"/>
  <c r="BC68" i="4"/>
  <c r="BA75" i="4"/>
  <c r="CC75" i="4" s="1"/>
  <c r="AZ223" i="4"/>
  <c r="CB223" i="4" s="1"/>
  <c r="BC113" i="4"/>
  <c r="BB280" i="4"/>
  <c r="CD280" i="4" s="1"/>
  <c r="AG48" i="4"/>
  <c r="BI48" i="4" s="1"/>
  <c r="AJ116" i="4"/>
  <c r="BL116" i="4" s="1"/>
  <c r="BB228" i="4"/>
  <c r="CD228" i="4" s="1"/>
  <c r="BB142" i="4"/>
  <c r="CD142" i="4" s="1"/>
  <c r="BA290" i="4"/>
  <c r="CC290" i="4" s="1"/>
  <c r="AY74" i="4"/>
  <c r="CA74" i="4" s="1"/>
  <c r="BB127" i="4"/>
  <c r="CD127" i="4" s="1"/>
  <c r="BA275" i="4"/>
  <c r="CC275" i="4" s="1"/>
  <c r="AY59" i="4"/>
  <c r="CA59" i="4" s="1"/>
  <c r="BC333" i="4"/>
  <c r="BD333" i="4" s="1"/>
  <c r="BA116" i="4"/>
  <c r="CC116" i="4" s="1"/>
  <c r="AD57" i="4"/>
  <c r="BF57" i="4" s="1"/>
  <c r="AJ174" i="4"/>
  <c r="BL174" i="4" s="1"/>
  <c r="BC57" i="4"/>
  <c r="CF57" i="4" s="1"/>
  <c r="BB342" i="4"/>
  <c r="CD342" i="4" s="1"/>
  <c r="AZ126" i="4"/>
  <c r="CB126" i="4" s="1"/>
  <c r="BC174" i="4"/>
  <c r="CF174" i="4" s="1"/>
  <c r="BB327" i="4"/>
  <c r="CD327" i="4" s="1"/>
  <c r="AZ111" i="4"/>
  <c r="CB111" i="4" s="1"/>
  <c r="AH114" i="4"/>
  <c r="BJ114" i="4" s="1"/>
  <c r="AJ204" i="4"/>
  <c r="BL204" i="4" s="1"/>
  <c r="BB268" i="4"/>
  <c r="CD268" i="4" s="1"/>
  <c r="BB158" i="4"/>
  <c r="CD158" i="4" s="1"/>
  <c r="BA306" i="4"/>
  <c r="CC306" i="4" s="1"/>
  <c r="AJ127" i="4"/>
  <c r="BL127" i="4" s="1"/>
  <c r="BB143" i="4"/>
  <c r="CD143" i="4" s="1"/>
  <c r="BA291" i="4"/>
  <c r="CC291" i="4" s="1"/>
  <c r="AY75" i="4"/>
  <c r="CA75" i="4" s="1"/>
  <c r="BC349" i="4"/>
  <c r="BD349" i="4" s="1"/>
  <c r="BA132" i="4"/>
  <c r="CC132" i="4" s="1"/>
  <c r="AE232" i="4"/>
  <c r="BG232" i="4" s="1"/>
  <c r="AJ238" i="4"/>
  <c r="BL238" i="4" s="1"/>
  <c r="BC89" i="4"/>
  <c r="BD89" i="4" s="1"/>
  <c r="BB358" i="4"/>
  <c r="CD358" i="4" s="1"/>
  <c r="AZ142" i="4"/>
  <c r="CB142" i="4" s="1"/>
  <c r="AW247" i="4"/>
  <c r="BY247" i="4" s="1"/>
  <c r="BB365" i="4"/>
  <c r="CD365" i="4" s="1"/>
  <c r="AX372" i="4"/>
  <c r="BZ372" i="4" s="1"/>
  <c r="AP185" i="4"/>
  <c r="BR185" i="4" s="1"/>
  <c r="CE185" i="4" s="1"/>
  <c r="AU107" i="4"/>
  <c r="BW107" i="4" s="1"/>
  <c r="AP112" i="4"/>
  <c r="BR112" i="4" s="1"/>
  <c r="CE112" i="4" s="1"/>
  <c r="AQ182" i="4"/>
  <c r="BS182" i="4" s="1"/>
  <c r="AQ133" i="4"/>
  <c r="BS133" i="4" s="1"/>
  <c r="AD186" i="4"/>
  <c r="BF186" i="4" s="1"/>
  <c r="AI100" i="4"/>
  <c r="BK100" i="4" s="1"/>
  <c r="AJ221" i="4"/>
  <c r="BL221" i="4" s="1"/>
  <c r="AE192" i="4"/>
  <c r="BG192" i="4" s="1"/>
  <c r="AK328" i="4"/>
  <c r="BM328" i="4" s="1"/>
  <c r="AJ188" i="4"/>
  <c r="BL188" i="4" s="1"/>
  <c r="AJ262" i="4"/>
  <c r="BL262" i="4" s="1"/>
  <c r="AP189" i="4"/>
  <c r="BR189" i="4" s="1"/>
  <c r="CE189" i="4" s="1"/>
  <c r="AK363" i="4"/>
  <c r="BM363" i="4" s="1"/>
  <c r="AF106" i="4"/>
  <c r="BH106" i="4" s="1"/>
  <c r="AJ267" i="4"/>
  <c r="BL267" i="4" s="1"/>
  <c r="AJ301" i="4"/>
  <c r="BL301" i="4" s="1"/>
  <c r="BB28" i="4"/>
  <c r="CD28" i="4" s="1"/>
  <c r="AG310" i="4"/>
  <c r="BI310" i="4" s="1"/>
  <c r="AS163" i="4"/>
  <c r="BU163" i="4" s="1"/>
  <c r="AM339" i="4"/>
  <c r="BO339" i="4" s="1"/>
  <c r="AJ129" i="4"/>
  <c r="BL129" i="4" s="1"/>
  <c r="AJ276" i="4"/>
  <c r="BL276" i="4" s="1"/>
  <c r="AJ350" i="4"/>
  <c r="BL350" i="4" s="1"/>
  <c r="BB364" i="4"/>
  <c r="CD364" i="4" s="1"/>
  <c r="AN261" i="4"/>
  <c r="BP261" i="4" s="1"/>
  <c r="AI170" i="4"/>
  <c r="BK170" i="4" s="1"/>
  <c r="AF298" i="4"/>
  <c r="BH298" i="4" s="1"/>
  <c r="AJ91" i="4"/>
  <c r="BL91" i="4" s="1"/>
  <c r="AJ133" i="4"/>
  <c r="BL133" i="4" s="1"/>
  <c r="BC353" i="4"/>
  <c r="CF353" i="4" s="1"/>
  <c r="BC131" i="4"/>
  <c r="CF131" i="4" s="1"/>
  <c r="AK225" i="4"/>
  <c r="BM225" i="4" s="1"/>
  <c r="BB204" i="4"/>
  <c r="CD204" i="4" s="1"/>
  <c r="BB254" i="4"/>
  <c r="CD254" i="4" s="1"/>
  <c r="AZ230" i="4"/>
  <c r="CB230" i="4" s="1"/>
  <c r="BB111" i="4"/>
  <c r="CD111" i="4" s="1"/>
  <c r="AZ23" i="4"/>
  <c r="CB23" i="4" s="1"/>
  <c r="AH68" i="4"/>
  <c r="BJ68" i="4" s="1"/>
  <c r="BC193" i="4"/>
  <c r="CF193" i="4" s="1"/>
  <c r="BB70" i="4"/>
  <c r="CD70" i="4" s="1"/>
  <c r="AZ46" i="4"/>
  <c r="CB46" i="4" s="1"/>
  <c r="BC292" i="4"/>
  <c r="CF292" i="4" s="1"/>
  <c r="BA203" i="4"/>
  <c r="CC203" i="4" s="1"/>
  <c r="AZ351" i="4"/>
  <c r="CB351" i="4" s="1"/>
  <c r="BC261" i="4"/>
  <c r="BA44" i="4"/>
  <c r="CC44" i="4" s="1"/>
  <c r="AI241" i="4"/>
  <c r="BK241" i="4" s="1"/>
  <c r="AJ181" i="4"/>
  <c r="BL181" i="4" s="1"/>
  <c r="BA120" i="4"/>
  <c r="CC120" i="4" s="1"/>
  <c r="BB270" i="4"/>
  <c r="CD270" i="4" s="1"/>
  <c r="AZ54" i="4"/>
  <c r="CB54" i="4" s="1"/>
  <c r="BC78" i="4"/>
  <c r="CF78" i="4" s="1"/>
  <c r="BB255" i="4"/>
  <c r="CD255" i="4" s="1"/>
  <c r="AZ39" i="4"/>
  <c r="CB39" i="4" s="1"/>
  <c r="AY187" i="4"/>
  <c r="CA187" i="4" s="1"/>
  <c r="BB96" i="4"/>
  <c r="CD96" i="4" s="1"/>
  <c r="AN39" i="4"/>
  <c r="BP39" i="4" s="1"/>
  <c r="AN239" i="4"/>
  <c r="BP239" i="4" s="1"/>
  <c r="BC233" i="4"/>
  <c r="CF233" i="4" s="1"/>
  <c r="BC323" i="4"/>
  <c r="BD323" i="4" s="1"/>
  <c r="BA106" i="4"/>
  <c r="CC106" i="4" s="1"/>
  <c r="AZ254" i="4"/>
  <c r="CB254" i="4" s="1"/>
  <c r="BC308" i="4"/>
  <c r="BD308" i="4" s="1"/>
  <c r="BA91" i="4"/>
  <c r="CC91" i="4" s="1"/>
  <c r="AZ239" i="4"/>
  <c r="CB239" i="4" s="1"/>
  <c r="AN364" i="4"/>
  <c r="BP364" i="4" s="1"/>
  <c r="AJ245" i="4"/>
  <c r="BL245" i="4" s="1"/>
  <c r="BA160" i="4"/>
  <c r="CC160" i="4" s="1"/>
  <c r="BB286" i="4"/>
  <c r="CD286" i="4" s="1"/>
  <c r="AZ70" i="4"/>
  <c r="CB70" i="4" s="1"/>
  <c r="BC100" i="4"/>
  <c r="BD100" i="4" s="1"/>
  <c r="BB271" i="4"/>
  <c r="CD271" i="4" s="1"/>
  <c r="AZ55" i="4"/>
  <c r="CB55" i="4" s="1"/>
  <c r="AY203" i="4"/>
  <c r="CA203" i="4" s="1"/>
  <c r="BB112" i="4"/>
  <c r="CD112" i="4" s="1"/>
  <c r="AS139" i="4"/>
  <c r="BU139" i="4" s="1"/>
  <c r="AS299" i="4"/>
  <c r="BU299" i="4" s="1"/>
  <c r="BC257" i="4"/>
  <c r="CF257" i="4" s="1"/>
  <c r="BC339" i="4"/>
  <c r="CF339" i="4" s="1"/>
  <c r="BA122" i="4"/>
  <c r="CC122" i="4" s="1"/>
  <c r="AZ270" i="4"/>
  <c r="CB270" i="4" s="1"/>
  <c r="AV248" i="4"/>
  <c r="BX248" i="4" s="1"/>
  <c r="AT200" i="4"/>
  <c r="BV200" i="4" s="1"/>
  <c r="AR265" i="4"/>
  <c r="BT265" i="4" s="1"/>
  <c r="AP249" i="4"/>
  <c r="BR249" i="4" s="1"/>
  <c r="CE249" i="4" s="1"/>
  <c r="AT305" i="4"/>
  <c r="BV305" i="4" s="1"/>
  <c r="AV279" i="4"/>
  <c r="BX279" i="4" s="1"/>
  <c r="AP74" i="4"/>
  <c r="BR74" i="4" s="1"/>
  <c r="CE74" i="4" s="1"/>
  <c r="AT281" i="4"/>
  <c r="BV281" i="4" s="1"/>
  <c r="AH345" i="4"/>
  <c r="BJ345" i="4" s="1"/>
  <c r="AG53" i="4"/>
  <c r="BI53" i="4" s="1"/>
  <c r="AJ368" i="4"/>
  <c r="BL368" i="4" s="1"/>
  <c r="AK228" i="4"/>
  <c r="BM228" i="4" s="1"/>
  <c r="AJ97" i="4"/>
  <c r="BL97" i="4" s="1"/>
  <c r="AJ252" i="4"/>
  <c r="BL252" i="4" s="1"/>
  <c r="AJ326" i="4"/>
  <c r="BL326" i="4" s="1"/>
  <c r="AD345" i="4"/>
  <c r="BF345" i="4" s="1"/>
  <c r="AO215" i="4"/>
  <c r="BQ215" i="4" s="1"/>
  <c r="AI287" i="4"/>
  <c r="BK287" i="4" s="1"/>
  <c r="AJ371" i="4"/>
  <c r="BL371" i="4" s="1"/>
  <c r="AJ365" i="4"/>
  <c r="BL365" i="4" s="1"/>
  <c r="BB92" i="4"/>
  <c r="CD92" i="4" s="1"/>
  <c r="AE336" i="4"/>
  <c r="BG336" i="4" s="1"/>
  <c r="AE110" i="4"/>
  <c r="BG110" i="4" s="1"/>
  <c r="AR191" i="4"/>
  <c r="BT191" i="4" s="1"/>
  <c r="AJ257" i="4"/>
  <c r="BL257" i="4" s="1"/>
  <c r="AJ340" i="4"/>
  <c r="BL340" i="4" s="1"/>
  <c r="BC53" i="4"/>
  <c r="AJ216" i="4"/>
  <c r="BL216" i="4" s="1"/>
  <c r="AR23" i="4"/>
  <c r="BT23" i="4" s="1"/>
  <c r="AK187" i="4"/>
  <c r="BM187" i="4" s="1"/>
  <c r="AG365" i="4"/>
  <c r="BI365" i="4" s="1"/>
  <c r="AJ307" i="4"/>
  <c r="BL307" i="4" s="1"/>
  <c r="AJ325" i="4"/>
  <c r="BL325" i="4" s="1"/>
  <c r="BB52" i="4"/>
  <c r="CD52" i="4" s="1"/>
  <c r="BC275" i="4"/>
  <c r="CF275" i="4" s="1"/>
  <c r="AJ362" i="4"/>
  <c r="BL362" i="4" s="1"/>
  <c r="BB332" i="4"/>
  <c r="CD332" i="4" s="1"/>
  <c r="BA18" i="4"/>
  <c r="CC18" i="4" s="1"/>
  <c r="AZ358" i="4"/>
  <c r="CB358" i="4" s="1"/>
  <c r="BB175" i="4"/>
  <c r="CD175" i="4" s="1"/>
  <c r="AZ151" i="4"/>
  <c r="CB151" i="4" s="1"/>
  <c r="AG342" i="4"/>
  <c r="BI342" i="4" s="1"/>
  <c r="BC321" i="4"/>
  <c r="CF321" i="4" s="1"/>
  <c r="BB198" i="4"/>
  <c r="CD198" i="4" s="1"/>
  <c r="AZ174" i="4"/>
  <c r="CB174" i="4" s="1"/>
  <c r="BC356" i="4"/>
  <c r="BA267" i="4"/>
  <c r="CC267" i="4" s="1"/>
  <c r="AY51" i="4"/>
  <c r="CA51" i="4" s="1"/>
  <c r="BC325" i="4"/>
  <c r="CF325" i="4" s="1"/>
  <c r="BA108" i="4"/>
  <c r="CC108" i="4" s="1"/>
  <c r="AD134" i="4"/>
  <c r="BF134" i="4" s="1"/>
  <c r="AJ150" i="4"/>
  <c r="BL150" i="4" s="1"/>
  <c r="BC25" i="4"/>
  <c r="CF25" i="4" s="1"/>
  <c r="BB334" i="4"/>
  <c r="CD334" i="4" s="1"/>
  <c r="AZ118" i="4"/>
  <c r="CB118" i="4" s="1"/>
  <c r="BC164" i="4"/>
  <c r="CF164" i="4" s="1"/>
  <c r="BB319" i="4"/>
  <c r="CD319" i="4" s="1"/>
  <c r="AZ103" i="4"/>
  <c r="CB103" i="4" s="1"/>
  <c r="AJ192" i="4"/>
  <c r="BL192" i="4" s="1"/>
  <c r="BB160" i="4"/>
  <c r="CD160" i="4" s="1"/>
  <c r="AG54" i="4"/>
  <c r="BI54" i="4" s="1"/>
  <c r="AJ98" i="4"/>
  <c r="BL98" i="4" s="1"/>
  <c r="BC361" i="4"/>
  <c r="BD361" i="4" s="1"/>
  <c r="BB22" i="4"/>
  <c r="CD22" i="4" s="1"/>
  <c r="BA170" i="4"/>
  <c r="CC170" i="4" s="1"/>
  <c r="AZ318" i="4"/>
  <c r="CB318" i="4" s="1"/>
  <c r="BC372" i="4"/>
  <c r="BA155" i="4"/>
  <c r="CC155" i="4" s="1"/>
  <c r="AZ303" i="4"/>
  <c r="CB303" i="4" s="1"/>
  <c r="AE306" i="4"/>
  <c r="BG306" i="4" s="1"/>
  <c r="AJ214" i="4"/>
  <c r="BL214" i="4" s="1"/>
  <c r="BC77" i="4"/>
  <c r="BD77" i="4" s="1"/>
  <c r="BB350" i="4"/>
  <c r="CD350" i="4" s="1"/>
  <c r="AZ134" i="4"/>
  <c r="CB134" i="4" s="1"/>
  <c r="BC186" i="4"/>
  <c r="BB335" i="4"/>
  <c r="CD335" i="4" s="1"/>
  <c r="AZ119" i="4"/>
  <c r="CB119" i="4" s="1"/>
  <c r="AJ256" i="4"/>
  <c r="BL256" i="4" s="1"/>
  <c r="BB176" i="4"/>
  <c r="CD176" i="4" s="1"/>
  <c r="AI276" i="4"/>
  <c r="BK276" i="4" s="1"/>
  <c r="AJ186" i="4"/>
  <c r="BL186" i="4" s="1"/>
  <c r="BB20" i="4"/>
  <c r="CD20" i="4" s="1"/>
  <c r="BB38" i="4"/>
  <c r="CD38" i="4" s="1"/>
  <c r="BA186" i="4"/>
  <c r="CC186" i="4" s="1"/>
  <c r="AZ334" i="4"/>
  <c r="CB334" i="4" s="1"/>
  <c r="AZ333" i="4"/>
  <c r="CB333" i="4" s="1"/>
  <c r="AY185" i="4"/>
  <c r="CA185" i="4" s="1"/>
  <c r="AU324" i="4"/>
  <c r="BW324" i="4" s="1"/>
  <c r="BA303" i="4"/>
  <c r="CC303" i="4" s="1"/>
  <c r="AX239" i="4"/>
  <c r="BZ239" i="4" s="1"/>
  <c r="AD306" i="4"/>
  <c r="BF306" i="4" s="1"/>
  <c r="AK304" i="4"/>
  <c r="BM304" i="4" s="1"/>
  <c r="AE85" i="4"/>
  <c r="BG85" i="4" s="1"/>
  <c r="AJ101" i="4"/>
  <c r="BL101" i="4" s="1"/>
  <c r="AD73" i="4"/>
  <c r="BF73" i="4" s="1"/>
  <c r="AJ113" i="4"/>
  <c r="BL113" i="4" s="1"/>
  <c r="AJ334" i="4"/>
  <c r="BL334" i="4" s="1"/>
  <c r="AR223" i="4"/>
  <c r="BT223" i="4" s="1"/>
  <c r="AF20" i="4"/>
  <c r="BH20" i="4" s="1"/>
  <c r="AJ253" i="4"/>
  <c r="BL253" i="4" s="1"/>
  <c r="BC267" i="4"/>
  <c r="BD267" i="4" s="1"/>
  <c r="AF66" i="4"/>
  <c r="BH66" i="4" s="1"/>
  <c r="AJ284" i="4"/>
  <c r="BL284" i="4" s="1"/>
  <c r="BB372" i="4"/>
  <c r="CD372" i="4" s="1"/>
  <c r="AJ117" i="4"/>
  <c r="BL117" i="4" s="1"/>
  <c r="BA274" i="4"/>
  <c r="CC274" i="4" s="1"/>
  <c r="BA67" i="4"/>
  <c r="CC67" i="4" s="1"/>
  <c r="AJ115" i="4"/>
  <c r="BL115" i="4" s="1"/>
  <c r="BA90" i="4"/>
  <c r="CC90" i="4" s="1"/>
  <c r="BB247" i="4"/>
  <c r="CD247" i="4" s="1"/>
  <c r="AJ160" i="4"/>
  <c r="BL160" i="4" s="1"/>
  <c r="AF180" i="4"/>
  <c r="BH180" i="4" s="1"/>
  <c r="BC337" i="4"/>
  <c r="CF337" i="4" s="1"/>
  <c r="BA162" i="4"/>
  <c r="CC162" i="4" s="1"/>
  <c r="BC364" i="4"/>
  <c r="CF364" i="4" s="1"/>
  <c r="AZ295" i="4"/>
  <c r="CB295" i="4" s="1"/>
  <c r="BB352" i="4"/>
  <c r="CD352" i="4" s="1"/>
  <c r="BC56" i="4"/>
  <c r="CF56" i="4" s="1"/>
  <c r="BB214" i="4"/>
  <c r="CD214" i="4" s="1"/>
  <c r="AJ351" i="4"/>
  <c r="BL351" i="4" s="1"/>
  <c r="BA347" i="4"/>
  <c r="CC347" i="4" s="1"/>
  <c r="AJ162" i="4"/>
  <c r="BL162" i="4" s="1"/>
  <c r="BB30" i="4"/>
  <c r="CD30" i="4" s="1"/>
  <c r="AZ326" i="4"/>
  <c r="CB326" i="4" s="1"/>
  <c r="BA163" i="4"/>
  <c r="CC163" i="4" s="1"/>
  <c r="BC221" i="4"/>
  <c r="BD221" i="4" s="1"/>
  <c r="BC335" i="4"/>
  <c r="CF335" i="4" s="1"/>
  <c r="BA40" i="4"/>
  <c r="CC40" i="4" s="1"/>
  <c r="AZ14" i="4"/>
  <c r="CB14" i="4" s="1"/>
  <c r="BC324" i="4"/>
  <c r="BD324" i="4" s="1"/>
  <c r="BA107" i="4"/>
  <c r="CC107" i="4" s="1"/>
  <c r="AZ255" i="4"/>
  <c r="CB255" i="4" s="1"/>
  <c r="BC155" i="4"/>
  <c r="CF155" i="4" s="1"/>
  <c r="BB312" i="4"/>
  <c r="CD312" i="4" s="1"/>
  <c r="AI92" i="4"/>
  <c r="BK92" i="4" s="1"/>
  <c r="AJ268" i="4"/>
  <c r="BL268" i="4" s="1"/>
  <c r="BB292" i="4"/>
  <c r="CD292" i="4" s="1"/>
  <c r="BB174" i="4"/>
  <c r="CD174" i="4" s="1"/>
  <c r="BA322" i="4"/>
  <c r="CC322" i="4" s="1"/>
  <c r="BC297" i="4"/>
  <c r="BD297" i="4" s="1"/>
  <c r="AZ15" i="4"/>
  <c r="CB15" i="4" s="1"/>
  <c r="BB113" i="4"/>
  <c r="CD113" i="4" s="1"/>
  <c r="AY224" i="4"/>
  <c r="CA224" i="4" s="1"/>
  <c r="AJ311" i="4"/>
  <c r="BL311" i="4" s="1"/>
  <c r="AR34" i="4"/>
  <c r="BT34" i="4" s="1"/>
  <c r="AL271" i="4"/>
  <c r="BN271" i="4" s="1"/>
  <c r="AJ243" i="4"/>
  <c r="BL243" i="4" s="1"/>
  <c r="AI313" i="4"/>
  <c r="BK313" i="4" s="1"/>
  <c r="AJ357" i="4"/>
  <c r="BL357" i="4" s="1"/>
  <c r="AI295" i="4"/>
  <c r="BK295" i="4" s="1"/>
  <c r="AJ354" i="4"/>
  <c r="BL354" i="4" s="1"/>
  <c r="BC329" i="4"/>
  <c r="AI15" i="4"/>
  <c r="BK15" i="4" s="1"/>
  <c r="AK171" i="4"/>
  <c r="BM171" i="4" s="1"/>
  <c r="AJ286" i="4"/>
  <c r="BL286" i="4" s="1"/>
  <c r="AI249" i="4"/>
  <c r="BK249" i="4" s="1"/>
  <c r="AE254" i="4"/>
  <c r="BG254" i="4" s="1"/>
  <c r="BC176" i="4"/>
  <c r="BD176" i="4" s="1"/>
  <c r="BC45" i="4"/>
  <c r="CF45" i="4" s="1"/>
  <c r="BB76" i="4"/>
  <c r="CD76" i="4" s="1"/>
  <c r="AZ166" i="4"/>
  <c r="CB166" i="4" s="1"/>
  <c r="BA323" i="4"/>
  <c r="CC323" i="4" s="1"/>
  <c r="AJ366" i="4"/>
  <c r="BL366" i="4" s="1"/>
  <c r="BA346" i="4"/>
  <c r="CC346" i="4" s="1"/>
  <c r="BA139" i="4"/>
  <c r="CC139" i="4" s="1"/>
  <c r="BC197" i="4"/>
  <c r="BD197" i="4" s="1"/>
  <c r="AN317" i="4"/>
  <c r="BP317" i="4" s="1"/>
  <c r="BB356" i="4"/>
  <c r="CD356" i="4" s="1"/>
  <c r="BA354" i="4"/>
  <c r="CC354" i="4" s="1"/>
  <c r="BB191" i="4"/>
  <c r="CD191" i="4" s="1"/>
  <c r="AY123" i="4"/>
  <c r="CA123" i="4" s="1"/>
  <c r="AE176" i="4"/>
  <c r="BG176" i="4" s="1"/>
  <c r="AJ304" i="4"/>
  <c r="BL304" i="4" s="1"/>
  <c r="BA42" i="4"/>
  <c r="CC42" i="4" s="1"/>
  <c r="BC244" i="4"/>
  <c r="CF244" i="4" s="1"/>
  <c r="AZ175" i="4"/>
  <c r="CB175" i="4" s="1"/>
  <c r="AV281" i="4"/>
  <c r="BX281" i="4" s="1"/>
  <c r="AX58" i="4"/>
  <c r="BZ58" i="4" s="1"/>
  <c r="AT369" i="4"/>
  <c r="BV369" i="4" s="1"/>
  <c r="AV203" i="4"/>
  <c r="BX203" i="4" s="1"/>
  <c r="AJ106" i="4"/>
  <c r="BL106" i="4" s="1"/>
  <c r="AM304" i="4"/>
  <c r="BO304" i="4" s="1"/>
  <c r="AJ201" i="4"/>
  <c r="BL201" i="4" s="1"/>
  <c r="BC21" i="4"/>
  <c r="AU157" i="4"/>
  <c r="BW157" i="4" s="1"/>
  <c r="BC103" i="4"/>
  <c r="CF103" i="4" s="1"/>
  <c r="BB284" i="4"/>
  <c r="CD284" i="4" s="1"/>
  <c r="AF113" i="4"/>
  <c r="BH113" i="4" s="1"/>
  <c r="AJ170" i="4"/>
  <c r="BL170" i="4" s="1"/>
  <c r="BC139" i="4"/>
  <c r="BD139" i="4" s="1"/>
  <c r="AD114" i="4"/>
  <c r="BF114" i="4" s="1"/>
  <c r="AI114" i="4"/>
  <c r="BK114" i="4" s="1"/>
  <c r="AJ102" i="4"/>
  <c r="BL102" i="4" s="1"/>
  <c r="AN156" i="4"/>
  <c r="BP156" i="4" s="1"/>
  <c r="BA96" i="4"/>
  <c r="CC96" i="4" s="1"/>
  <c r="AY58" i="4"/>
  <c r="CA58" i="4" s="1"/>
  <c r="AZ215" i="4"/>
  <c r="CB215" i="4" s="1"/>
  <c r="BB84" i="4"/>
  <c r="CD84" i="4" s="1"/>
  <c r="AZ238" i="4"/>
  <c r="CB238" i="4" s="1"/>
  <c r="BA331" i="4"/>
  <c r="CC331" i="4" s="1"/>
  <c r="BB24" i="4"/>
  <c r="CD24" i="4" s="1"/>
  <c r="AG150" i="4"/>
  <c r="BI150" i="4" s="1"/>
  <c r="BC195" i="4"/>
  <c r="AZ182" i="4"/>
  <c r="CB182" i="4" s="1"/>
  <c r="BA19" i="4"/>
  <c r="CC19" i="4" s="1"/>
  <c r="BC37" i="4"/>
  <c r="CF37" i="4" s="1"/>
  <c r="AD60" i="4"/>
  <c r="BF60" i="4" s="1"/>
  <c r="BB124" i="4"/>
  <c r="CD124" i="4" s="1"/>
  <c r="BA234" i="4"/>
  <c r="CC234" i="4" s="1"/>
  <c r="BB71" i="4"/>
  <c r="CD71" i="4" s="1"/>
  <c r="AF92" i="4"/>
  <c r="BH92" i="4" s="1"/>
  <c r="BC43" i="4"/>
  <c r="CF43" i="4" s="1"/>
  <c r="BA50" i="4"/>
  <c r="CC50" i="4" s="1"/>
  <c r="BC252" i="4"/>
  <c r="BD252" i="4" s="1"/>
  <c r="AZ183" i="4"/>
  <c r="CB183" i="4" s="1"/>
  <c r="BB240" i="4"/>
  <c r="CD240" i="4" s="1"/>
  <c r="AJ323" i="4"/>
  <c r="BL323" i="4" s="1"/>
  <c r="BB102" i="4"/>
  <c r="CD102" i="4" s="1"/>
  <c r="AY34" i="4"/>
  <c r="CA34" i="4" s="1"/>
  <c r="BB87" i="4"/>
  <c r="CD87" i="4" s="1"/>
  <c r="BA235" i="4"/>
  <c r="CC235" i="4" s="1"/>
  <c r="AY19" i="4"/>
  <c r="CA19" i="4" s="1"/>
  <c r="BC293" i="4"/>
  <c r="CF293" i="4" s="1"/>
  <c r="BA76" i="4"/>
  <c r="CC76" i="4" s="1"/>
  <c r="AV15" i="4"/>
  <c r="BX15" i="4" s="1"/>
  <c r="AJ309" i="4"/>
  <c r="BL309" i="4" s="1"/>
  <c r="AJ184" i="4"/>
  <c r="BL184" i="4" s="1"/>
  <c r="BB302" i="4"/>
  <c r="CD302" i="4" s="1"/>
  <c r="AZ86" i="4"/>
  <c r="CB86" i="4" s="1"/>
  <c r="BA138" i="4"/>
  <c r="CC138" i="4" s="1"/>
  <c r="AY67" i="4"/>
  <c r="CA67" i="4" s="1"/>
  <c r="BA124" i="4"/>
  <c r="CC124" i="4" s="1"/>
  <c r="AZ288" i="4"/>
  <c r="CB288" i="4" s="1"/>
  <c r="BB339" i="4"/>
  <c r="CD339" i="4" s="1"/>
  <c r="AY97" i="4"/>
  <c r="CA97" i="4" s="1"/>
  <c r="AX261" i="4"/>
  <c r="BZ261" i="4" s="1"/>
  <c r="AV45" i="4"/>
  <c r="BX45" i="4" s="1"/>
  <c r="AU193" i="4"/>
  <c r="BW193" i="4" s="1"/>
  <c r="BA207" i="4"/>
  <c r="CC207" i="4" s="1"/>
  <c r="AY234" i="4"/>
  <c r="CA234" i="4" s="1"/>
  <c r="BB39" i="4"/>
  <c r="CD39" i="4" s="1"/>
  <c r="BC245" i="4"/>
  <c r="CF245" i="4" s="1"/>
  <c r="BA348" i="4"/>
  <c r="CC348" i="4" s="1"/>
  <c r="BC62" i="4"/>
  <c r="BD62" i="4" s="1"/>
  <c r="BC212" i="4"/>
  <c r="BD212" i="4" s="1"/>
  <c r="BC133" i="4"/>
  <c r="CF133" i="4" s="1"/>
  <c r="BA300" i="4"/>
  <c r="CC300" i="4" s="1"/>
  <c r="AJ135" i="4"/>
  <c r="BL135" i="4" s="1"/>
  <c r="BA270" i="4"/>
  <c r="CC270" i="4" s="1"/>
  <c r="AY273" i="4"/>
  <c r="CA273" i="4" s="1"/>
  <c r="AW57" i="4"/>
  <c r="BY57" i="4" s="1"/>
  <c r="AV205" i="4"/>
  <c r="BX205" i="4" s="1"/>
  <c r="BC242" i="4"/>
  <c r="BD242" i="4" s="1"/>
  <c r="AZ99" i="4"/>
  <c r="CB99" i="4" s="1"/>
  <c r="AK269" i="4"/>
  <c r="BM269" i="4" s="1"/>
  <c r="AY219" i="4"/>
  <c r="CA219" i="4" s="1"/>
  <c r="AZ152" i="4"/>
  <c r="CB152" i="4" s="1"/>
  <c r="BA181" i="4"/>
  <c r="CC181" i="4" s="1"/>
  <c r="AX21" i="4"/>
  <c r="BZ21" i="4" s="1"/>
  <c r="AW337" i="4"/>
  <c r="BY337" i="4" s="1"/>
  <c r="BC108" i="4"/>
  <c r="CF108" i="4" s="1"/>
  <c r="BC166" i="4"/>
  <c r="AR337" i="4"/>
  <c r="BT337" i="4" s="1"/>
  <c r="AR352" i="4"/>
  <c r="BT352" i="4" s="1"/>
  <c r="AS228" i="4"/>
  <c r="BU228" i="4" s="1"/>
  <c r="BA88" i="4"/>
  <c r="CC88" i="4" s="1"/>
  <c r="AT15" i="4"/>
  <c r="BV15" i="4" s="1"/>
  <c r="BC95" i="4"/>
  <c r="CF95" i="4" s="1"/>
  <c r="AM297" i="4"/>
  <c r="BO297" i="4" s="1"/>
  <c r="AE62" i="4"/>
  <c r="BG62" i="4" s="1"/>
  <c r="AJ109" i="4"/>
  <c r="BL109" i="4" s="1"/>
  <c r="BC251" i="4"/>
  <c r="BD251" i="4" s="1"/>
  <c r="AF322" i="4"/>
  <c r="BH322" i="4" s="1"/>
  <c r="AJ212" i="4"/>
  <c r="BL212" i="4" s="1"/>
  <c r="BB300" i="4"/>
  <c r="CD300" i="4" s="1"/>
  <c r="AF26" i="4"/>
  <c r="BH26" i="4" s="1"/>
  <c r="AJ290" i="4"/>
  <c r="BL290" i="4" s="1"/>
  <c r="BC225" i="4"/>
  <c r="CF225" i="4" s="1"/>
  <c r="AF65" i="4"/>
  <c r="BH65" i="4" s="1"/>
  <c r="BB190" i="4"/>
  <c r="CD190" i="4" s="1"/>
  <c r="BB47" i="4"/>
  <c r="CD47" i="4" s="1"/>
  <c r="AM345" i="4"/>
  <c r="BO345" i="4" s="1"/>
  <c r="BC371" i="4"/>
  <c r="BD371" i="4" s="1"/>
  <c r="BC228" i="4"/>
  <c r="AZ287" i="4"/>
  <c r="CB287" i="4" s="1"/>
  <c r="BB344" i="4"/>
  <c r="CD344" i="4" s="1"/>
  <c r="BC32" i="4"/>
  <c r="BD32" i="4" s="1"/>
  <c r="BB206" i="4"/>
  <c r="CD206" i="4" s="1"/>
  <c r="AJ319" i="4"/>
  <c r="BL319" i="4" s="1"/>
  <c r="BA339" i="4"/>
  <c r="CC339" i="4" s="1"/>
  <c r="BB32" i="4"/>
  <c r="CD32" i="4" s="1"/>
  <c r="AH364" i="4"/>
  <c r="BJ364" i="4" s="1"/>
  <c r="BC219" i="4"/>
  <c r="CF219" i="4" s="1"/>
  <c r="AZ190" i="4"/>
  <c r="CB190" i="4" s="1"/>
  <c r="BA27" i="4"/>
  <c r="CC27" i="4" s="1"/>
  <c r="AQ83" i="4"/>
  <c r="BS83" i="4" s="1"/>
  <c r="BA32" i="4"/>
  <c r="CC32" i="4" s="1"/>
  <c r="BA370" i="4"/>
  <c r="CC370" i="4" s="1"/>
  <c r="BB207" i="4"/>
  <c r="CD207" i="4" s="1"/>
  <c r="AY139" i="4"/>
  <c r="CA139" i="4" s="1"/>
  <c r="AG117" i="4"/>
  <c r="BI117" i="4" s="1"/>
  <c r="BC75" i="4"/>
  <c r="CF75" i="4" s="1"/>
  <c r="BA58" i="4"/>
  <c r="CC58" i="4" s="1"/>
  <c r="BC110" i="4"/>
  <c r="BB279" i="4"/>
  <c r="CD279" i="4" s="1"/>
  <c r="AZ63" i="4"/>
  <c r="CB63" i="4" s="1"/>
  <c r="AY211" i="4"/>
  <c r="CA211" i="4" s="1"/>
  <c r="BB120" i="4"/>
  <c r="CD120" i="4" s="1"/>
  <c r="AH74" i="4"/>
  <c r="BJ74" i="4" s="1"/>
  <c r="AJ121" i="4"/>
  <c r="BL121" i="4" s="1"/>
  <c r="BC273" i="4"/>
  <c r="BC347" i="4"/>
  <c r="CF347" i="4" s="1"/>
  <c r="BA130" i="4"/>
  <c r="CC130" i="4" s="1"/>
  <c r="AZ278" i="4"/>
  <c r="CB278" i="4" s="1"/>
  <c r="BC340" i="4"/>
  <c r="CF340" i="4" s="1"/>
  <c r="BC213" i="4"/>
  <c r="BD213" i="4" s="1"/>
  <c r="BA332" i="4"/>
  <c r="CC332" i="4" s="1"/>
  <c r="BC20" i="4"/>
  <c r="CF20" i="4" s="1"/>
  <c r="BA320" i="4"/>
  <c r="CC320" i="4" s="1"/>
  <c r="AY305" i="4"/>
  <c r="CA305" i="4" s="1"/>
  <c r="AW89" i="4"/>
  <c r="BY89" i="4" s="1"/>
  <c r="AV237" i="4"/>
  <c r="BX237" i="4" s="1"/>
  <c r="BC306" i="4"/>
  <c r="CF306" i="4" s="1"/>
  <c r="AZ149" i="4"/>
  <c r="CB149" i="4" s="1"/>
  <c r="BB188" i="4"/>
  <c r="CD188" i="4" s="1"/>
  <c r="AZ79" i="4"/>
  <c r="CB79" i="4" s="1"/>
  <c r="BB264" i="4"/>
  <c r="CD264" i="4" s="1"/>
  <c r="AZ176" i="4"/>
  <c r="CB176" i="4" s="1"/>
  <c r="BC184" i="4"/>
  <c r="BD184" i="4" s="1"/>
  <c r="BA251" i="4"/>
  <c r="CC251" i="4" s="1"/>
  <c r="BB168" i="4"/>
  <c r="CD168" i="4" s="1"/>
  <c r="AZ128" i="4"/>
  <c r="CB128" i="4" s="1"/>
  <c r="BB19" i="4"/>
  <c r="CD19" i="4" s="1"/>
  <c r="AZ212" i="4"/>
  <c r="CB212" i="4" s="1"/>
  <c r="AX101" i="4"/>
  <c r="BZ101" i="4" s="1"/>
  <c r="AW249" i="4"/>
  <c r="BY249" i="4" s="1"/>
  <c r="AU33" i="4"/>
  <c r="BW33" i="4" s="1"/>
  <c r="BB261" i="4"/>
  <c r="CD261" i="4" s="1"/>
  <c r="AY41" i="4"/>
  <c r="CA41" i="4" s="1"/>
  <c r="AZ342" i="4"/>
  <c r="CB342" i="4" s="1"/>
  <c r="BB208" i="4"/>
  <c r="CD208" i="4" s="1"/>
  <c r="AJ263" i="4"/>
  <c r="BL263" i="4" s="1"/>
  <c r="AZ226" i="4"/>
  <c r="CB226" i="4" s="1"/>
  <c r="AX277" i="4"/>
  <c r="BZ277" i="4" s="1"/>
  <c r="AV229" i="4"/>
  <c r="BX229" i="4" s="1"/>
  <c r="BB277" i="4"/>
  <c r="CD277" i="4" s="1"/>
  <c r="AY371" i="4"/>
  <c r="CA371" i="4" s="1"/>
  <c r="BC301" i="4"/>
  <c r="CF301" i="4" s="1"/>
  <c r="BC240" i="4"/>
  <c r="CF240" i="4" s="1"/>
  <c r="AY281" i="4"/>
  <c r="CA281" i="4" s="1"/>
  <c r="AV101" i="4"/>
  <c r="BX101" i="4" s="1"/>
  <c r="BA105" i="4"/>
  <c r="CC105" i="4" s="1"/>
  <c r="AX126" i="4"/>
  <c r="BZ126" i="4" s="1"/>
  <c r="AV86" i="4"/>
  <c r="BX86" i="4" s="1"/>
  <c r="BC342" i="4"/>
  <c r="CF342" i="4" s="1"/>
  <c r="AZ189" i="4"/>
  <c r="CB189" i="4" s="1"/>
  <c r="AX87" i="4"/>
  <c r="BZ87" i="4" s="1"/>
  <c r="AW235" i="4"/>
  <c r="BY235" i="4" s="1"/>
  <c r="BA209" i="4"/>
  <c r="CC209" i="4" s="1"/>
  <c r="AY236" i="4"/>
  <c r="CA236" i="4" s="1"/>
  <c r="AU34" i="4"/>
  <c r="BW34" i="4" s="1"/>
  <c r="AW250" i="4"/>
  <c r="BY250" i="4" s="1"/>
  <c r="AX102" i="4"/>
  <c r="BZ102" i="4" s="1"/>
  <c r="AZ60" i="4"/>
  <c r="CB60" i="4" s="1"/>
  <c r="AU153" i="4"/>
  <c r="BW153" i="4" s="1"/>
  <c r="AW201" i="4"/>
  <c r="BY201" i="4" s="1"/>
  <c r="AY249" i="4"/>
  <c r="CA249" i="4" s="1"/>
  <c r="BB259" i="4"/>
  <c r="CD259" i="4" s="1"/>
  <c r="BA356" i="4"/>
  <c r="CC356" i="4" s="1"/>
  <c r="AZ199" i="4"/>
  <c r="CB199" i="4" s="1"/>
  <c r="BB60" i="4"/>
  <c r="CD60" i="4" s="1"/>
  <c r="AV310" i="4"/>
  <c r="BX310" i="4" s="1"/>
  <c r="AW162" i="4"/>
  <c r="BY162" i="4" s="1"/>
  <c r="AX14" i="4"/>
  <c r="BZ14" i="4" s="1"/>
  <c r="BA232" i="4"/>
  <c r="CC232" i="4" s="1"/>
  <c r="AV149" i="4"/>
  <c r="BX149" i="4" s="1"/>
  <c r="AY297" i="4"/>
  <c r="CA297" i="4" s="1"/>
  <c r="BB35" i="4"/>
  <c r="CD35" i="4" s="1"/>
  <c r="BB16" i="4"/>
  <c r="CD16" i="4" s="1"/>
  <c r="AJ302" i="4"/>
  <c r="BL302" i="4" s="1"/>
  <c r="BA153" i="4"/>
  <c r="CC153" i="4" s="1"/>
  <c r="AV333" i="4"/>
  <c r="BX333" i="4" s="1"/>
  <c r="AX357" i="4"/>
  <c r="BZ357" i="4" s="1"/>
  <c r="AY54" i="4"/>
  <c r="CA54" i="4" s="1"/>
  <c r="BC256" i="4"/>
  <c r="CF256" i="4" s="1"/>
  <c r="BA236" i="4"/>
  <c r="CC236" i="4" s="1"/>
  <c r="AZ367" i="4"/>
  <c r="CB367" i="4" s="1"/>
  <c r="AE45" i="4"/>
  <c r="BG45" i="4" s="1"/>
  <c r="BA284" i="4"/>
  <c r="CC284" i="4" s="1"/>
  <c r="AY99" i="4"/>
  <c r="CA99" i="4" s="1"/>
  <c r="BC47" i="4"/>
  <c r="BA89" i="4"/>
  <c r="CC89" i="4" s="1"/>
  <c r="AV365" i="4"/>
  <c r="BX365" i="4" s="1"/>
  <c r="AW25" i="4"/>
  <c r="BY25" i="4" s="1"/>
  <c r="AZ365" i="4"/>
  <c r="CB365" i="4" s="1"/>
  <c r="BC320" i="4"/>
  <c r="CF320" i="4" s="1"/>
  <c r="BA268" i="4"/>
  <c r="CC268" i="4" s="1"/>
  <c r="AZ271" i="4"/>
  <c r="CB271" i="4" s="1"/>
  <c r="AZ214" i="4"/>
  <c r="CB214" i="4" s="1"/>
  <c r="BB110" i="4"/>
  <c r="CD110" i="4" s="1"/>
  <c r="AJ278" i="4"/>
  <c r="BL278" i="4" s="1"/>
  <c r="AK280" i="4"/>
  <c r="BM280" i="4" s="1"/>
  <c r="BC229" i="4"/>
  <c r="CF229" i="4" s="1"/>
  <c r="BA363" i="4"/>
  <c r="CC363" i="4" s="1"/>
  <c r="BC260" i="4"/>
  <c r="CF260" i="4" s="1"/>
  <c r="BB166" i="4"/>
  <c r="CD166" i="4" s="1"/>
  <c r="AE133" i="4"/>
  <c r="BG133" i="4" s="1"/>
  <c r="BA355" i="4"/>
  <c r="CC355" i="4" s="1"/>
  <c r="BA178" i="4"/>
  <c r="CC178" i="4" s="1"/>
  <c r="AO69" i="4"/>
  <c r="BQ69" i="4" s="1"/>
  <c r="AJ95" i="4"/>
  <c r="BL95" i="4" s="1"/>
  <c r="AJ156" i="4"/>
  <c r="BL156" i="4" s="1"/>
  <c r="AZ231" i="4"/>
  <c r="CB231" i="4" s="1"/>
  <c r="BA98" i="4"/>
  <c r="CC98" i="4" s="1"/>
  <c r="AM128" i="4"/>
  <c r="BO128" i="4" s="1"/>
  <c r="BB183" i="4"/>
  <c r="CD183" i="4" s="1"/>
  <c r="AJ273" i="4"/>
  <c r="BL273" i="4" s="1"/>
  <c r="BA210" i="4"/>
  <c r="CC210" i="4" s="1"/>
  <c r="BB308" i="4"/>
  <c r="CD308" i="4" s="1"/>
  <c r="AD276" i="4"/>
  <c r="BF276" i="4" s="1"/>
  <c r="AJ125" i="4"/>
  <c r="BL125" i="4" s="1"/>
  <c r="AI271" i="4"/>
  <c r="BK271" i="4" s="1"/>
  <c r="AO138" i="4"/>
  <c r="BQ138" i="4" s="1"/>
  <c r="BC144" i="4"/>
  <c r="AN197" i="4"/>
  <c r="BP197" i="4" s="1"/>
  <c r="AS157" i="4"/>
  <c r="BU157" i="4" s="1"/>
  <c r="AS220" i="4"/>
  <c r="BU220" i="4" s="1"/>
  <c r="BA99" i="4"/>
  <c r="CC99" i="4" s="1"/>
  <c r="BA114" i="4"/>
  <c r="CC114" i="4" s="1"/>
  <c r="AH172" i="4"/>
  <c r="BJ172" i="4" s="1"/>
  <c r="AY18" i="4"/>
  <c r="CA18" i="4" s="1"/>
  <c r="AJ211" i="4"/>
  <c r="BL211" i="4" s="1"/>
  <c r="AZ167" i="4"/>
  <c r="CB167" i="4" s="1"/>
  <c r="BA34" i="4"/>
  <c r="CC34" i="4" s="1"/>
  <c r="AE362" i="4"/>
  <c r="BG362" i="4" s="1"/>
  <c r="BB55" i="4"/>
  <c r="CD55" i="4" s="1"/>
  <c r="AL253" i="4"/>
  <c r="BN253" i="4" s="1"/>
  <c r="BA82" i="4"/>
  <c r="CC82" i="4" s="1"/>
  <c r="BB116" i="4"/>
  <c r="CD116" i="4" s="1"/>
  <c r="AP310" i="4"/>
  <c r="BR310" i="4" s="1"/>
  <c r="CE310" i="4" s="1"/>
  <c r="BC168" i="4"/>
  <c r="CF168" i="4" s="1"/>
  <c r="AG245" i="4"/>
  <c r="BI245" i="4" s="1"/>
  <c r="AK296" i="4"/>
  <c r="BM296" i="4" s="1"/>
  <c r="AJ316" i="4"/>
  <c r="BL316" i="4" s="1"/>
  <c r="AD137" i="4"/>
  <c r="BF137" i="4" s="1"/>
  <c r="AP193" i="4"/>
  <c r="BR193" i="4" s="1"/>
  <c r="AU364" i="4"/>
  <c r="BW364" i="4" s="1"/>
  <c r="BA35" i="4"/>
  <c r="CC35" i="4" s="1"/>
  <c r="BB222" i="4"/>
  <c r="CD222" i="4" s="1"/>
  <c r="AH313" i="4"/>
  <c r="BJ313" i="4" s="1"/>
  <c r="BA362" i="4"/>
  <c r="CC362" i="4" s="1"/>
  <c r="AO158" i="4"/>
  <c r="BQ158" i="4" s="1"/>
  <c r="BA147" i="4"/>
  <c r="CC147" i="4" s="1"/>
  <c r="BB14" i="4"/>
  <c r="CD14" i="4" s="1"/>
  <c r="BB152" i="4"/>
  <c r="CD152" i="4" s="1"/>
  <c r="AZ366" i="4"/>
  <c r="CB366" i="4" s="1"/>
  <c r="AK81" i="4"/>
  <c r="BM81" i="4" s="1"/>
  <c r="BC299" i="4"/>
  <c r="AJ294" i="4"/>
  <c r="BL294" i="4" s="1"/>
  <c r="AX164" i="4"/>
  <c r="BZ164" i="4" s="1"/>
  <c r="AJ370" i="4"/>
  <c r="BL370" i="4" s="1"/>
  <c r="BA112" i="4"/>
  <c r="CC112" i="4" s="1"/>
  <c r="AP286" i="4"/>
  <c r="BR286" i="4" s="1"/>
  <c r="CE286" i="4" s="1"/>
  <c r="AJ234" i="4"/>
  <c r="BL234" i="4" s="1"/>
  <c r="AJ149" i="4"/>
  <c r="BL149" i="4" s="1"/>
  <c r="AQ45" i="4"/>
  <c r="BS45" i="4" s="1"/>
  <c r="AW255" i="4"/>
  <c r="BY255" i="4" s="1"/>
  <c r="BC282" i="4"/>
  <c r="AW167" i="4"/>
  <c r="BY167" i="4" s="1"/>
  <c r="BB311" i="4"/>
  <c r="CD311" i="4" s="1"/>
  <c r="BC154" i="4"/>
  <c r="BD154" i="4" s="1"/>
  <c r="AZ110" i="4"/>
  <c r="CB110" i="4" s="1"/>
  <c r="BB326" i="4"/>
  <c r="CD326" i="4" s="1"/>
  <c r="AJ376" i="4"/>
  <c r="BL376" i="4" s="1"/>
  <c r="AJ110" i="4"/>
  <c r="BL110" i="4" s="1"/>
  <c r="AD249" i="4"/>
  <c r="BF249" i="4" s="1"/>
  <c r="AZ279" i="4"/>
  <c r="CB279" i="4" s="1"/>
  <c r="BA131" i="4"/>
  <c r="CC131" i="4" s="1"/>
  <c r="BC348" i="4"/>
  <c r="BD348" i="4" s="1"/>
  <c r="AZ294" i="4"/>
  <c r="CB294" i="4" s="1"/>
  <c r="BA146" i="4"/>
  <c r="CC146" i="4" s="1"/>
  <c r="BC363" i="4"/>
  <c r="BD363" i="4" s="1"/>
  <c r="BC313" i="4"/>
  <c r="CF313" i="4" s="1"/>
  <c r="AJ241" i="4"/>
  <c r="BL241" i="4" s="1"/>
  <c r="AK277" i="4"/>
  <c r="BM277" i="4" s="1"/>
  <c r="BA72" i="4"/>
  <c r="CC72" i="4" s="1"/>
  <c r="BC289" i="4"/>
  <c r="BD289" i="4" s="1"/>
  <c r="AJ166" i="4"/>
  <c r="BL166" i="4" s="1"/>
  <c r="BC48" i="4"/>
  <c r="CF48" i="4" s="1"/>
  <c r="AJ203" i="4"/>
  <c r="BL203" i="4" s="1"/>
  <c r="AN300" i="4"/>
  <c r="BP300" i="4" s="1"/>
  <c r="AD108" i="4"/>
  <c r="BF108" i="4" s="1"/>
  <c r="AN367" i="4"/>
  <c r="BP367" i="4" s="1"/>
  <c r="AD226" i="4"/>
  <c r="BF226" i="4" s="1"/>
  <c r="AK144" i="4"/>
  <c r="BM144" i="4" s="1"/>
  <c r="BC121" i="4"/>
  <c r="CF121" i="4" s="1"/>
  <c r="BB172" i="4"/>
  <c r="CD172" i="4" s="1"/>
  <c r="AJ240" i="4"/>
  <c r="BL240" i="4" s="1"/>
  <c r="AJ189" i="4"/>
  <c r="BL189" i="4" s="1"/>
  <c r="AJ124" i="4"/>
  <c r="BL124" i="4" s="1"/>
  <c r="AJ345" i="4"/>
  <c r="BL345" i="4" s="1"/>
  <c r="AG86" i="4"/>
  <c r="BI86" i="4" s="1"/>
  <c r="AI362" i="4"/>
  <c r="BK362" i="4" s="1"/>
  <c r="AG157" i="4"/>
  <c r="BI157" i="4" s="1"/>
  <c r="AE72" i="4"/>
  <c r="BG72" i="4" s="1"/>
  <c r="AO347" i="4"/>
  <c r="BQ347" i="4" s="1"/>
  <c r="BA48" i="4"/>
  <c r="CC48" i="4" s="1"/>
  <c r="BC265" i="4"/>
  <c r="AJ142" i="4"/>
  <c r="BL142" i="4" s="1"/>
  <c r="BC24" i="4"/>
  <c r="BD24" i="4" s="1"/>
  <c r="AJ155" i="4"/>
  <c r="BL155" i="4" s="1"/>
  <c r="AM217" i="4"/>
  <c r="BO217" i="4" s="1"/>
  <c r="AD146" i="4"/>
  <c r="BF146" i="4" s="1"/>
  <c r="AL39" i="4"/>
  <c r="BN39" i="4" s="1"/>
  <c r="AD329" i="4"/>
  <c r="BF329" i="4" s="1"/>
  <c r="AJ60" i="4"/>
  <c r="BL60" i="4" s="1"/>
  <c r="AJ144" i="4"/>
  <c r="BL144" i="4" s="1"/>
  <c r="AJ165" i="4"/>
  <c r="BL165" i="4" s="1"/>
  <c r="AJ92" i="4"/>
  <c r="BL92" i="4" s="1"/>
  <c r="AJ321" i="4"/>
  <c r="BL321" i="4" s="1"/>
  <c r="AG192" i="4"/>
  <c r="BI192" i="4" s="1"/>
  <c r="AG24" i="4"/>
  <c r="BI24" i="4" s="1"/>
  <c r="AG240" i="4"/>
  <c r="BI240" i="4" s="1"/>
  <c r="AJ190" i="4"/>
  <c r="BL190" i="4" s="1"/>
  <c r="AJ114" i="4"/>
  <c r="BL114" i="4" s="1"/>
  <c r="AL151" i="4"/>
  <c r="BN151" i="4" s="1"/>
  <c r="BC153" i="4"/>
  <c r="AJ182" i="4"/>
  <c r="BL182" i="4" s="1"/>
  <c r="AJ281" i="4"/>
  <c r="BL281" i="4" s="1"/>
  <c r="AG349" i="4"/>
  <c r="BI349" i="4" s="1"/>
  <c r="AS164" i="4"/>
  <c r="BU164" i="4" s="1"/>
  <c r="AS37" i="4"/>
  <c r="BU37" i="4" s="1"/>
  <c r="AP328" i="4"/>
  <c r="BR328" i="4" s="1"/>
  <c r="CE328" i="4" s="1"/>
  <c r="AP368" i="4"/>
  <c r="BR368" i="4" s="1"/>
  <c r="CE368" i="4" s="1"/>
  <c r="AQ118" i="4"/>
  <c r="BS118" i="4" s="1"/>
  <c r="AV122" i="4"/>
  <c r="BX122" i="4" s="1"/>
  <c r="AT209" i="4"/>
  <c r="BV209" i="4" s="1"/>
  <c r="AR120" i="4"/>
  <c r="BT120" i="4" s="1"/>
  <c r="AQ301" i="4"/>
  <c r="BS301" i="4" s="1"/>
  <c r="AT113" i="4"/>
  <c r="BV113" i="4" s="1"/>
  <c r="AP296" i="4"/>
  <c r="BR296" i="4" s="1"/>
  <c r="CE296" i="4" s="1"/>
  <c r="AX369" i="4"/>
  <c r="BZ369" i="4" s="1"/>
  <c r="AQ357" i="4"/>
  <c r="BS357" i="4" s="1"/>
  <c r="AO180" i="4"/>
  <c r="BQ180" i="4" s="1"/>
  <c r="AP49" i="4"/>
  <c r="BR49" i="4" s="1"/>
  <c r="CE49" i="4" s="1"/>
  <c r="AO108" i="4"/>
  <c r="BQ108" i="4" s="1"/>
  <c r="AY279" i="4"/>
  <c r="CA279" i="4" s="1"/>
  <c r="AV260" i="4"/>
  <c r="BX260" i="4" s="1"/>
  <c r="AW101" i="4"/>
  <c r="BY101" i="4" s="1"/>
  <c r="AU235" i="4"/>
  <c r="BW235" i="4" s="1"/>
  <c r="AX73" i="4"/>
  <c r="BZ73" i="4" s="1"/>
  <c r="AX227" i="4"/>
  <c r="BZ227" i="4" s="1"/>
  <c r="AS68" i="4"/>
  <c r="BU68" i="4" s="1"/>
  <c r="AS316" i="4"/>
  <c r="BU316" i="4" s="1"/>
  <c r="AD111" i="4"/>
  <c r="BF111" i="4" s="1"/>
  <c r="AJ126" i="4"/>
  <c r="BL126" i="4" s="1"/>
  <c r="AO264" i="4"/>
  <c r="BQ264" i="4" s="1"/>
  <c r="AH348" i="4"/>
  <c r="BJ348" i="4" s="1"/>
  <c r="BC67" i="4"/>
  <c r="AJ213" i="4"/>
  <c r="BL213" i="4" s="1"/>
  <c r="AN69" i="4"/>
  <c r="BP69" i="4" s="1"/>
  <c r="AF324" i="4"/>
  <c r="BH324" i="4" s="1"/>
  <c r="AQ308" i="4"/>
  <c r="BS308" i="4" s="1"/>
  <c r="AR41" i="4"/>
  <c r="BT41" i="4" s="1"/>
  <c r="AO84" i="4"/>
  <c r="BQ84" i="4" s="1"/>
  <c r="AY114" i="4"/>
  <c r="CA114" i="4" s="1"/>
  <c r="AR290" i="4"/>
  <c r="BT290" i="4" s="1"/>
  <c r="AW291" i="4"/>
  <c r="BY291" i="4" s="1"/>
  <c r="AU136" i="4"/>
  <c r="BW136" i="4" s="1"/>
  <c r="AT16" i="4"/>
  <c r="BV16" i="4" s="1"/>
  <c r="AQ237" i="4"/>
  <c r="BS237" i="4" s="1"/>
  <c r="AU214" i="4"/>
  <c r="BW214" i="4" s="1"/>
  <c r="AP104" i="4"/>
  <c r="BR104" i="4" s="1"/>
  <c r="CE104" i="4" s="1"/>
  <c r="BA111" i="4"/>
  <c r="CC111" i="4" s="1"/>
  <c r="AQ101" i="4"/>
  <c r="BS101" i="4" s="1"/>
  <c r="AP160" i="4"/>
  <c r="BR160" i="4" s="1"/>
  <c r="CE160" i="4" s="1"/>
  <c r="AQ285" i="4"/>
  <c r="BS285" i="4" s="1"/>
  <c r="AQ324" i="4"/>
  <c r="BS324" i="4" s="1"/>
  <c r="AU160" i="4"/>
  <c r="BW160" i="4" s="1"/>
  <c r="AW368" i="4"/>
  <c r="BY368" i="4" s="1"/>
  <c r="BA341" i="4"/>
  <c r="CC341" i="4" s="1"/>
  <c r="AW134" i="4"/>
  <c r="BY134" i="4" s="1"/>
  <c r="AY175" i="4"/>
  <c r="CA175" i="4" s="1"/>
  <c r="BA240" i="4"/>
  <c r="CC240" i="4" s="1"/>
  <c r="AU284" i="4"/>
  <c r="BW284" i="4" s="1"/>
  <c r="AY94" i="4"/>
  <c r="CA94" i="4" s="1"/>
  <c r="AY245" i="4"/>
  <c r="CA245" i="4" s="1"/>
  <c r="AV129" i="4"/>
  <c r="BX129" i="4" s="1"/>
  <c r="AR336" i="4"/>
  <c r="BT336" i="4" s="1"/>
  <c r="AY141" i="4"/>
  <c r="CA141" i="4" s="1"/>
  <c r="AV84" i="4"/>
  <c r="BX84" i="4" s="1"/>
  <c r="AR216" i="4"/>
  <c r="BT216" i="4" s="1"/>
  <c r="AX65" i="4"/>
  <c r="BZ65" i="4" s="1"/>
  <c r="AY159" i="4"/>
  <c r="CA159" i="4" s="1"/>
  <c r="AY318" i="4"/>
  <c r="CA318" i="4" s="1"/>
  <c r="BC51" i="4"/>
  <c r="CF51" i="4" s="1"/>
  <c r="AW221" i="4"/>
  <c r="BY221" i="4" s="1"/>
  <c r="AY63" i="4"/>
  <c r="CA63" i="4" s="1"/>
  <c r="AZ28" i="4"/>
  <c r="CB28" i="4" s="1"/>
  <c r="AT256" i="4"/>
  <c r="BV256" i="4" s="1"/>
  <c r="AX45" i="4"/>
  <c r="BZ45" i="4" s="1"/>
  <c r="AY317" i="4"/>
  <c r="CA317" i="4" s="1"/>
  <c r="BA133" i="4"/>
  <c r="CC133" i="4" s="1"/>
  <c r="AW199" i="4"/>
  <c r="BY199" i="4" s="1"/>
  <c r="AU308" i="4"/>
  <c r="BW308" i="4" s="1"/>
  <c r="AR240" i="4"/>
  <c r="BT240" i="4" s="1"/>
  <c r="AY196" i="4"/>
  <c r="CA196" i="4" s="1"/>
  <c r="AY349" i="4"/>
  <c r="CA349" i="4" s="1"/>
  <c r="AV164" i="4"/>
  <c r="BX164" i="4" s="1"/>
  <c r="AP216" i="4"/>
  <c r="BR216" i="4" s="1"/>
  <c r="CE216" i="4" s="1"/>
  <c r="AV311" i="4"/>
  <c r="BX311" i="4" s="1"/>
  <c r="AS373" i="4"/>
  <c r="BU373" i="4" s="1"/>
  <c r="BC298" i="4"/>
  <c r="AU45" i="4"/>
  <c r="BW45" i="4" s="1"/>
  <c r="AQ268" i="4"/>
  <c r="BS268" i="4" s="1"/>
  <c r="AX148" i="4"/>
  <c r="BZ148" i="4" s="1"/>
  <c r="AS61" i="4"/>
  <c r="BU61" i="4" s="1"/>
  <c r="AQ165" i="4"/>
  <c r="BS165" i="4" s="1"/>
  <c r="BC362" i="4"/>
  <c r="AV170" i="4"/>
  <c r="BX170" i="4" s="1"/>
  <c r="AJ175" i="4"/>
  <c r="BL175" i="4" s="1"/>
  <c r="AT312" i="4"/>
  <c r="BV312" i="4" s="1"/>
  <c r="AQ276" i="4"/>
  <c r="BS276" i="4" s="1"/>
  <c r="AO60" i="4"/>
  <c r="BQ60" i="4" s="1"/>
  <c r="AX180" i="4"/>
  <c r="BZ180" i="4" s="1"/>
  <c r="AU285" i="4"/>
  <c r="BW285" i="4" s="1"/>
  <c r="AS69" i="4"/>
  <c r="BU69" i="4" s="1"/>
  <c r="AR217" i="4"/>
  <c r="BT217" i="4" s="1"/>
  <c r="AQ365" i="4"/>
  <c r="BS365" i="4" s="1"/>
  <c r="AY230" i="4"/>
  <c r="CA230" i="4" s="1"/>
  <c r="AU190" i="4"/>
  <c r="BW190" i="4" s="1"/>
  <c r="AQ164" i="4"/>
  <c r="BS164" i="4" s="1"/>
  <c r="BC61" i="4"/>
  <c r="BD61" i="4" s="1"/>
  <c r="AU261" i="4"/>
  <c r="BW261" i="4" s="1"/>
  <c r="AS357" i="4"/>
  <c r="BU357" i="4" s="1"/>
  <c r="AP89" i="4"/>
  <c r="BR89" i="4" s="1"/>
  <c r="CE89" i="4" s="1"/>
  <c r="AV346" i="4"/>
  <c r="BX346" i="4" s="1"/>
  <c r="AT314" i="4"/>
  <c r="BV314" i="4" s="1"/>
  <c r="AR98" i="4"/>
  <c r="BT98" i="4" s="1"/>
  <c r="AQ246" i="4"/>
  <c r="BS246" i="4" s="1"/>
  <c r="AZ300" i="4"/>
  <c r="CB300" i="4" s="1"/>
  <c r="BB370" i="4"/>
  <c r="CD370" i="4" s="1"/>
  <c r="AQ124" i="4"/>
  <c r="BS124" i="4" s="1"/>
  <c r="AV135" i="4"/>
  <c r="BX135" i="4" s="1"/>
  <c r="AP208" i="4"/>
  <c r="BR208" i="4" s="1"/>
  <c r="CE208" i="4" s="1"/>
  <c r="AU356" i="4"/>
  <c r="BW356" i="4" s="1"/>
  <c r="AQ13" i="4"/>
  <c r="BS13" i="4" s="1"/>
  <c r="AT185" i="4"/>
  <c r="BV185" i="4" s="1"/>
  <c r="AZ83" i="4"/>
  <c r="CB83" i="4" s="1"/>
  <c r="AQ188" i="4"/>
  <c r="BS188" i="4" s="1"/>
  <c r="AD266" i="4"/>
  <c r="BF266" i="4" s="1"/>
  <c r="AF138" i="4"/>
  <c r="BH138" i="4" s="1"/>
  <c r="AH370" i="4"/>
  <c r="BJ370" i="4" s="1"/>
  <c r="AJ52" i="4"/>
  <c r="BL52" i="4" s="1"/>
  <c r="AI360" i="4"/>
  <c r="BK360" i="4" s="1"/>
  <c r="AJ210" i="4"/>
  <c r="BL210" i="4" s="1"/>
  <c r="AJ236" i="4"/>
  <c r="BL236" i="4" s="1"/>
  <c r="AJ277" i="4"/>
  <c r="BL277" i="4" s="1"/>
  <c r="BC85" i="4"/>
  <c r="BD85" i="4" s="1"/>
  <c r="BB260" i="4"/>
  <c r="CD260" i="4" s="1"/>
  <c r="BC227" i="4"/>
  <c r="CF227" i="4" s="1"/>
  <c r="AL103" i="4"/>
  <c r="BN103" i="4" s="1"/>
  <c r="AE296" i="4"/>
  <c r="BG296" i="4" s="1"/>
  <c r="AS131" i="4"/>
  <c r="BU131" i="4" s="1"/>
  <c r="AE126" i="4"/>
  <c r="BG126" i="4" s="1"/>
  <c r="AT183" i="4"/>
  <c r="BV183" i="4" s="1"/>
  <c r="AJ339" i="4"/>
  <c r="BL339" i="4" s="1"/>
  <c r="BC136" i="4"/>
  <c r="BD136" i="4" s="1"/>
  <c r="AJ254" i="4"/>
  <c r="BL254" i="4" s="1"/>
  <c r="AF201" i="4"/>
  <c r="BH201" i="4" s="1"/>
  <c r="AI349" i="4"/>
  <c r="BK349" i="4" s="1"/>
  <c r="AY373" i="4"/>
  <c r="CA373" i="4" s="1"/>
  <c r="AX123" i="4"/>
  <c r="BZ123" i="4" s="1"/>
  <c r="AW139" i="4"/>
  <c r="BY139" i="4" s="1"/>
  <c r="AY239" i="4"/>
  <c r="CA239" i="4" s="1"/>
  <c r="AV212" i="4"/>
  <c r="BX212" i="4" s="1"/>
  <c r="AR344" i="4"/>
  <c r="BT344" i="4" s="1"/>
  <c r="AX193" i="4"/>
  <c r="BZ193" i="4" s="1"/>
  <c r="AY255" i="4"/>
  <c r="CA255" i="4" s="1"/>
  <c r="AX210" i="4"/>
  <c r="BZ210" i="4" s="1"/>
  <c r="AZ26" i="4"/>
  <c r="CB26" i="4" s="1"/>
  <c r="AW341" i="4"/>
  <c r="BY341" i="4" s="1"/>
  <c r="AY168" i="4"/>
  <c r="CA168" i="4" s="1"/>
  <c r="AY73" i="4"/>
  <c r="CA73" i="4" s="1"/>
  <c r="AT320" i="4"/>
  <c r="BV320" i="4" s="1"/>
  <c r="BB37" i="4"/>
  <c r="CD37" i="4" s="1"/>
  <c r="AX81" i="4"/>
  <c r="BZ81" i="4" s="1"/>
  <c r="BA265" i="4"/>
  <c r="CC265" i="4" s="1"/>
  <c r="AW263" i="4"/>
  <c r="BY263" i="4" s="1"/>
  <c r="AU372" i="4"/>
  <c r="BW372" i="4" s="1"/>
  <c r="AR304" i="4"/>
  <c r="BT304" i="4" s="1"/>
  <c r="AW79" i="4"/>
  <c r="BY79" i="4" s="1"/>
  <c r="AV193" i="4"/>
  <c r="BX193" i="4" s="1"/>
  <c r="AU260" i="4"/>
  <c r="BW260" i="4" s="1"/>
  <c r="AP280" i="4"/>
  <c r="BR280" i="4" s="1"/>
  <c r="CE280" i="4" s="1"/>
  <c r="AU75" i="4"/>
  <c r="BW75" i="4" s="1"/>
  <c r="AR73" i="4"/>
  <c r="BT73" i="4" s="1"/>
  <c r="BA81" i="4"/>
  <c r="CC81" i="4" s="1"/>
  <c r="AZ57" i="4"/>
  <c r="CB57" i="4" s="1"/>
  <c r="AQ332" i="4"/>
  <c r="BS332" i="4" s="1"/>
  <c r="AW40" i="4"/>
  <c r="BY40" i="4" s="1"/>
  <c r="AS125" i="4"/>
  <c r="BU125" i="4" s="1"/>
  <c r="AQ229" i="4"/>
  <c r="BS229" i="4" s="1"/>
  <c r="BA145" i="4"/>
  <c r="CC145" i="4" s="1"/>
  <c r="AV298" i="4"/>
  <c r="BX298" i="4" s="1"/>
  <c r="AZ196" i="4"/>
  <c r="CB196" i="4" s="1"/>
  <c r="AS108" i="4"/>
  <c r="BU108" i="4" s="1"/>
  <c r="AQ340" i="4"/>
  <c r="BS340" i="4" s="1"/>
  <c r="AO124" i="4"/>
  <c r="BQ124" i="4" s="1"/>
  <c r="AW72" i="4"/>
  <c r="BY72" i="4" s="1"/>
  <c r="AU349" i="4"/>
  <c r="BW349" i="4" s="1"/>
  <c r="AS133" i="4"/>
  <c r="BU133" i="4" s="1"/>
  <c r="AR281" i="4"/>
  <c r="BT281" i="4" s="1"/>
  <c r="AP65" i="4"/>
  <c r="BR65" i="4" s="1"/>
  <c r="CE65" i="4" s="1"/>
  <c r="AX122" i="4"/>
  <c r="BZ122" i="4" s="1"/>
  <c r="AU270" i="4"/>
  <c r="BW270" i="4" s="1"/>
  <c r="AQ252" i="4"/>
  <c r="BS252" i="4" s="1"/>
  <c r="BA70" i="4"/>
  <c r="CC70" i="4" s="1"/>
  <c r="AU373" i="4"/>
  <c r="BW373" i="4" s="1"/>
  <c r="AR105" i="4"/>
  <c r="BT105" i="4" s="1"/>
  <c r="AP201" i="4"/>
  <c r="BR201" i="4" s="1"/>
  <c r="CE201" i="4" s="1"/>
  <c r="AU151" i="4"/>
  <c r="BW151" i="4" s="1"/>
  <c r="AS14" i="4"/>
  <c r="BU14" i="4" s="1"/>
  <c r="AR162" i="4"/>
  <c r="BT162" i="4" s="1"/>
  <c r="AQ310" i="4"/>
  <c r="BS310" i="4" s="1"/>
  <c r="AY264" i="4"/>
  <c r="CA264" i="4" s="1"/>
  <c r="AO220" i="4"/>
  <c r="BQ220" i="4" s="1"/>
  <c r="AR288" i="4"/>
  <c r="BT288" i="4" s="1"/>
  <c r="AW200" i="4"/>
  <c r="BY200" i="4" s="1"/>
  <c r="AP80" i="4"/>
  <c r="BR80" i="4" s="1"/>
  <c r="CE80" i="4" s="1"/>
  <c r="AW133" i="4"/>
  <c r="BY133" i="4" s="1"/>
  <c r="AR257" i="4"/>
  <c r="BT257" i="4" s="1"/>
  <c r="AT65" i="4"/>
  <c r="BV65" i="4" s="1"/>
  <c r="BC287" i="4"/>
  <c r="AQ84" i="4"/>
  <c r="BS84" i="4" s="1"/>
  <c r="AE29" i="4"/>
  <c r="BG29" i="4" s="1"/>
  <c r="AH121" i="4"/>
  <c r="BJ121" i="4" s="1"/>
  <c r="AH92" i="4"/>
  <c r="BJ92" i="4" s="1"/>
  <c r="AN303" i="4"/>
  <c r="BP303" i="4" s="1"/>
  <c r="AI28" i="4"/>
  <c r="BK28" i="4" s="1"/>
  <c r="AJ306" i="4"/>
  <c r="BL306" i="4" s="1"/>
  <c r="AJ300" i="4"/>
  <c r="BL300" i="4" s="1"/>
  <c r="AJ341" i="4"/>
  <c r="BL341" i="4" s="1"/>
  <c r="BC171" i="4"/>
  <c r="CF171" i="4" s="1"/>
  <c r="BB324" i="4"/>
  <c r="CD324" i="4" s="1"/>
  <c r="BC291" i="4"/>
  <c r="BD291" i="4" s="1"/>
  <c r="AO283" i="4"/>
  <c r="BQ283" i="4" s="1"/>
  <c r="AF282" i="4"/>
  <c r="BH282" i="4" s="1"/>
  <c r="AD33" i="4"/>
  <c r="BF33" i="4" s="1"/>
  <c r="AF193" i="4"/>
  <c r="BH193" i="4" s="1"/>
  <c r="AJ193" i="4"/>
  <c r="BL193" i="4" s="1"/>
  <c r="BC87" i="4"/>
  <c r="CF87" i="4" s="1"/>
  <c r="AJ93" i="4"/>
  <c r="BL93" i="4" s="1"/>
  <c r="AJ318" i="4"/>
  <c r="BL318" i="4" s="1"/>
  <c r="AH180" i="4"/>
  <c r="BJ180" i="4" s="1"/>
  <c r="AM19" i="4"/>
  <c r="BO19" i="4" s="1"/>
  <c r="AX114" i="4"/>
  <c r="BZ114" i="4" s="1"/>
  <c r="AX211" i="4"/>
  <c r="BZ211" i="4" s="1"/>
  <c r="AU212" i="4"/>
  <c r="BW212" i="4" s="1"/>
  <c r="AY327" i="4"/>
  <c r="CA327" i="4" s="1"/>
  <c r="AU104" i="4"/>
  <c r="BW104" i="4" s="1"/>
  <c r="AQ44" i="4"/>
  <c r="BS44" i="4" s="1"/>
  <c r="AX321" i="4"/>
  <c r="BZ321" i="4" s="1"/>
  <c r="AX59" i="4"/>
  <c r="BZ59" i="4" s="1"/>
  <c r="AW102" i="4"/>
  <c r="BY102" i="4" s="1"/>
  <c r="AX88" i="4"/>
  <c r="BZ88" i="4" s="1"/>
  <c r="AV65" i="4"/>
  <c r="BX65" i="4" s="1"/>
  <c r="AY263" i="4"/>
  <c r="CA263" i="4" s="1"/>
  <c r="AY350" i="4"/>
  <c r="CA350" i="4" s="1"/>
  <c r="AS20" i="4"/>
  <c r="BU20" i="4" s="1"/>
  <c r="AW202" i="4"/>
  <c r="BY202" i="4" s="1"/>
  <c r="AX209" i="4"/>
  <c r="BZ209" i="4" s="1"/>
  <c r="AZ43" i="4"/>
  <c r="CB43" i="4" s="1"/>
  <c r="AW327" i="4"/>
  <c r="BY327" i="4" s="1"/>
  <c r="AT72" i="4"/>
  <c r="BV72" i="4" s="1"/>
  <c r="AR368" i="4"/>
  <c r="BT368" i="4" s="1"/>
  <c r="AY149" i="4"/>
  <c r="CA149" i="4" s="1"/>
  <c r="BA149" i="4"/>
  <c r="CC149" i="4" s="1"/>
  <c r="AT88" i="4"/>
  <c r="BV88" i="4" s="1"/>
  <c r="AP344" i="4"/>
  <c r="BR344" i="4" s="1"/>
  <c r="CE344" i="4" s="1"/>
  <c r="AU189" i="4"/>
  <c r="BW189" i="4" s="1"/>
  <c r="AR137" i="4"/>
  <c r="BT137" i="4" s="1"/>
  <c r="AZ145" i="4"/>
  <c r="CB145" i="4" s="1"/>
  <c r="AX171" i="4"/>
  <c r="BZ171" i="4" s="1"/>
  <c r="AP32" i="4"/>
  <c r="BR32" i="4" s="1"/>
  <c r="CE32" i="4" s="1"/>
  <c r="AW288" i="4"/>
  <c r="BY288" i="4" s="1"/>
  <c r="AS189" i="4"/>
  <c r="BU189" i="4" s="1"/>
  <c r="AQ293" i="4"/>
  <c r="BS293" i="4" s="1"/>
  <c r="AZ195" i="4"/>
  <c r="CB195" i="4" s="1"/>
  <c r="AU62" i="4"/>
  <c r="BW62" i="4" s="1"/>
  <c r="AX251" i="4"/>
  <c r="BZ251" i="4" s="1"/>
  <c r="AS292" i="4"/>
  <c r="BU292" i="4" s="1"/>
  <c r="AP40" i="4"/>
  <c r="BR40" i="4" s="1"/>
  <c r="CE40" i="4" s="1"/>
  <c r="AO188" i="4"/>
  <c r="BQ188" i="4" s="1"/>
  <c r="AW310" i="4"/>
  <c r="BY310" i="4" s="1"/>
  <c r="AT49" i="4"/>
  <c r="BV49" i="4" s="1"/>
  <c r="AS197" i="4"/>
  <c r="BU197" i="4" s="1"/>
  <c r="AR345" i="4"/>
  <c r="BT345" i="4" s="1"/>
  <c r="AP129" i="4"/>
  <c r="BR129" i="4" s="1"/>
  <c r="CE129" i="4" s="1"/>
  <c r="AW14" i="4"/>
  <c r="BY14" i="4" s="1"/>
  <c r="AZ324" i="4"/>
  <c r="CB324" i="4" s="1"/>
  <c r="AQ364" i="4"/>
  <c r="BS364" i="4" s="1"/>
  <c r="AY78" i="4"/>
  <c r="CA78" i="4" s="1"/>
  <c r="AT121" i="4"/>
  <c r="BV121" i="4" s="1"/>
  <c r="AR193" i="4"/>
  <c r="BT193" i="4" s="1"/>
  <c r="BC162" i="4"/>
  <c r="CF162" i="4" s="1"/>
  <c r="AU294" i="4"/>
  <c r="BW294" i="4" s="1"/>
  <c r="AS78" i="4"/>
  <c r="BU78" i="4" s="1"/>
  <c r="AR226" i="4"/>
  <c r="BT226" i="4" s="1"/>
  <c r="AQ374" i="4"/>
  <c r="BS374" i="4" s="1"/>
  <c r="AX156" i="4"/>
  <c r="BZ156" i="4" s="1"/>
  <c r="AO100" i="4"/>
  <c r="BQ100" i="4" s="1"/>
  <c r="AS332" i="4"/>
  <c r="BU332" i="4" s="1"/>
  <c r="AX52" i="4"/>
  <c r="BZ52" i="4" s="1"/>
  <c r="AQ348" i="4"/>
  <c r="BS348" i="4" s="1"/>
  <c r="BB317" i="4"/>
  <c r="CD317" i="4" s="1"/>
  <c r="AR161" i="4"/>
  <c r="BT161" i="4" s="1"/>
  <c r="AU309" i="4"/>
  <c r="BW309" i="4" s="1"/>
  <c r="AO164" i="4"/>
  <c r="BQ164" i="4" s="1"/>
  <c r="AR128" i="4"/>
  <c r="BT128" i="4" s="1"/>
  <c r="AG72" i="4"/>
  <c r="BI72" i="4" s="1"/>
  <c r="AL340" i="4"/>
  <c r="BN340" i="4" s="1"/>
  <c r="AI67" i="4"/>
  <c r="BK67" i="4" s="1"/>
  <c r="AD236" i="4"/>
  <c r="BF236" i="4" s="1"/>
  <c r="AL143" i="4"/>
  <c r="BN143" i="4" s="1"/>
  <c r="AJ131" i="4"/>
  <c r="BL131" i="4" s="1"/>
  <c r="AJ364" i="4"/>
  <c r="BL364" i="4" s="1"/>
  <c r="AJ118" i="4"/>
  <c r="BL118" i="4" s="1"/>
  <c r="BC241" i="4"/>
  <c r="CF241" i="4" s="1"/>
  <c r="BA24" i="4"/>
  <c r="CC24" i="4" s="1"/>
  <c r="AD140" i="4"/>
  <c r="BF140" i="4" s="1"/>
  <c r="AE264" i="4"/>
  <c r="BG264" i="4" s="1"/>
  <c r="AG326" i="4"/>
  <c r="BI326" i="4" s="1"/>
  <c r="AG88" i="4"/>
  <c r="BI88" i="4" s="1"/>
  <c r="AG214" i="4"/>
  <c r="BI214" i="4" s="1"/>
  <c r="AJ305" i="4"/>
  <c r="BL305" i="4" s="1"/>
  <c r="BC175" i="4"/>
  <c r="CF175" i="4" s="1"/>
  <c r="AJ157" i="4"/>
  <c r="BL157" i="4" s="1"/>
  <c r="AJ112" i="4"/>
  <c r="BL112" i="4" s="1"/>
  <c r="AI13" i="4"/>
  <c r="BK13" i="4" s="1"/>
  <c r="AD342" i="4"/>
  <c r="BF342" i="4" s="1"/>
  <c r="AR328" i="4"/>
  <c r="BT328" i="4" s="1"/>
  <c r="AX146" i="4"/>
  <c r="BZ146" i="4" s="1"/>
  <c r="AW301" i="4"/>
  <c r="BY301" i="4" s="1"/>
  <c r="AW175" i="4"/>
  <c r="BY175" i="4" s="1"/>
  <c r="AT304" i="4"/>
  <c r="BV304" i="4" s="1"/>
  <c r="BA337" i="4"/>
  <c r="CC337" i="4" s="1"/>
  <c r="AU109" i="4"/>
  <c r="BW109" i="4" s="1"/>
  <c r="AW119" i="4"/>
  <c r="BY119" i="4" s="1"/>
  <c r="AU224" i="4"/>
  <c r="BW224" i="4" s="1"/>
  <c r="AZ169" i="4"/>
  <c r="CB169" i="4" s="1"/>
  <c r="BC318" i="4"/>
  <c r="CF318" i="4" s="1"/>
  <c r="AX363" i="4"/>
  <c r="BZ363" i="4" s="1"/>
  <c r="AV372" i="4"/>
  <c r="BX372" i="4" s="1"/>
  <c r="AR40" i="4"/>
  <c r="BT40" i="4" s="1"/>
  <c r="AW236" i="4"/>
  <c r="BY236" i="4" s="1"/>
  <c r="AV185" i="4"/>
  <c r="BX185" i="4" s="1"/>
  <c r="AY359" i="4"/>
  <c r="CA359" i="4" s="1"/>
  <c r="AX274" i="4"/>
  <c r="BZ274" i="4" s="1"/>
  <c r="AS92" i="4"/>
  <c r="BU92" i="4" s="1"/>
  <c r="AY95" i="4"/>
  <c r="CA95" i="4" s="1"/>
  <c r="AV105" i="4"/>
  <c r="BX105" i="4" s="1"/>
  <c r="BA321" i="4"/>
  <c r="CC321" i="4" s="1"/>
  <c r="AQ20" i="4"/>
  <c r="BS20" i="4" s="1"/>
  <c r="BA191" i="4"/>
  <c r="CC191" i="4" s="1"/>
  <c r="AT225" i="4"/>
  <c r="BV225" i="4" s="1"/>
  <c r="AQ157" i="4"/>
  <c r="BS157" i="4" s="1"/>
  <c r="AV154" i="4"/>
  <c r="BX154" i="4" s="1"/>
  <c r="AT280" i="4"/>
  <c r="BV280" i="4" s="1"/>
  <c r="AO52" i="4"/>
  <c r="BQ52" i="4" s="1"/>
  <c r="AU277" i="4"/>
  <c r="BW277" i="4" s="1"/>
  <c r="AR209" i="4"/>
  <c r="BT209" i="4" s="1"/>
  <c r="AP57" i="4"/>
  <c r="BR57" i="4" s="1"/>
  <c r="CE57" i="4" s="1"/>
  <c r="AX90" i="4"/>
  <c r="BZ90" i="4" s="1"/>
  <c r="AU262" i="4"/>
  <c r="BW262" i="4" s="1"/>
  <c r="AX338" i="4"/>
  <c r="BZ338" i="4" s="1"/>
  <c r="AR256" i="4"/>
  <c r="BT256" i="4" s="1"/>
  <c r="AP168" i="4"/>
  <c r="BR168" i="4" s="1"/>
  <c r="CE168" i="4" s="1"/>
  <c r="BB178" i="4"/>
  <c r="CD178" i="4" s="1"/>
  <c r="AV215" i="4"/>
  <c r="BX215" i="4" s="1"/>
  <c r="AT177" i="4"/>
  <c r="BV177" i="4" s="1"/>
  <c r="AS325" i="4"/>
  <c r="BU325" i="4" s="1"/>
  <c r="AQ109" i="4"/>
  <c r="BS109" i="4" s="1"/>
  <c r="AP257" i="4"/>
  <c r="BR257" i="4" s="1"/>
  <c r="CE257" i="4" s="1"/>
  <c r="AV58" i="4"/>
  <c r="BX58" i="4" s="1"/>
  <c r="AT248" i="4"/>
  <c r="BV248" i="4" s="1"/>
  <c r="AP200" i="4"/>
  <c r="BR200" i="4" s="1"/>
  <c r="CE200" i="4" s="1"/>
  <c r="AW168" i="4"/>
  <c r="BY168" i="4" s="1"/>
  <c r="AT321" i="4"/>
  <c r="BV321" i="4" s="1"/>
  <c r="AQ53" i="4"/>
  <c r="BS53" i="4" s="1"/>
  <c r="AY121" i="4"/>
  <c r="CA121" i="4" s="1"/>
  <c r="AT58" i="4"/>
  <c r="BV58" i="4" s="1"/>
  <c r="AS206" i="4"/>
  <c r="BU206" i="4" s="1"/>
  <c r="AR354" i="4"/>
  <c r="BT354" i="4" s="1"/>
  <c r="AP138" i="4"/>
  <c r="BR138" i="4" s="1"/>
  <c r="CE138" i="4" s="1"/>
  <c r="AW294" i="4"/>
  <c r="BY294" i="4" s="1"/>
  <c r="AP248" i="4"/>
  <c r="BR248" i="4" s="1"/>
  <c r="CE248" i="4" s="1"/>
  <c r="AT56" i="4"/>
  <c r="BV56" i="4" s="1"/>
  <c r="BB242" i="4"/>
  <c r="CD242" i="4" s="1"/>
  <c r="AQ108" i="4"/>
  <c r="BS108" i="4" s="1"/>
  <c r="AP137" i="4"/>
  <c r="BR137" i="4" s="1"/>
  <c r="CE137" i="4" s="1"/>
  <c r="AS285" i="4"/>
  <c r="BU285" i="4" s="1"/>
  <c r="AV295" i="4"/>
  <c r="BX295" i="4" s="1"/>
  <c r="AP304" i="4"/>
  <c r="BR304" i="4" s="1"/>
  <c r="CE304" i="4" s="1"/>
  <c r="AT208" i="4"/>
  <c r="BV208" i="4" s="1"/>
  <c r="AK24" i="4"/>
  <c r="BM24" i="4" s="1"/>
  <c r="AD175" i="4"/>
  <c r="BF175" i="4" s="1"/>
  <c r="AN255" i="4"/>
  <c r="BP255" i="4" s="1"/>
  <c r="AE213" i="4"/>
  <c r="BG213" i="4" s="1"/>
  <c r="AS65" i="4"/>
  <c r="BU65" i="4" s="1"/>
  <c r="AJ331" i="4"/>
  <c r="BL331" i="4" s="1"/>
  <c r="BC128" i="4"/>
  <c r="AJ246" i="4"/>
  <c r="BL246" i="4" s="1"/>
  <c r="BC369" i="4"/>
  <c r="CF369" i="4" s="1"/>
  <c r="BA152" i="4"/>
  <c r="CC152" i="4" s="1"/>
  <c r="AD228" i="4"/>
  <c r="BF228" i="4" s="1"/>
  <c r="AH32" i="4"/>
  <c r="BJ32" i="4" s="1"/>
  <c r="AH25" i="4"/>
  <c r="BJ25" i="4" s="1"/>
  <c r="AN133" i="4"/>
  <c r="BP133" i="4" s="1"/>
  <c r="AI335" i="4"/>
  <c r="BK335" i="4" s="1"/>
  <c r="AJ226" i="4"/>
  <c r="BL226" i="4" s="1"/>
  <c r="AJ244" i="4"/>
  <c r="BL244" i="4" s="1"/>
  <c r="AJ285" i="4"/>
  <c r="BL285" i="4" s="1"/>
  <c r="BC97" i="4"/>
  <c r="CF97" i="4" s="1"/>
  <c r="AO231" i="4"/>
  <c r="BQ231" i="4" s="1"/>
  <c r="AE280" i="4"/>
  <c r="BG280" i="4" s="1"/>
  <c r="AY56" i="4"/>
  <c r="CA56" i="4" s="1"/>
  <c r="AV196" i="4"/>
  <c r="BX196" i="4" s="1"/>
  <c r="AV49" i="4"/>
  <c r="BX49" i="4" s="1"/>
  <c r="AW303" i="4"/>
  <c r="BY303" i="4" s="1"/>
  <c r="AT368" i="4"/>
  <c r="BV368" i="4" s="1"/>
  <c r="AX48" i="4"/>
  <c r="BZ48" i="4" s="1"/>
  <c r="BC302" i="4"/>
  <c r="AW183" i="4"/>
  <c r="BY183" i="4" s="1"/>
  <c r="AU292" i="4"/>
  <c r="BW292" i="4" s="1"/>
  <c r="AZ372" i="4"/>
  <c r="CB372" i="4" s="1"/>
  <c r="BB129" i="4"/>
  <c r="CD129" i="4" s="1"/>
  <c r="AW63" i="4"/>
  <c r="BY63" i="4" s="1"/>
  <c r="AU135" i="4"/>
  <c r="BW135" i="4" s="1"/>
  <c r="AR104" i="4"/>
  <c r="BT104" i="4" s="1"/>
  <c r="AV344" i="4"/>
  <c r="BX344" i="4" s="1"/>
  <c r="AV297" i="4"/>
  <c r="BX297" i="4" s="1"/>
  <c r="AX83" i="4"/>
  <c r="BZ83" i="4" s="1"/>
  <c r="AW166" i="4"/>
  <c r="BY166" i="4" s="1"/>
  <c r="AS156" i="4"/>
  <c r="BU156" i="4" s="1"/>
  <c r="AW15" i="4"/>
  <c r="BY15" i="4" s="1"/>
  <c r="BB337" i="4"/>
  <c r="CD337" i="4" s="1"/>
  <c r="AU20" i="4"/>
  <c r="BW20" i="4" s="1"/>
  <c r="AQ132" i="4"/>
  <c r="BS132" i="4" s="1"/>
  <c r="AZ236" i="4"/>
  <c r="CB236" i="4" s="1"/>
  <c r="AT289" i="4"/>
  <c r="BV289" i="4" s="1"/>
  <c r="AQ221" i="4"/>
  <c r="BS221" i="4" s="1"/>
  <c r="AV282" i="4"/>
  <c r="BX282" i="4" s="1"/>
  <c r="AS100" i="4"/>
  <c r="BU100" i="4" s="1"/>
  <c r="AO116" i="4"/>
  <c r="BQ116" i="4" s="1"/>
  <c r="AU341" i="4"/>
  <c r="BW341" i="4" s="1"/>
  <c r="AR273" i="4"/>
  <c r="BT273" i="4" s="1"/>
  <c r="AP121" i="4"/>
  <c r="BR121" i="4" s="1"/>
  <c r="CE121" i="4" s="1"/>
  <c r="AX346" i="4"/>
  <c r="BZ346" i="4" s="1"/>
  <c r="BA261" i="4"/>
  <c r="CC261" i="4" s="1"/>
  <c r="AV292" i="4"/>
  <c r="BX292" i="4" s="1"/>
  <c r="AQ76" i="4"/>
  <c r="BS76" i="4" s="1"/>
  <c r="AP232" i="4"/>
  <c r="BR232" i="4" s="1"/>
  <c r="CE232" i="4" s="1"/>
  <c r="BA294" i="4"/>
  <c r="CC294" i="4" s="1"/>
  <c r="AV343" i="4"/>
  <c r="BX343" i="4" s="1"/>
  <c r="AT241" i="4"/>
  <c r="BV241" i="4" s="1"/>
  <c r="AR25" i="4"/>
  <c r="BT25" i="4" s="1"/>
  <c r="AQ173" i="4"/>
  <c r="BS173" i="4" s="1"/>
  <c r="BB61" i="4"/>
  <c r="CD61" i="4" s="1"/>
  <c r="AV186" i="4"/>
  <c r="BX186" i="4" s="1"/>
  <c r="AS172" i="4"/>
  <c r="BU172" i="4" s="1"/>
  <c r="AP312" i="4"/>
  <c r="BR312" i="4" s="1"/>
  <c r="CE312" i="4" s="1"/>
  <c r="AV103" i="4"/>
  <c r="BX103" i="4" s="1"/>
  <c r="AS45" i="4"/>
  <c r="BU45" i="4" s="1"/>
  <c r="AQ141" i="4"/>
  <c r="BS141" i="4" s="1"/>
  <c r="AX218" i="4"/>
  <c r="BZ218" i="4" s="1"/>
  <c r="AT122" i="4"/>
  <c r="BV122" i="4" s="1"/>
  <c r="AS270" i="4"/>
  <c r="BU270" i="4" s="1"/>
  <c r="AQ54" i="4"/>
  <c r="BS54" i="4" s="1"/>
  <c r="AJ119" i="4"/>
  <c r="BL119" i="4" s="1"/>
  <c r="AV75" i="4"/>
  <c r="BX75" i="4" s="1"/>
  <c r="AP128" i="4"/>
  <c r="BR128" i="4" s="1"/>
  <c r="CE128" i="4" s="1"/>
  <c r="AX315" i="4"/>
  <c r="BZ315" i="4" s="1"/>
  <c r="AO204" i="4"/>
  <c r="BQ204" i="4" s="1"/>
  <c r="AR184" i="4"/>
  <c r="BT184" i="4" s="1"/>
  <c r="AP17" i="4"/>
  <c r="BR17" i="4" s="1"/>
  <c r="CE17" i="4" s="1"/>
  <c r="AS165" i="4"/>
  <c r="BU165" i="4" s="1"/>
  <c r="AV39" i="4"/>
  <c r="BX39" i="4" s="1"/>
  <c r="AP184" i="4"/>
  <c r="BR184" i="4" s="1"/>
  <c r="CE184" i="4" s="1"/>
  <c r="AU56" i="4"/>
  <c r="BW56" i="4" s="1"/>
  <c r="AO344" i="4"/>
  <c r="BQ344" i="4" s="1"/>
  <c r="AE309" i="4"/>
  <c r="BG309" i="4" s="1"/>
  <c r="AS331" i="4"/>
  <c r="BU331" i="4" s="1"/>
  <c r="AF234" i="4"/>
  <c r="BH234" i="4" s="1"/>
  <c r="AJ185" i="4"/>
  <c r="BL185" i="4" s="1"/>
  <c r="BC71" i="4"/>
  <c r="BC192" i="4"/>
  <c r="CF192" i="4" s="1"/>
  <c r="AJ310" i="4"/>
  <c r="BL310" i="4" s="1"/>
  <c r="BB68" i="4"/>
  <c r="CD68" i="4" s="1"/>
  <c r="AJ312" i="4"/>
  <c r="BL312" i="4" s="1"/>
  <c r="AF220" i="4"/>
  <c r="BH220" i="4" s="1"/>
  <c r="AL167" i="4"/>
  <c r="BN167" i="4" s="1"/>
  <c r="AI36" i="4"/>
  <c r="BK36" i="4" s="1"/>
  <c r="AR12" i="4"/>
  <c r="BT12" i="4" s="1"/>
  <c r="AJ20" i="4"/>
  <c r="BL20" i="4" s="1"/>
  <c r="AJ314" i="4"/>
  <c r="BL314" i="4" s="1"/>
  <c r="AJ308" i="4"/>
  <c r="BL308" i="4" s="1"/>
  <c r="AJ349" i="4"/>
  <c r="BL349" i="4" s="1"/>
  <c r="AE325" i="4"/>
  <c r="BG325" i="4" s="1"/>
  <c r="AD370" i="4"/>
  <c r="BF370" i="4" s="1"/>
  <c r="AF218" i="4"/>
  <c r="BH218" i="4" s="1"/>
  <c r="BB119" i="4"/>
  <c r="CD119" i="4" s="1"/>
  <c r="AY66" i="4"/>
  <c r="CA66" i="4" s="1"/>
  <c r="BA282" i="4"/>
  <c r="CC282" i="4" s="1"/>
  <c r="BB134" i="4"/>
  <c r="CD134" i="4" s="1"/>
  <c r="BB212" i="4"/>
  <c r="CD212" i="4" s="1"/>
  <c r="BC159" i="4"/>
  <c r="AG176" i="4"/>
  <c r="BI176" i="4" s="1"/>
  <c r="AZ87" i="4"/>
  <c r="CB87" i="4" s="1"/>
  <c r="BB303" i="4"/>
  <c r="CD303" i="4" s="1"/>
  <c r="BC142" i="4"/>
  <c r="CF142" i="4" s="1"/>
  <c r="AZ102" i="4"/>
  <c r="CB102" i="4" s="1"/>
  <c r="BB318" i="4"/>
  <c r="CD318" i="4" s="1"/>
  <c r="AJ344" i="4"/>
  <c r="BL344" i="4" s="1"/>
  <c r="AJ373" i="4"/>
  <c r="BL373" i="4" s="1"/>
  <c r="AD338" i="4"/>
  <c r="BF338" i="4" s="1"/>
  <c r="BC211" i="4"/>
  <c r="CF211" i="4" s="1"/>
  <c r="BB244" i="4"/>
  <c r="CD244" i="4" s="1"/>
  <c r="BC65" i="4"/>
  <c r="AJ261" i="4"/>
  <c r="BL261" i="4" s="1"/>
  <c r="AJ220" i="4"/>
  <c r="BL220" i="4" s="1"/>
  <c r="AJ178" i="4"/>
  <c r="BL178" i="4" s="1"/>
  <c r="AH130" i="4"/>
  <c r="BJ130" i="4" s="1"/>
  <c r="AM112" i="4"/>
  <c r="BO112" i="4" s="1"/>
  <c r="AH156" i="4"/>
  <c r="BJ156" i="4" s="1"/>
  <c r="AH354" i="4"/>
  <c r="BJ354" i="4" s="1"/>
  <c r="AE198" i="4"/>
  <c r="BG198" i="4" s="1"/>
  <c r="BA128" i="4"/>
  <c r="CC128" i="4" s="1"/>
  <c r="BC345" i="4"/>
  <c r="CF345" i="4" s="1"/>
  <c r="AJ222" i="4"/>
  <c r="BL222" i="4" s="1"/>
  <c r="BC104" i="4"/>
  <c r="CF104" i="4" s="1"/>
  <c r="AJ283" i="4"/>
  <c r="BL283" i="4" s="1"/>
  <c r="AQ265" i="4"/>
  <c r="BS265" i="4" s="1"/>
  <c r="AE277" i="4"/>
  <c r="BG277" i="4" s="1"/>
  <c r="AO87" i="4"/>
  <c r="BQ87" i="4" s="1"/>
  <c r="AD47" i="4"/>
  <c r="BF47" i="4" s="1"/>
  <c r="AM67" i="4"/>
  <c r="BO67" i="4" s="1"/>
  <c r="BC185" i="4"/>
  <c r="CF185" i="4" s="1"/>
  <c r="BB220" i="4"/>
  <c r="CD220" i="4" s="1"/>
  <c r="BC33" i="4"/>
  <c r="AJ237" i="4"/>
  <c r="BL237" i="4" s="1"/>
  <c r="AJ196" i="4"/>
  <c r="BL196" i="4" s="1"/>
  <c r="AJ146" i="4"/>
  <c r="BL146" i="4" s="1"/>
  <c r="AH194" i="4"/>
  <c r="BJ194" i="4" s="1"/>
  <c r="AK123" i="4"/>
  <c r="BM123" i="4" s="1"/>
  <c r="AH284" i="4"/>
  <c r="BJ284" i="4" s="1"/>
  <c r="AG224" i="4"/>
  <c r="BI224" i="4" s="1"/>
  <c r="AD62" i="4"/>
  <c r="BF62" i="4" s="1"/>
  <c r="AJ198" i="4"/>
  <c r="BL198" i="4" s="1"/>
  <c r="BC80" i="4"/>
  <c r="CF80" i="4" s="1"/>
  <c r="AJ259" i="4"/>
  <c r="BL259" i="4" s="1"/>
  <c r="AO206" i="4"/>
  <c r="BQ206" i="4" s="1"/>
  <c r="AE370" i="4"/>
  <c r="BG370" i="4" s="1"/>
  <c r="AO339" i="4"/>
  <c r="BQ339" i="4" s="1"/>
  <c r="AE200" i="4"/>
  <c r="BG200" i="4" s="1"/>
  <c r="BC72" i="4"/>
  <c r="AH322" i="4"/>
  <c r="BJ322" i="4" s="1"/>
  <c r="AD354" i="4"/>
  <c r="BF354" i="4" s="1"/>
  <c r="BB196" i="4"/>
  <c r="CD196" i="4" s="1"/>
  <c r="BC64" i="4"/>
  <c r="CF64" i="4" s="1"/>
  <c r="AG278" i="4"/>
  <c r="BI278" i="4" s="1"/>
  <c r="AD63" i="4"/>
  <c r="BF63" i="4" s="1"/>
  <c r="AO68" i="4"/>
  <c r="BQ68" i="4" s="1"/>
  <c r="AQ261" i="4"/>
  <c r="BS261" i="4" s="1"/>
  <c r="AV375" i="4"/>
  <c r="BX375" i="4" s="1"/>
  <c r="AW48" i="4"/>
  <c r="BY48" i="4" s="1"/>
  <c r="AS334" i="4"/>
  <c r="BU334" i="4" s="1"/>
  <c r="AQ341" i="4"/>
  <c r="BS341" i="4" s="1"/>
  <c r="AX84" i="4"/>
  <c r="BZ84" i="4" s="1"/>
  <c r="AV314" i="4"/>
  <c r="BX314" i="4" s="1"/>
  <c r="AR153" i="4"/>
  <c r="BT153" i="4" s="1"/>
  <c r="AV87" i="4"/>
  <c r="BX87" i="4" s="1"/>
  <c r="AQ148" i="4"/>
  <c r="BS148" i="4" s="1"/>
  <c r="AV42" i="4"/>
  <c r="BX42" i="4" s="1"/>
  <c r="AS317" i="4"/>
  <c r="BU317" i="4" s="1"/>
  <c r="AS268" i="4"/>
  <c r="BU268" i="4" s="1"/>
  <c r="AS117" i="4"/>
  <c r="BU117" i="4" s="1"/>
  <c r="AS76" i="4"/>
  <c r="BU76" i="4" s="1"/>
  <c r="AZ131" i="4"/>
  <c r="CB131" i="4" s="1"/>
  <c r="AX307" i="4"/>
  <c r="BZ307" i="4" s="1"/>
  <c r="AX79" i="4"/>
  <c r="BZ79" i="4" s="1"/>
  <c r="AW127" i="4"/>
  <c r="BY127" i="4" s="1"/>
  <c r="BC150" i="4"/>
  <c r="AW325" i="4"/>
  <c r="BY325" i="4" s="1"/>
  <c r="AJ296" i="4"/>
  <c r="BL296" i="4" s="1"/>
  <c r="BA224" i="4"/>
  <c r="CC224" i="4" s="1"/>
  <c r="BB180" i="4"/>
  <c r="CD180" i="4" s="1"/>
  <c r="AJ272" i="4"/>
  <c r="BL272" i="4" s="1"/>
  <c r="AJ197" i="4"/>
  <c r="BL197" i="4" s="1"/>
  <c r="AJ132" i="4"/>
  <c r="BL132" i="4" s="1"/>
  <c r="AJ369" i="4"/>
  <c r="BL369" i="4" s="1"/>
  <c r="AG22" i="4"/>
  <c r="BI22" i="4" s="1"/>
  <c r="AI314" i="4"/>
  <c r="BK314" i="4" s="1"/>
  <c r="AG134" i="4"/>
  <c r="BI134" i="4" s="1"/>
  <c r="AF266" i="4"/>
  <c r="BH266" i="4" s="1"/>
  <c r="AR31" i="4"/>
  <c r="BT31" i="4" s="1"/>
  <c r="BA64" i="4"/>
  <c r="CC64" i="4" s="1"/>
  <c r="BC281" i="4"/>
  <c r="BD281" i="4" s="1"/>
  <c r="AJ158" i="4"/>
  <c r="BL158" i="4" s="1"/>
  <c r="BC40" i="4"/>
  <c r="CF40" i="4" s="1"/>
  <c r="AJ195" i="4"/>
  <c r="BL195" i="4" s="1"/>
  <c r="AN359" i="4"/>
  <c r="BP359" i="4" s="1"/>
  <c r="AD121" i="4"/>
  <c r="BF121" i="4" s="1"/>
  <c r="AM123" i="4"/>
  <c r="BO123" i="4" s="1"/>
  <c r="AD239" i="4"/>
  <c r="BF239" i="4" s="1"/>
  <c r="AK193" i="4"/>
  <c r="BM193" i="4" s="1"/>
  <c r="BC99" i="4"/>
  <c r="CF99" i="4" s="1"/>
  <c r="BB156" i="4"/>
  <c r="CD156" i="4" s="1"/>
  <c r="AJ176" i="4"/>
  <c r="BL176" i="4" s="1"/>
  <c r="AJ173" i="4"/>
  <c r="BL173" i="4" s="1"/>
  <c r="AJ108" i="4"/>
  <c r="BL108" i="4" s="1"/>
  <c r="AJ329" i="4"/>
  <c r="BL329" i="4" s="1"/>
  <c r="AG173" i="4"/>
  <c r="BI173" i="4" s="1"/>
  <c r="AH177" i="4"/>
  <c r="BJ177" i="4" s="1"/>
  <c r="AG198" i="4"/>
  <c r="BI198" i="4" s="1"/>
  <c r="AE158" i="4"/>
  <c r="BG158" i="4" s="1"/>
  <c r="AN325" i="4"/>
  <c r="BP325" i="4" s="1"/>
  <c r="AJ134" i="4"/>
  <c r="BL134" i="4" s="1"/>
  <c r="BC16" i="4"/>
  <c r="BD16" i="4" s="1"/>
  <c r="AJ147" i="4"/>
  <c r="BL147" i="4" s="1"/>
  <c r="AL23" i="4"/>
  <c r="BN23" i="4" s="1"/>
  <c r="AD185" i="4"/>
  <c r="BF185" i="4" s="1"/>
  <c r="AL101" i="4"/>
  <c r="BN101" i="4" s="1"/>
  <c r="AM360" i="4"/>
  <c r="BO360" i="4" s="1"/>
  <c r="AJ372" i="4"/>
  <c r="BL372" i="4" s="1"/>
  <c r="AD18" i="4"/>
  <c r="BF18" i="4" s="1"/>
  <c r="AG374" i="4"/>
  <c r="BI374" i="4" s="1"/>
  <c r="BB132" i="4"/>
  <c r="CD132" i="4" s="1"/>
  <c r="AJ172" i="4"/>
  <c r="BL172" i="4" s="1"/>
  <c r="AD31" i="4"/>
  <c r="BF31" i="4" s="1"/>
  <c r="AX76" i="4"/>
  <c r="BZ76" i="4" s="1"/>
  <c r="AY352" i="4"/>
  <c r="CA352" i="4" s="1"/>
  <c r="AP233" i="4"/>
  <c r="BR233" i="4" s="1"/>
  <c r="CE233" i="4" s="1"/>
  <c r="AU227" i="4"/>
  <c r="BW227" i="4" s="1"/>
  <c r="BA255" i="4"/>
  <c r="CC255" i="4" s="1"/>
  <c r="AS142" i="4"/>
  <c r="BU142" i="4" s="1"/>
  <c r="AQ253" i="4"/>
  <c r="BS253" i="4" s="1"/>
  <c r="AO148" i="4"/>
  <c r="BQ148" i="4" s="1"/>
  <c r="AW270" i="4"/>
  <c r="BY270" i="4" s="1"/>
  <c r="AR89" i="4"/>
  <c r="BT89" i="4" s="1"/>
  <c r="AY288" i="4"/>
  <c r="CA288" i="4" s="1"/>
  <c r="AR96" i="4"/>
  <c r="BT96" i="4" s="1"/>
  <c r="AW238" i="4"/>
  <c r="BY238" i="4" s="1"/>
  <c r="AT169" i="4"/>
  <c r="BV169" i="4" s="1"/>
  <c r="AX306" i="4"/>
  <c r="BZ306" i="4" s="1"/>
  <c r="AT353" i="4"/>
  <c r="BV353" i="4" s="1"/>
  <c r="BA279" i="4"/>
  <c r="CC279" i="4" s="1"/>
  <c r="BC247" i="4"/>
  <c r="AX163" i="4"/>
  <c r="BZ163" i="4" s="1"/>
  <c r="AR296" i="4"/>
  <c r="BT296" i="4" s="1"/>
  <c r="AX67" i="4"/>
  <c r="BZ67" i="4" s="1"/>
  <c r="BB200" i="4"/>
  <c r="CD200" i="4" s="1"/>
  <c r="BB347" i="4"/>
  <c r="CD347" i="4" s="1"/>
  <c r="AX219" i="4"/>
  <c r="BZ219" i="4" s="1"/>
  <c r="AY260" i="4"/>
  <c r="CA260" i="4" s="1"/>
  <c r="AD202" i="4"/>
  <c r="BF202" i="4" s="1"/>
  <c r="AJ180" i="4"/>
  <c r="BL180" i="4" s="1"/>
  <c r="AD223" i="4"/>
  <c r="BF223" i="4" s="1"/>
  <c r="AI39" i="4"/>
  <c r="BK39" i="4" s="1"/>
  <c r="BC305" i="4"/>
  <c r="CF305" i="4" s="1"/>
  <c r="BC167" i="4"/>
  <c r="CF167" i="4" s="1"/>
  <c r="AG152" i="4"/>
  <c r="BI152" i="4" s="1"/>
  <c r="AI68" i="4"/>
  <c r="BK68" i="4" s="1"/>
  <c r="AW104" i="4"/>
  <c r="BY104" i="4" s="1"/>
  <c r="AT336" i="4"/>
  <c r="BV336" i="4" s="1"/>
  <c r="AT376" i="4"/>
  <c r="BV376" i="4" s="1"/>
  <c r="BB130" i="4"/>
  <c r="CD130" i="4" s="1"/>
  <c r="AT250" i="4"/>
  <c r="BV250" i="4" s="1"/>
  <c r="AR305" i="4"/>
  <c r="BT305" i="4" s="1"/>
  <c r="AO36" i="4"/>
  <c r="BQ36" i="4" s="1"/>
  <c r="AZ245" i="4"/>
  <c r="CB245" i="4" s="1"/>
  <c r="AS261" i="4"/>
  <c r="BU261" i="4" s="1"/>
  <c r="AZ339" i="4"/>
  <c r="CB339" i="4" s="1"/>
  <c r="AT144" i="4"/>
  <c r="BV144" i="4" s="1"/>
  <c r="AY194" i="4"/>
  <c r="CA194" i="4" s="1"/>
  <c r="AT41" i="4"/>
  <c r="BV41" i="4" s="1"/>
  <c r="AU254" i="4"/>
  <c r="BW254" i="4" s="1"/>
  <c r="AU333" i="4"/>
  <c r="BW333" i="4" s="1"/>
  <c r="AX113" i="4"/>
  <c r="BZ113" i="4" s="1"/>
  <c r="AS348" i="4"/>
  <c r="BU348" i="4" s="1"/>
  <c r="AZ313" i="4"/>
  <c r="CB313" i="4" s="1"/>
  <c r="AR168" i="4"/>
  <c r="BT168" i="4" s="1"/>
  <c r="BA254" i="4"/>
  <c r="CC254" i="4" s="1"/>
  <c r="AV100" i="4"/>
  <c r="BX100" i="4" s="1"/>
  <c r="AV216" i="4"/>
  <c r="BX216" i="4" s="1"/>
  <c r="BB81" i="4"/>
  <c r="CD81" i="4" s="1"/>
  <c r="AU332" i="4"/>
  <c r="BW332" i="4" s="1"/>
  <c r="AS148" i="4"/>
  <c r="BU148" i="4" s="1"/>
  <c r="BB289" i="4"/>
  <c r="CD289" i="4" s="1"/>
  <c r="BC54" i="4"/>
  <c r="AU201" i="4"/>
  <c r="BW201" i="4" s="1"/>
  <c r="AU85" i="4"/>
  <c r="BW85" i="4" s="1"/>
  <c r="AY45" i="4"/>
  <c r="CA45" i="4" s="1"/>
  <c r="AY303" i="4"/>
  <c r="CA303" i="4" s="1"/>
  <c r="AS188" i="4"/>
  <c r="BU188" i="4" s="1"/>
  <c r="AY231" i="4"/>
  <c r="CA231" i="4" s="1"/>
  <c r="AS372" i="4"/>
  <c r="BU372" i="4" s="1"/>
  <c r="AW87" i="4"/>
  <c r="BY87" i="4" s="1"/>
  <c r="AU276" i="4"/>
  <c r="BW276" i="4" s="1"/>
  <c r="BB241" i="4"/>
  <c r="CD241" i="4" s="1"/>
  <c r="AS116" i="4"/>
  <c r="BU116" i="4" s="1"/>
  <c r="AV217" i="4"/>
  <c r="BX217" i="4" s="1"/>
  <c r="AY308" i="4"/>
  <c r="CA308" i="4" s="1"/>
  <c r="AW286" i="4"/>
  <c r="BY286" i="4" s="1"/>
  <c r="AV41" i="4"/>
  <c r="BX41" i="4" s="1"/>
  <c r="AX370" i="4"/>
  <c r="BZ370" i="4" s="1"/>
  <c r="BB54" i="4"/>
  <c r="CD54" i="4" s="1"/>
  <c r="AR145" i="4"/>
  <c r="BT145" i="4" s="1"/>
  <c r="AT361" i="4"/>
  <c r="BV361" i="4" s="1"/>
  <c r="AU200" i="4"/>
  <c r="BW200" i="4" s="1"/>
  <c r="AY256" i="4"/>
  <c r="CA256" i="4" s="1"/>
  <c r="AP352" i="4"/>
  <c r="BR352" i="4" s="1"/>
  <c r="CE352" i="4" s="1"/>
  <c r="AQ204" i="4"/>
  <c r="BS204" i="4" s="1"/>
  <c r="AT120" i="4"/>
  <c r="BV120" i="4" s="1"/>
  <c r="AX241" i="4"/>
  <c r="BZ241" i="4" s="1"/>
  <c r="AV26" i="4"/>
  <c r="BX26" i="4" s="1"/>
  <c r="AP241" i="4"/>
  <c r="BR241" i="4" s="1"/>
  <c r="CE241" i="4" s="1"/>
  <c r="AQ93" i="4"/>
  <c r="BS93" i="4" s="1"/>
  <c r="AS309" i="4"/>
  <c r="BU309" i="4" s="1"/>
  <c r="AT161" i="4"/>
  <c r="BV161" i="4" s="1"/>
  <c r="AV183" i="4"/>
  <c r="BX183" i="4" s="1"/>
  <c r="BB50" i="4"/>
  <c r="CD50" i="4" s="1"/>
  <c r="AP152" i="4"/>
  <c r="BR152" i="4" s="1"/>
  <c r="CE152" i="4" s="1"/>
  <c r="AR224" i="4"/>
  <c r="BT224" i="4" s="1"/>
  <c r="AX82" i="4"/>
  <c r="BZ82" i="4" s="1"/>
  <c r="AU252" i="4"/>
  <c r="BW252" i="4" s="1"/>
  <c r="AW260" i="4"/>
  <c r="BY260" i="4" s="1"/>
  <c r="AY221" i="4"/>
  <c r="CA221" i="4" s="1"/>
  <c r="BB161" i="4"/>
  <c r="CD161" i="4" s="1"/>
  <c r="BC366" i="4"/>
  <c r="CF366" i="4" s="1"/>
  <c r="AR176" i="4"/>
  <c r="BT176" i="4" s="1"/>
  <c r="AS28" i="4"/>
  <c r="BU28" i="4" s="1"/>
  <c r="AU244" i="4"/>
  <c r="BW244" i="4" s="1"/>
  <c r="AX18" i="4"/>
  <c r="BZ18" i="4" s="1"/>
  <c r="AW135" i="4"/>
  <c r="BY135" i="4" s="1"/>
  <c r="AY271" i="4"/>
  <c r="CA271" i="4" s="1"/>
  <c r="BB321" i="4"/>
  <c r="CD321" i="4" s="1"/>
  <c r="AV89" i="4"/>
  <c r="BX89" i="4" s="1"/>
  <c r="AY184" i="4"/>
  <c r="CA184" i="4" s="1"/>
  <c r="AX112" i="4"/>
  <c r="BZ112" i="4" s="1"/>
  <c r="BA164" i="4"/>
  <c r="CC164" i="4" s="1"/>
  <c r="AS340" i="4"/>
  <c r="BU340" i="4" s="1"/>
  <c r="AT192" i="4"/>
  <c r="BV192" i="4" s="1"/>
  <c r="AV244" i="4"/>
  <c r="BX244" i="4" s="1"/>
  <c r="BB301" i="4"/>
  <c r="CD301" i="4" s="1"/>
  <c r="AX299" i="4"/>
  <c r="BZ299" i="4" s="1"/>
  <c r="AZ299" i="4"/>
  <c r="CB299" i="4" s="1"/>
  <c r="BC124" i="4"/>
  <c r="BD124" i="4" s="1"/>
  <c r="AW93" i="4"/>
  <c r="BY93" i="4" s="1"/>
  <c r="BA327" i="4"/>
  <c r="CC327" i="4" s="1"/>
  <c r="AX71" i="4"/>
  <c r="BZ71" i="4" s="1"/>
  <c r="AU120" i="4"/>
  <c r="BW120" i="4" s="1"/>
  <c r="AY23" i="4"/>
  <c r="CA23" i="4" s="1"/>
  <c r="AW55" i="4"/>
  <c r="BY55" i="4" s="1"/>
  <c r="AY49" i="4"/>
  <c r="CA49" i="4" s="1"/>
  <c r="AV369" i="4"/>
  <c r="BX369" i="4" s="1"/>
  <c r="AY166" i="4"/>
  <c r="CA166" i="4" s="1"/>
  <c r="AW179" i="4"/>
  <c r="BY179" i="4" s="1"/>
  <c r="AR152" i="4"/>
  <c r="BT152" i="4" s="1"/>
  <c r="AT176" i="4"/>
  <c r="BV176" i="4" s="1"/>
  <c r="AW307" i="4"/>
  <c r="BY307" i="4" s="1"/>
  <c r="AW111" i="4"/>
  <c r="BY111" i="4" s="1"/>
  <c r="AZ260" i="4"/>
  <c r="CB260" i="4" s="1"/>
  <c r="AW197" i="4"/>
  <c r="BY197" i="4" s="1"/>
  <c r="AJ271" i="4"/>
  <c r="BL271" i="4" s="1"/>
  <c r="AT360" i="4"/>
  <c r="BV360" i="4" s="1"/>
  <c r="AY254" i="4"/>
  <c r="CA254" i="4" s="1"/>
  <c r="AZ249" i="4"/>
  <c r="CB249" i="4" s="1"/>
  <c r="AX273" i="4"/>
  <c r="BZ273" i="4" s="1"/>
  <c r="AV350" i="4"/>
  <c r="BX350" i="4" s="1"/>
  <c r="AS52" i="4"/>
  <c r="BU52" i="4" s="1"/>
  <c r="BA189" i="4"/>
  <c r="CC189" i="4" s="1"/>
  <c r="BB298" i="4"/>
  <c r="CD298" i="4" s="1"/>
  <c r="AX272" i="4"/>
  <c r="BZ272" i="4" s="1"/>
  <c r="AR81" i="4"/>
  <c r="BT81" i="4" s="1"/>
  <c r="AT297" i="4"/>
  <c r="BV297" i="4" s="1"/>
  <c r="AU91" i="4"/>
  <c r="BW91" i="4" s="1"/>
  <c r="AZ289" i="4"/>
  <c r="CB289" i="4" s="1"/>
  <c r="AP288" i="4"/>
  <c r="BR288" i="4" s="1"/>
  <c r="CE288" i="4" s="1"/>
  <c r="AQ140" i="4"/>
  <c r="BS140" i="4" s="1"/>
  <c r="AU316" i="4"/>
  <c r="BW316" i="4" s="1"/>
  <c r="BB123" i="4"/>
  <c r="CD123" i="4" s="1"/>
  <c r="AW206" i="4"/>
  <c r="BY206" i="4" s="1"/>
  <c r="AP177" i="4"/>
  <c r="BR177" i="4" s="1"/>
  <c r="CE177" i="4" s="1"/>
  <c r="AQ29" i="4"/>
  <c r="BS29" i="4" s="1"/>
  <c r="AS245" i="4"/>
  <c r="BU245" i="4" s="1"/>
  <c r="AT97" i="4"/>
  <c r="BV97" i="4" s="1"/>
  <c r="AV55" i="4"/>
  <c r="BX55" i="4" s="1"/>
  <c r="AO236" i="4"/>
  <c r="BQ236" i="4" s="1"/>
  <c r="AP88" i="4"/>
  <c r="BR88" i="4" s="1"/>
  <c r="CE88" i="4" s="1"/>
  <c r="AR56" i="4"/>
  <c r="BT56" i="4" s="1"/>
  <c r="AW271" i="4"/>
  <c r="BY271" i="4" s="1"/>
  <c r="AV148" i="4"/>
  <c r="BX148" i="4" s="1"/>
  <c r="AX173" i="4"/>
  <c r="BZ173" i="4" s="1"/>
  <c r="AX216" i="4"/>
  <c r="BZ216" i="4" s="1"/>
  <c r="AW357" i="4"/>
  <c r="BY357" i="4" s="1"/>
  <c r="AW261" i="4"/>
  <c r="BY261" i="4" s="1"/>
  <c r="AR112" i="4"/>
  <c r="BT112" i="4" s="1"/>
  <c r="AT328" i="4"/>
  <c r="BV328" i="4" s="1"/>
  <c r="AU149" i="4"/>
  <c r="BW149" i="4" s="1"/>
  <c r="AY112" i="4"/>
  <c r="CA112" i="4" s="1"/>
  <c r="AW71" i="4"/>
  <c r="BY71" i="4" s="1"/>
  <c r="AY186" i="4"/>
  <c r="CA186" i="4" s="1"/>
  <c r="BB145" i="4"/>
  <c r="CD145" i="4" s="1"/>
  <c r="AW349" i="4"/>
  <c r="BY349" i="4" s="1"/>
  <c r="AY22" i="4"/>
  <c r="CA22" i="4" s="1"/>
  <c r="AZ243" i="4"/>
  <c r="CB243" i="4" s="1"/>
  <c r="AQ60" i="4"/>
  <c r="BS60" i="4" s="1"/>
  <c r="AS276" i="4"/>
  <c r="BU276" i="4" s="1"/>
  <c r="AT128" i="4"/>
  <c r="BV128" i="4" s="1"/>
  <c r="AV116" i="4"/>
  <c r="BX116" i="4" s="1"/>
  <c r="BC140" i="4"/>
  <c r="AX235" i="4"/>
  <c r="BZ235" i="4" s="1"/>
  <c r="AZ157" i="4"/>
  <c r="CB157" i="4" s="1"/>
  <c r="AU125" i="4"/>
  <c r="BW125" i="4" s="1"/>
  <c r="AX329" i="4"/>
  <c r="BZ329" i="4" s="1"/>
  <c r="BA63" i="4"/>
  <c r="CC63" i="4" s="1"/>
  <c r="BB25" i="4"/>
  <c r="CD25" i="4" s="1"/>
  <c r="AV356" i="4"/>
  <c r="BX356" i="4" s="1"/>
  <c r="BA342" i="4"/>
  <c r="CC342" i="4" s="1"/>
  <c r="AX355" i="4"/>
  <c r="BZ355" i="4" s="1"/>
  <c r="AZ146" i="4"/>
  <c r="CB146" i="4" s="1"/>
  <c r="AV257" i="4"/>
  <c r="BX257" i="4" s="1"/>
  <c r="AZ361" i="4"/>
  <c r="CB361" i="4" s="1"/>
  <c r="BC358" i="4"/>
  <c r="AR88" i="4"/>
  <c r="BT88" i="4" s="1"/>
  <c r="AT112" i="4"/>
  <c r="BV112" i="4" s="1"/>
  <c r="AX178" i="4"/>
  <c r="BZ178" i="4" s="1"/>
  <c r="AW47" i="4"/>
  <c r="BY47" i="4" s="1"/>
  <c r="AZ121" i="4"/>
  <c r="CB121" i="4" s="1"/>
  <c r="AX177" i="4"/>
  <c r="BZ177" i="4" s="1"/>
  <c r="AX134" i="4"/>
  <c r="BZ134" i="4" s="1"/>
  <c r="AT168" i="4"/>
  <c r="BV168" i="4" s="1"/>
  <c r="AW359" i="4"/>
  <c r="BY359" i="4" s="1"/>
  <c r="AZ107" i="4"/>
  <c r="CB107" i="4" s="1"/>
  <c r="AX145" i="4"/>
  <c r="BZ145" i="4" s="1"/>
  <c r="BC304" i="4"/>
  <c r="BD304" i="4" s="1"/>
  <c r="AT288" i="4"/>
  <c r="BV288" i="4" s="1"/>
  <c r="AX107" i="4"/>
  <c r="BZ107" i="4" s="1"/>
  <c r="BA129" i="4"/>
  <c r="CC129" i="4" s="1"/>
  <c r="AY177" i="4"/>
  <c r="CA177" i="4" s="1"/>
  <c r="AR17" i="4"/>
  <c r="BT17" i="4" s="1"/>
  <c r="AT233" i="4"/>
  <c r="BV233" i="4" s="1"/>
  <c r="AV327" i="4"/>
  <c r="BX327" i="4" s="1"/>
  <c r="BA241" i="4"/>
  <c r="CC241" i="4" s="1"/>
  <c r="AP224" i="4"/>
  <c r="BR224" i="4" s="1"/>
  <c r="AQ52" i="4"/>
  <c r="BS52" i="4" s="1"/>
  <c r="AV276" i="4"/>
  <c r="BX276" i="4" s="1"/>
  <c r="AW282" i="4"/>
  <c r="BY282" i="4" s="1"/>
  <c r="AX314" i="4"/>
  <c r="BZ314" i="4" s="1"/>
  <c r="AP113" i="4"/>
  <c r="BR113" i="4" s="1"/>
  <c r="CE113" i="4" s="1"/>
  <c r="AR329" i="4"/>
  <c r="BT329" i="4" s="1"/>
  <c r="AS181" i="4"/>
  <c r="BU181" i="4" s="1"/>
  <c r="AT33" i="4"/>
  <c r="BV33" i="4" s="1"/>
  <c r="AW264" i="4"/>
  <c r="BY264" i="4" s="1"/>
  <c r="AO172" i="4"/>
  <c r="BQ172" i="4" s="1"/>
  <c r="AP24" i="4"/>
  <c r="BR24" i="4" s="1"/>
  <c r="CE24" i="4" s="1"/>
  <c r="AS236" i="4"/>
  <c r="BU236" i="4" s="1"/>
  <c r="AX91" i="4"/>
  <c r="BZ91" i="4" s="1"/>
  <c r="AX50" i="4"/>
  <c r="BZ50" i="4" s="1"/>
  <c r="AV36" i="4"/>
  <c r="BX36" i="4" s="1"/>
  <c r="BA276" i="4"/>
  <c r="CC276" i="4" s="1"/>
  <c r="AY72" i="4"/>
  <c r="CA72" i="4" s="1"/>
  <c r="AZ233" i="4"/>
  <c r="CB233" i="4" s="1"/>
  <c r="AR48" i="4"/>
  <c r="BT48" i="4" s="1"/>
  <c r="AT264" i="4"/>
  <c r="BV264" i="4" s="1"/>
  <c r="AU24" i="4"/>
  <c r="BW24" i="4" s="1"/>
  <c r="AZ81" i="4"/>
  <c r="CB81" i="4" s="1"/>
  <c r="AX371" i="4"/>
  <c r="BZ371" i="4" s="1"/>
  <c r="AY86" i="4"/>
  <c r="CA86" i="4" s="1"/>
  <c r="BC350" i="4"/>
  <c r="AW229" i="4"/>
  <c r="BY229" i="4" s="1"/>
  <c r="AZ180" i="4"/>
  <c r="CB180" i="4" s="1"/>
  <c r="BC231" i="4"/>
  <c r="CF231" i="4" s="1"/>
  <c r="AR360" i="4"/>
  <c r="BT360" i="4" s="1"/>
  <c r="AS212" i="4"/>
  <c r="BU212" i="4" s="1"/>
  <c r="AT64" i="4"/>
  <c r="BV64" i="4" s="1"/>
  <c r="AW350" i="4"/>
  <c r="BY350" i="4" s="1"/>
  <c r="AW319" i="4"/>
  <c r="BY319" i="4" s="1"/>
  <c r="AX155" i="4"/>
  <c r="BZ155" i="4" s="1"/>
  <c r="AZ18" i="4"/>
  <c r="CB18" i="4" s="1"/>
  <c r="AU13" i="4"/>
  <c r="BW13" i="4" s="1"/>
  <c r="AX201" i="4"/>
  <c r="BZ201" i="4" s="1"/>
  <c r="BC232" i="4"/>
  <c r="AW114" i="4"/>
  <c r="BY114" i="4" s="1"/>
  <c r="AV228" i="4"/>
  <c r="BX228" i="4" s="1"/>
  <c r="BB237" i="4"/>
  <c r="CD237" i="4" s="1"/>
  <c r="AX291" i="4"/>
  <c r="BZ291" i="4" s="1"/>
  <c r="BA368" i="4"/>
  <c r="CC368" i="4" s="1"/>
  <c r="AV57" i="4"/>
  <c r="BX57" i="4" s="1"/>
  <c r="AZ155" i="4"/>
  <c r="CB155" i="4" s="1"/>
  <c r="AX150" i="4"/>
  <c r="BZ150" i="4" s="1"/>
  <c r="AS324" i="4"/>
  <c r="BU324" i="4" s="1"/>
  <c r="AT48" i="4"/>
  <c r="BV48" i="4" s="1"/>
  <c r="AY286" i="4"/>
  <c r="CA286" i="4" s="1"/>
  <c r="AX283" i="4"/>
  <c r="BZ283" i="4" s="1"/>
  <c r="BA357" i="4"/>
  <c r="CC357" i="4" s="1"/>
  <c r="AY148" i="4"/>
  <c r="CA148" i="4" s="1"/>
  <c r="AQ36" i="4"/>
  <c r="BS36" i="4" s="1"/>
  <c r="AT104" i="4"/>
  <c r="BV104" i="4" s="1"/>
  <c r="AW295" i="4"/>
  <c r="BY295" i="4" s="1"/>
  <c r="BA37" i="4"/>
  <c r="CC37" i="4" s="1"/>
  <c r="AY253" i="4"/>
  <c r="CA253" i="4" s="1"/>
  <c r="BB31" i="4"/>
  <c r="CD31" i="4" s="1"/>
  <c r="AT32" i="4"/>
  <c r="BV32" i="4" s="1"/>
  <c r="AX27" i="4"/>
  <c r="BZ27" i="4" s="1"/>
  <c r="BC346" i="4"/>
  <c r="BB353" i="4"/>
  <c r="CD353" i="4" s="1"/>
  <c r="AQ37" i="4"/>
  <c r="BS37" i="4" s="1"/>
  <c r="AS253" i="4"/>
  <c r="BU253" i="4" s="1"/>
  <c r="AT105" i="4"/>
  <c r="BV105" i="4" s="1"/>
  <c r="AV71" i="4"/>
  <c r="BX71" i="4" s="1"/>
  <c r="AO244" i="4"/>
  <c r="BQ244" i="4" s="1"/>
  <c r="AP96" i="4"/>
  <c r="BR96" i="4" s="1"/>
  <c r="CE96" i="4" s="1"/>
  <c r="AR64" i="4"/>
  <c r="BT64" i="4" s="1"/>
  <c r="AW335" i="4"/>
  <c r="BY335" i="4" s="1"/>
  <c r="AU165" i="4"/>
  <c r="BW165" i="4" s="1"/>
  <c r="AY158" i="4"/>
  <c r="CA158" i="4" s="1"/>
  <c r="AQ349" i="4"/>
  <c r="BS349" i="4" s="1"/>
  <c r="AR201" i="4"/>
  <c r="BT201" i="4" s="1"/>
  <c r="AS53" i="4"/>
  <c r="BU53" i="4" s="1"/>
  <c r="AU269" i="4"/>
  <c r="BW269" i="4" s="1"/>
  <c r="AX116" i="4"/>
  <c r="BZ116" i="4" s="1"/>
  <c r="AO44" i="4"/>
  <c r="BQ44" i="4" s="1"/>
  <c r="AQ260" i="4"/>
  <c r="BS260" i="4" s="1"/>
  <c r="AT272" i="4"/>
  <c r="BV272" i="4" s="1"/>
  <c r="AV305" i="4"/>
  <c r="BX305" i="4" s="1"/>
  <c r="AY367" i="4"/>
  <c r="CA367" i="4" s="1"/>
  <c r="AW143" i="4"/>
  <c r="BY143" i="4" s="1"/>
  <c r="AV20" i="4"/>
  <c r="BX20" i="4" s="1"/>
  <c r="AW230" i="4"/>
  <c r="BY230" i="4" s="1"/>
  <c r="AQ68" i="4"/>
  <c r="BS68" i="4" s="1"/>
  <c r="AS284" i="4"/>
  <c r="BU284" i="4" s="1"/>
  <c r="AT136" i="4"/>
  <c r="BV136" i="4" s="1"/>
  <c r="AV132" i="4"/>
  <c r="BX132" i="4" s="1"/>
  <c r="BC218" i="4"/>
  <c r="BD218" i="4" s="1"/>
  <c r="AX243" i="4"/>
  <c r="BZ243" i="4" s="1"/>
  <c r="AZ185" i="4"/>
  <c r="CB185" i="4" s="1"/>
  <c r="AJ111" i="4"/>
  <c r="BL111" i="4" s="1"/>
  <c r="AX337" i="4"/>
  <c r="BZ337" i="4" s="1"/>
  <c r="BA95" i="4"/>
  <c r="CC95" i="4" s="1"/>
  <c r="BA157" i="4"/>
  <c r="CC157" i="4" s="1"/>
  <c r="AR232" i="4"/>
  <c r="BT232" i="4" s="1"/>
  <c r="AS84" i="4"/>
  <c r="BU84" i="4" s="1"/>
  <c r="AU300" i="4"/>
  <c r="BW300" i="4" s="1"/>
  <c r="AX242" i="4"/>
  <c r="BZ242" i="4" s="1"/>
  <c r="AW191" i="4"/>
  <c r="BY191" i="4" s="1"/>
  <c r="AY343" i="4"/>
  <c r="CA343" i="4" s="1"/>
  <c r="BA101" i="4"/>
  <c r="CC101" i="4" s="1"/>
  <c r="AV177" i="4"/>
  <c r="BX177" i="4" s="1"/>
  <c r="AY309" i="4"/>
  <c r="CA309" i="4" s="1"/>
  <c r="AW196" i="4"/>
  <c r="BY196" i="4" s="1"/>
  <c r="AY29" i="4"/>
  <c r="CA29" i="4" s="1"/>
  <c r="AW328" i="4"/>
  <c r="BY328" i="4" s="1"/>
  <c r="AW311" i="4"/>
  <c r="BY311" i="4" s="1"/>
  <c r="AX147" i="4"/>
  <c r="BZ147" i="4" s="1"/>
  <c r="BB273" i="4"/>
  <c r="CD273" i="4" s="1"/>
  <c r="AW213" i="4"/>
  <c r="BY213" i="4" s="1"/>
  <c r="BC158" i="4"/>
  <c r="BD158" i="4" s="1"/>
  <c r="AZ343" i="4"/>
  <c r="CB343" i="4" s="1"/>
  <c r="AS196" i="4"/>
  <c r="BU196" i="4" s="1"/>
  <c r="AU213" i="4"/>
  <c r="BW213" i="4" s="1"/>
  <c r="BB173" i="4"/>
  <c r="CD173" i="4" s="1"/>
  <c r="AX131" i="4"/>
  <c r="BZ131" i="4" s="1"/>
  <c r="BC270" i="4"/>
  <c r="CF270" i="4" s="1"/>
  <c r="BB331" i="4"/>
  <c r="CD331" i="4" s="1"/>
  <c r="AR208" i="4"/>
  <c r="BT208" i="4" s="1"/>
  <c r="AU199" i="4"/>
  <c r="BW199" i="4" s="1"/>
  <c r="AX275" i="4"/>
  <c r="BZ275" i="4" s="1"/>
  <c r="BC60" i="4"/>
  <c r="BD60" i="4" s="1"/>
  <c r="BB299" i="4"/>
  <c r="CD299" i="4" s="1"/>
  <c r="AR200" i="4"/>
  <c r="BT200" i="4" s="1"/>
  <c r="AU268" i="4"/>
  <c r="BW268" i="4" s="1"/>
  <c r="BB33" i="4"/>
  <c r="CD33" i="4" s="1"/>
  <c r="AY205" i="4"/>
  <c r="CA205" i="4" s="1"/>
  <c r="AX157" i="4"/>
  <c r="BZ157" i="4" s="1"/>
  <c r="AV345" i="4"/>
  <c r="BX345" i="4" s="1"/>
  <c r="AU204" i="4"/>
  <c r="BW204" i="4" s="1"/>
  <c r="AR72" i="4"/>
  <c r="BT72" i="4" s="1"/>
  <c r="AV308" i="4"/>
  <c r="BX308" i="4" s="1"/>
  <c r="AW285" i="4"/>
  <c r="BY285" i="4" s="1"/>
  <c r="AJ239" i="4"/>
  <c r="BL239" i="4" s="1"/>
  <c r="BA121" i="4"/>
  <c r="CC121" i="4" s="1"/>
  <c r="AW149" i="4"/>
  <c r="BY149" i="4" s="1"/>
  <c r="AV104" i="4"/>
  <c r="BX104" i="4" s="1"/>
  <c r="AW269" i="4"/>
  <c r="BY269" i="4" s="1"/>
  <c r="AV152" i="4"/>
  <c r="BX152" i="4" s="1"/>
  <c r="AW159" i="4"/>
  <c r="BY159" i="4" s="1"/>
  <c r="AV121" i="4"/>
  <c r="BX121" i="4" s="1"/>
  <c r="AW265" i="4"/>
  <c r="BY265" i="4" s="1"/>
  <c r="BB193" i="4"/>
  <c r="CD193" i="4" s="1"/>
  <c r="AX269" i="4"/>
  <c r="BZ269" i="4" s="1"/>
  <c r="AZ41" i="4"/>
  <c r="CB41" i="4" s="1"/>
  <c r="BB177" i="4"/>
  <c r="CD177" i="4" s="1"/>
  <c r="AZ336" i="4"/>
  <c r="CB336" i="4" s="1"/>
  <c r="BA199" i="4"/>
  <c r="CC199" i="4" s="1"/>
  <c r="AZ308" i="4"/>
  <c r="CB308" i="4" s="1"/>
  <c r="BA318" i="4"/>
  <c r="CC318" i="4" s="1"/>
  <c r="AZ269" i="4"/>
  <c r="CB269" i="4" s="1"/>
  <c r="AX323" i="4"/>
  <c r="BZ323" i="4" s="1"/>
  <c r="AY365" i="4"/>
  <c r="CA365" i="4" s="1"/>
  <c r="BB225" i="4"/>
  <c r="CD225" i="4" s="1"/>
  <c r="AW317" i="4"/>
  <c r="BY317" i="4" s="1"/>
  <c r="AZ100" i="4"/>
  <c r="CB100" i="4" s="1"/>
  <c r="BA21" i="4"/>
  <c r="CC21" i="4" s="1"/>
  <c r="AV56" i="4"/>
  <c r="BX56" i="4" s="1"/>
  <c r="AX259" i="4"/>
  <c r="BZ259" i="4" s="1"/>
  <c r="AW364" i="4"/>
  <c r="BY364" i="4" s="1"/>
  <c r="BC206" i="4"/>
  <c r="AX361" i="4"/>
  <c r="BZ361" i="4" s="1"/>
  <c r="AZ280" i="4"/>
  <c r="CB280" i="4" s="1"/>
  <c r="AW223" i="4"/>
  <c r="BY223" i="4" s="1"/>
  <c r="AV321" i="4"/>
  <c r="BX321" i="4" s="1"/>
  <c r="AX327" i="4"/>
  <c r="BZ327" i="4" s="1"/>
  <c r="BA165" i="4"/>
  <c r="CC165" i="4" s="1"/>
  <c r="AX287" i="4"/>
  <c r="BZ287" i="4" s="1"/>
  <c r="AX121" i="4"/>
  <c r="BZ121" i="4" s="1"/>
  <c r="AX115" i="4"/>
  <c r="BZ115" i="4" s="1"/>
  <c r="AU170" i="4"/>
  <c r="BW170" i="4" s="1"/>
  <c r="AZ68" i="4"/>
  <c r="CB68" i="4" s="1"/>
  <c r="AW141" i="4"/>
  <c r="BY141" i="4" s="1"/>
  <c r="AW130" i="4"/>
  <c r="BY130" i="4" s="1"/>
  <c r="AV102" i="4"/>
  <c r="BX102" i="4" s="1"/>
  <c r="BB59" i="4"/>
  <c r="CD59" i="4" s="1"/>
  <c r="AV304" i="4"/>
  <c r="BX304" i="4" s="1"/>
  <c r="BA206" i="4"/>
  <c r="CC206" i="4" s="1"/>
  <c r="AU154" i="4"/>
  <c r="BW154" i="4" s="1"/>
  <c r="AX328" i="4"/>
  <c r="BZ328" i="4" s="1"/>
  <c r="AV353" i="4"/>
  <c r="BX353" i="4" s="1"/>
  <c r="AU172" i="4"/>
  <c r="BW172" i="4" s="1"/>
  <c r="AX169" i="4"/>
  <c r="BZ169" i="4" s="1"/>
  <c r="AV265" i="4"/>
  <c r="BX265" i="4" s="1"/>
  <c r="BA249" i="4"/>
  <c r="CC249" i="4" s="1"/>
  <c r="AZ65" i="4"/>
  <c r="CB65" i="4" s="1"/>
  <c r="AW21" i="4"/>
  <c r="BY21" i="4" s="1"/>
  <c r="AY375" i="4"/>
  <c r="CA375" i="4" s="1"/>
  <c r="AV289" i="4"/>
  <c r="BX289" i="4" s="1"/>
  <c r="AV376" i="4"/>
  <c r="BX376" i="4" s="1"/>
  <c r="BB75" i="4"/>
  <c r="CD75" i="4" s="1"/>
  <c r="AV137" i="4"/>
  <c r="BX137" i="4" s="1"/>
  <c r="AZ101" i="4"/>
  <c r="CB101" i="4" s="1"/>
  <c r="AW268" i="4"/>
  <c r="BY268" i="4" s="1"/>
  <c r="AZ210" i="4"/>
  <c r="CB210" i="4" s="1"/>
  <c r="AZ52" i="4"/>
  <c r="CB52" i="4" s="1"/>
  <c r="AY104" i="4"/>
  <c r="CA104" i="4" s="1"/>
  <c r="AW205" i="4"/>
  <c r="BY205" i="4" s="1"/>
  <c r="AV262" i="4"/>
  <c r="BX262" i="4" s="1"/>
  <c r="AX208" i="4"/>
  <c r="BZ208" i="4" s="1"/>
  <c r="BB267" i="4"/>
  <c r="CD267" i="4" s="1"/>
  <c r="BB53" i="4"/>
  <c r="CD53" i="4" s="1"/>
  <c r="BB293" i="4"/>
  <c r="CD293" i="4" s="1"/>
  <c r="AW189" i="4"/>
  <c r="BY189" i="4" s="1"/>
  <c r="BC74" i="4"/>
  <c r="CF74" i="4" s="1"/>
  <c r="AW241" i="4"/>
  <c r="BY241" i="4" s="1"/>
  <c r="AU93" i="4"/>
  <c r="BW93" i="4" s="1"/>
  <c r="BA366" i="4"/>
  <c r="CC366" i="4" s="1"/>
  <c r="AV94" i="4"/>
  <c r="BX94" i="4" s="1"/>
  <c r="AV120" i="4"/>
  <c r="BX120" i="4" s="1"/>
  <c r="BB43" i="4"/>
  <c r="CD43" i="4" s="1"/>
  <c r="BB27" i="4"/>
  <c r="CD27" i="4" s="1"/>
  <c r="AW187" i="4"/>
  <c r="BY187" i="4" s="1"/>
  <c r="AS87" i="4"/>
  <c r="BU87" i="4" s="1"/>
  <c r="BD44" i="4"/>
  <c r="AV24" i="4"/>
  <c r="BX24" i="4" s="1"/>
  <c r="AJ199" i="4"/>
  <c r="BL199" i="4" s="1"/>
  <c r="AY277" i="4"/>
  <c r="CA277" i="4" s="1"/>
  <c r="AX24" i="4"/>
  <c r="BZ24" i="4" s="1"/>
  <c r="AX51" i="4"/>
  <c r="BZ51" i="4" s="1"/>
  <c r="AW53" i="4"/>
  <c r="BY53" i="4" s="1"/>
  <c r="AW324" i="4"/>
  <c r="BY324" i="4" s="1"/>
  <c r="AW237" i="4"/>
  <c r="BY237" i="4" s="1"/>
  <c r="BB355" i="4"/>
  <c r="CD355" i="4" s="1"/>
  <c r="AY372" i="4"/>
  <c r="CA372" i="4" s="1"/>
  <c r="AX303" i="4"/>
  <c r="BZ303" i="4" s="1"/>
  <c r="AU100" i="4"/>
  <c r="BW100" i="4" s="1"/>
  <c r="AY357" i="4"/>
  <c r="CA357" i="4" s="1"/>
  <c r="AY228" i="4"/>
  <c r="CA228" i="4" s="1"/>
  <c r="BA100" i="4"/>
  <c r="CC100" i="4" s="1"/>
  <c r="AY212" i="4"/>
  <c r="CA212" i="4" s="1"/>
  <c r="BB122" i="4"/>
  <c r="CD122" i="4" s="1"/>
  <c r="AZ338" i="4"/>
  <c r="CB338" i="4" s="1"/>
  <c r="AX353" i="4"/>
  <c r="BZ353" i="4" s="1"/>
  <c r="AX176" i="4"/>
  <c r="BZ176" i="4" s="1"/>
  <c r="AW45" i="4"/>
  <c r="BY45" i="4" s="1"/>
  <c r="BC312" i="4"/>
  <c r="CF312" i="4" s="1"/>
  <c r="BA158" i="4"/>
  <c r="CC158" i="4" s="1"/>
  <c r="AX246" i="4"/>
  <c r="BZ246" i="4" s="1"/>
  <c r="AV158" i="4"/>
  <c r="BX158" i="4" s="1"/>
  <c r="AY229" i="4"/>
  <c r="CA229" i="4" s="1"/>
  <c r="BB234" i="4"/>
  <c r="CD234" i="4" s="1"/>
  <c r="AV337" i="4"/>
  <c r="BX337" i="4" s="1"/>
  <c r="AZ322" i="4"/>
  <c r="CB322" i="4" s="1"/>
  <c r="AX199" i="4"/>
  <c r="BZ199" i="4" s="1"/>
  <c r="AZ132" i="4"/>
  <c r="CB132" i="4" s="1"/>
  <c r="AX225" i="4"/>
  <c r="BZ225" i="4" s="1"/>
  <c r="BA184" i="4"/>
  <c r="CC184" i="4" s="1"/>
  <c r="AX153" i="4"/>
  <c r="BZ153" i="4" s="1"/>
  <c r="AZ90" i="4"/>
  <c r="CB90" i="4" s="1"/>
  <c r="BB233" i="4"/>
  <c r="CD233" i="4" s="1"/>
  <c r="AV253" i="4"/>
  <c r="BX253" i="4" s="1"/>
  <c r="AX96" i="4"/>
  <c r="BZ96" i="4" s="1"/>
  <c r="AZ244" i="4"/>
  <c r="CB244" i="4" s="1"/>
  <c r="BC137" i="4"/>
  <c r="AV145" i="4"/>
  <c r="BX145" i="4" s="1"/>
  <c r="BA277" i="4"/>
  <c r="CC277" i="4" s="1"/>
  <c r="AY331" i="4"/>
  <c r="CA331" i="4" s="1"/>
  <c r="BA190" i="4"/>
  <c r="CC190" i="4" s="1"/>
  <c r="AY269" i="4"/>
  <c r="CA269" i="4" s="1"/>
  <c r="BB58" i="4"/>
  <c r="CD58" i="4" s="1"/>
  <c r="AY120" i="4"/>
  <c r="CA120" i="4" s="1"/>
  <c r="AX335" i="4"/>
  <c r="BZ335" i="4" s="1"/>
  <c r="AY80" i="4"/>
  <c r="CA80" i="4" s="1"/>
  <c r="BC81" i="4"/>
  <c r="CF81" i="4" s="1"/>
  <c r="AY335" i="4"/>
  <c r="CA335" i="4" s="1"/>
  <c r="BA85" i="4"/>
  <c r="CC85" i="4" s="1"/>
  <c r="AV169" i="4"/>
  <c r="BX169" i="4" s="1"/>
  <c r="AY301" i="4"/>
  <c r="CA301" i="4" s="1"/>
  <c r="AW100" i="4"/>
  <c r="BY100" i="4" s="1"/>
  <c r="AZ201" i="4"/>
  <c r="CB201" i="4" s="1"/>
  <c r="AR24" i="4"/>
  <c r="BT24" i="4" s="1"/>
  <c r="AT240" i="4"/>
  <c r="BV240" i="4" s="1"/>
  <c r="AV340" i="4"/>
  <c r="BX340" i="4" s="1"/>
  <c r="BA289" i="4"/>
  <c r="CC289" i="4" s="1"/>
  <c r="AX347" i="4"/>
  <c r="BZ347" i="4" s="1"/>
  <c r="AY38" i="4"/>
  <c r="CA38" i="4" s="1"/>
  <c r="AV361" i="4"/>
  <c r="BX361" i="4" s="1"/>
  <c r="AZ130" i="4"/>
  <c r="CB130" i="4" s="1"/>
  <c r="BA243" i="4"/>
  <c r="CC243" i="4" s="1"/>
  <c r="AS60" i="4"/>
  <c r="BU60" i="4" s="1"/>
  <c r="AV68" i="4"/>
  <c r="BX68" i="4" s="1"/>
  <c r="AW103" i="4"/>
  <c r="BY103" i="4" s="1"/>
  <c r="BA343" i="4"/>
  <c r="CC343" i="4" s="1"/>
  <c r="AW37" i="4"/>
  <c r="BY37" i="4" s="1"/>
  <c r="AW36" i="4"/>
  <c r="BY36" i="4" s="1"/>
  <c r="AR264" i="4"/>
  <c r="BT264" i="4" s="1"/>
  <c r="AT224" i="4"/>
  <c r="BV224" i="4" s="1"/>
  <c r="AZ234" i="4"/>
  <c r="CB234" i="4" s="1"/>
  <c r="AZ363" i="4"/>
  <c r="CB363" i="4" s="1"/>
  <c r="AX137" i="4"/>
  <c r="BZ137" i="4" s="1"/>
  <c r="AZ316" i="4"/>
  <c r="CB316" i="4" s="1"/>
  <c r="AY295" i="4"/>
  <c r="CA295" i="4" s="1"/>
  <c r="AW365" i="4"/>
  <c r="BY365" i="4" s="1"/>
  <c r="AY21" i="4"/>
  <c r="CA21" i="4" s="1"/>
  <c r="AZ171" i="4"/>
  <c r="CB171" i="4" s="1"/>
  <c r="AV97" i="4"/>
  <c r="BX97" i="4" s="1"/>
  <c r="AY157" i="4"/>
  <c r="CA157" i="4" s="1"/>
  <c r="AX80" i="4"/>
  <c r="BZ80" i="4" s="1"/>
  <c r="AW361" i="4"/>
  <c r="BY361" i="4" s="1"/>
  <c r="AW253" i="4"/>
  <c r="BY253" i="4" s="1"/>
  <c r="AZ116" i="4"/>
  <c r="CB116" i="4" s="1"/>
  <c r="BA198" i="4"/>
  <c r="CC198" i="4" s="1"/>
  <c r="AZ328" i="4"/>
  <c r="CB328" i="4" s="1"/>
  <c r="AJ303" i="4"/>
  <c r="BL303" i="4" s="1"/>
  <c r="AY333" i="4"/>
  <c r="CA333" i="4" s="1"/>
  <c r="AX344" i="4"/>
  <c r="BZ344" i="4" s="1"/>
  <c r="AY289" i="4"/>
  <c r="CA289" i="4" s="1"/>
  <c r="AZ297" i="4"/>
  <c r="CB297" i="4" s="1"/>
  <c r="AW41" i="4"/>
  <c r="BY41" i="4" s="1"/>
  <c r="BB137" i="4"/>
  <c r="CD137" i="4" s="1"/>
  <c r="AX136" i="4"/>
  <c r="BZ136" i="4" s="1"/>
  <c r="AZ85" i="4"/>
  <c r="CB85" i="4" s="1"/>
  <c r="BB170" i="4"/>
  <c r="CD170" i="4" s="1"/>
  <c r="AV96" i="4"/>
  <c r="BX96" i="4" s="1"/>
  <c r="BB107" i="4"/>
  <c r="CD107" i="4" s="1"/>
  <c r="BA15" i="4"/>
  <c r="CC15" i="4" s="1"/>
  <c r="AJ320" i="4"/>
  <c r="BL320" i="4" s="1"/>
  <c r="BB171" i="4"/>
  <c r="CD171" i="4" s="1"/>
  <c r="BA301" i="4"/>
  <c r="CC301" i="4" s="1"/>
  <c r="BB316" i="4"/>
  <c r="CD316" i="4" s="1"/>
  <c r="BA286" i="4"/>
  <c r="CC286" i="4" s="1"/>
  <c r="AX184" i="4"/>
  <c r="BZ184" i="4" s="1"/>
  <c r="AX271" i="4"/>
  <c r="BZ271" i="4" s="1"/>
  <c r="AZ285" i="4"/>
  <c r="CB285" i="4" s="1"/>
  <c r="BC102" i="4"/>
  <c r="AW85" i="4"/>
  <c r="BY85" i="4" s="1"/>
  <c r="BA313" i="4"/>
  <c r="CC313" i="4" s="1"/>
  <c r="AY339" i="4"/>
  <c r="CA339" i="4" s="1"/>
  <c r="AR280" i="4"/>
  <c r="BT280" i="4" s="1"/>
  <c r="AS132" i="4"/>
  <c r="BU132" i="4" s="1"/>
  <c r="AU348" i="4"/>
  <c r="BW348" i="4" s="1"/>
  <c r="AW70" i="4"/>
  <c r="BY70" i="4" s="1"/>
  <c r="AW239" i="4"/>
  <c r="BY239" i="4" s="1"/>
  <c r="AX43" i="4"/>
  <c r="BZ43" i="4" s="1"/>
  <c r="BB257" i="4"/>
  <c r="CD257" i="4" s="1"/>
  <c r="AX305" i="4"/>
  <c r="BZ305" i="4" s="1"/>
  <c r="BA248" i="4"/>
  <c r="CC248" i="4" s="1"/>
  <c r="AR144" i="4"/>
  <c r="BT144" i="4" s="1"/>
  <c r="AT40" i="4"/>
  <c r="BV40" i="4" s="1"/>
  <c r="BB109" i="4"/>
  <c r="CD109" i="4" s="1"/>
  <c r="AY319" i="4"/>
  <c r="CA319" i="4" s="1"/>
  <c r="AU77" i="4"/>
  <c r="BW77" i="4" s="1"/>
  <c r="AY111" i="4"/>
  <c r="CA111" i="4" s="1"/>
  <c r="AY346" i="4"/>
  <c r="CA346" i="4" s="1"/>
  <c r="AS180" i="4"/>
  <c r="BU180" i="4" s="1"/>
  <c r="AU72" i="4"/>
  <c r="BW72" i="4" s="1"/>
  <c r="AX331" i="4"/>
  <c r="BZ331" i="4" s="1"/>
  <c r="BC238" i="4"/>
  <c r="AU148" i="4"/>
  <c r="BW148" i="4" s="1"/>
  <c r="AW151" i="4"/>
  <c r="BY151" i="4" s="1"/>
  <c r="BB369" i="4"/>
  <c r="CD369" i="4" s="1"/>
  <c r="AY93" i="4"/>
  <c r="CA93" i="4" s="1"/>
  <c r="AX75" i="4"/>
  <c r="BZ75" i="4" s="1"/>
  <c r="BC334" i="4"/>
  <c r="AX313" i="4"/>
  <c r="BZ313" i="4" s="1"/>
  <c r="BC180" i="4"/>
  <c r="CF180" i="4" s="1"/>
  <c r="AX31" i="4"/>
  <c r="BZ31" i="4" s="1"/>
  <c r="AU37" i="4"/>
  <c r="BW37" i="4" s="1"/>
  <c r="AX41" i="4"/>
  <c r="BZ41" i="4" s="1"/>
  <c r="AU140" i="4"/>
  <c r="BW140" i="4" s="1"/>
  <c r="AJ207" i="4"/>
  <c r="BL207" i="4" s="1"/>
  <c r="AZ235" i="4"/>
  <c r="CB235" i="4" s="1"/>
  <c r="AW373" i="4"/>
  <c r="BY373" i="4" s="1"/>
  <c r="BA263" i="4"/>
  <c r="CC263" i="4" s="1"/>
  <c r="BB281" i="4"/>
  <c r="CD281" i="4" s="1"/>
  <c r="AX281" i="4"/>
  <c r="BZ281" i="4" s="1"/>
  <c r="AY119" i="4"/>
  <c r="CA119" i="4" s="1"/>
  <c r="AU76" i="4"/>
  <c r="BW76" i="4" s="1"/>
  <c r="AU68" i="4"/>
  <c r="BW68" i="4" s="1"/>
  <c r="AY315" i="4"/>
  <c r="CA315" i="4" s="1"/>
  <c r="AV168" i="4"/>
  <c r="BX168" i="4" s="1"/>
  <c r="AZ369" i="4"/>
  <c r="CB369" i="4" s="1"/>
  <c r="AX375" i="4"/>
  <c r="BZ375" i="4" s="1"/>
  <c r="AX374" i="4"/>
  <c r="BZ374" i="4" s="1"/>
  <c r="AY193" i="4"/>
  <c r="CA193" i="4" s="1"/>
  <c r="AX367" i="4"/>
  <c r="BZ367" i="4" s="1"/>
  <c r="AW219" i="4"/>
  <c r="BY219" i="4" s="1"/>
  <c r="AV112" i="4"/>
  <c r="BX112" i="4" s="1"/>
  <c r="AV238" i="4"/>
  <c r="BX238" i="4" s="1"/>
  <c r="AY101" i="4"/>
  <c r="CA101" i="4" s="1"/>
  <c r="BA256" i="4"/>
  <c r="CC256" i="4" s="1"/>
  <c r="AZ341" i="4"/>
  <c r="CB341" i="4" s="1"/>
  <c r="AX263" i="4"/>
  <c r="BZ263" i="4" s="1"/>
  <c r="AW287" i="4"/>
  <c r="BY287" i="4" s="1"/>
  <c r="AY122" i="4"/>
  <c r="CA122" i="4" s="1"/>
  <c r="AV233" i="4"/>
  <c r="BX233" i="4" s="1"/>
  <c r="AZ66" i="4"/>
  <c r="CB66" i="4" s="1"/>
  <c r="BC272" i="4"/>
  <c r="AX19" i="4"/>
  <c r="BZ19" i="4" s="1"/>
  <c r="BC222" i="4"/>
  <c r="CF222" i="4" s="1"/>
  <c r="AY237" i="4"/>
  <c r="CA237" i="4" s="1"/>
  <c r="BA361" i="4"/>
  <c r="CC361" i="4" s="1"/>
  <c r="AY13" i="4"/>
  <c r="CA13" i="4" s="1"/>
  <c r="AU53" i="4"/>
  <c r="BW53" i="4" s="1"/>
  <c r="AW13" i="4"/>
  <c r="BY13" i="4" s="1"/>
  <c r="AZ141" i="4"/>
  <c r="CB141" i="4" s="1"/>
  <c r="AW228" i="4"/>
  <c r="BY228" i="4" s="1"/>
  <c r="BA169" i="4"/>
  <c r="CC169" i="4" s="1"/>
  <c r="AU101" i="4"/>
  <c r="BW101" i="4" s="1"/>
  <c r="AW61" i="4"/>
  <c r="BY61" i="4" s="1"/>
  <c r="AZ219" i="4"/>
  <c r="CB219" i="4" s="1"/>
  <c r="AW356" i="4"/>
  <c r="BY356" i="4" s="1"/>
  <c r="AZ217" i="4"/>
  <c r="CB217" i="4" s="1"/>
  <c r="AX179" i="4"/>
  <c r="BZ179" i="4" s="1"/>
  <c r="BA293" i="4"/>
  <c r="CC293" i="4" s="1"/>
  <c r="AV201" i="4"/>
  <c r="BX201" i="4" s="1"/>
  <c r="AX161" i="4"/>
  <c r="BZ161" i="4" s="1"/>
  <c r="BA159" i="4"/>
  <c r="CC159" i="4" s="1"/>
  <c r="AZ165" i="4"/>
  <c r="CB165" i="4" s="1"/>
  <c r="AY242" i="4"/>
  <c r="CA242" i="4" s="1"/>
  <c r="AX345" i="4"/>
  <c r="BZ345" i="4" s="1"/>
  <c r="AZ194" i="4"/>
  <c r="CB194" i="4" s="1"/>
  <c r="BA110" i="4"/>
  <c r="CC110" i="4" s="1"/>
  <c r="BB235" i="4"/>
  <c r="CD235" i="4" s="1"/>
  <c r="BA375" i="4"/>
  <c r="CC375" i="4" s="1"/>
  <c r="AV368" i="4"/>
  <c r="BX368" i="4" s="1"/>
  <c r="AY201" i="4"/>
  <c r="CA201" i="4" s="1"/>
  <c r="AV70" i="4"/>
  <c r="BX70" i="4" s="1"/>
  <c r="AV232" i="4"/>
  <c r="BX232" i="4" s="1"/>
  <c r="AW195" i="4"/>
  <c r="BY195" i="4" s="1"/>
  <c r="AZ251" i="4"/>
  <c r="CB251" i="4" s="1"/>
  <c r="AY268" i="4"/>
  <c r="CA268" i="4" s="1"/>
  <c r="AY189" i="4"/>
  <c r="CA189" i="4" s="1"/>
  <c r="AV200" i="4"/>
  <c r="BX200" i="4" s="1"/>
  <c r="BC330" i="4"/>
  <c r="BD330" i="4" s="1"/>
  <c r="AQ356" i="4"/>
  <c r="BS356" i="4" s="1"/>
  <c r="AU28" i="4"/>
  <c r="BW28" i="4" s="1"/>
  <c r="AW124" i="4"/>
  <c r="BY124" i="4" s="1"/>
  <c r="AX62" i="4"/>
  <c r="BZ62" i="4" s="1"/>
  <c r="AZ37" i="4"/>
  <c r="CB37" i="4" s="1"/>
  <c r="AU52" i="4"/>
  <c r="BW52" i="4" s="1"/>
  <c r="AU113" i="4"/>
  <c r="BW113" i="4" s="1"/>
  <c r="AZ125" i="4"/>
  <c r="CB125" i="4" s="1"/>
  <c r="AY284" i="4"/>
  <c r="CA284" i="4" s="1"/>
  <c r="AJ167" i="4"/>
  <c r="BL167" i="4" s="1"/>
  <c r="AX349" i="4"/>
  <c r="BZ349" i="4" s="1"/>
  <c r="AZ178" i="4"/>
  <c r="CB178" i="4" s="1"/>
  <c r="AZ76" i="4"/>
  <c r="CB76" i="4" s="1"/>
  <c r="AW156" i="4"/>
  <c r="BY156" i="4" s="1"/>
  <c r="AJ231" i="4"/>
  <c r="BL231" i="4" s="1"/>
  <c r="AY117" i="4"/>
  <c r="CA117" i="4" s="1"/>
  <c r="AY71" i="4"/>
  <c r="CA71" i="4" s="1"/>
  <c r="BB363" i="4"/>
  <c r="CD363" i="4" s="1"/>
  <c r="AU82" i="4"/>
  <c r="BW82" i="4" s="1"/>
  <c r="AX336" i="4"/>
  <c r="BZ336" i="4" s="1"/>
  <c r="BA352" i="4"/>
  <c r="CC352" i="4" s="1"/>
  <c r="AY325" i="4"/>
  <c r="CA325" i="4" s="1"/>
  <c r="AW109" i="4"/>
  <c r="BY109" i="4" s="1"/>
  <c r="AW137" i="4"/>
  <c r="BY137" i="4" s="1"/>
  <c r="AZ203" i="4"/>
  <c r="CB203" i="4" s="1"/>
  <c r="AY128" i="4"/>
  <c r="CA128" i="4" s="1"/>
  <c r="AU108" i="4"/>
  <c r="BW108" i="4" s="1"/>
  <c r="AZ105" i="4"/>
  <c r="CB105" i="4" s="1"/>
  <c r="AX33" i="4"/>
  <c r="BZ33" i="4" s="1"/>
  <c r="AW181" i="4"/>
  <c r="BY181" i="4" s="1"/>
  <c r="AV329" i="4"/>
  <c r="BX329" i="4" s="1"/>
  <c r="BB305" i="4"/>
  <c r="CD305" i="4" s="1"/>
  <c r="AY77" i="4"/>
  <c r="CA77" i="4" s="1"/>
  <c r="AZ222" i="4"/>
  <c r="CB222" i="4" s="1"/>
  <c r="AY330" i="4"/>
  <c r="CA330" i="4" s="1"/>
  <c r="AW59" i="4"/>
  <c r="BY59" i="4" s="1"/>
  <c r="AX368" i="4"/>
  <c r="BZ368" i="4" s="1"/>
  <c r="BB283" i="4"/>
  <c r="CD283" i="4" s="1"/>
  <c r="AY61" i="4"/>
  <c r="CA61" i="4" s="1"/>
  <c r="AX233" i="4"/>
  <c r="BZ233" i="4" s="1"/>
  <c r="AV17" i="4"/>
  <c r="BX17" i="4" s="1"/>
  <c r="AJ367" i="4"/>
  <c r="BL367" i="4" s="1"/>
  <c r="AZ124" i="4"/>
  <c r="CB124" i="4" s="1"/>
  <c r="AX247" i="4"/>
  <c r="BZ247" i="4" s="1"/>
  <c r="AX240" i="4"/>
  <c r="BZ240" i="4" s="1"/>
  <c r="BB187" i="4"/>
  <c r="CD187" i="4" s="1"/>
  <c r="AZ347" i="4"/>
  <c r="CB347" i="4" s="1"/>
  <c r="AX185" i="4"/>
  <c r="BZ185" i="4" s="1"/>
  <c r="AW333" i="4"/>
  <c r="BY333" i="4" s="1"/>
  <c r="AU117" i="4"/>
  <c r="BW117" i="4" s="1"/>
  <c r="BA229" i="4"/>
  <c r="CC229" i="4" s="1"/>
  <c r="AY247" i="4"/>
  <c r="CA247" i="4" s="1"/>
  <c r="AZ163" i="4"/>
  <c r="CB163" i="4" s="1"/>
  <c r="AU44" i="4"/>
  <c r="BW44" i="4" s="1"/>
  <c r="AX129" i="4"/>
  <c r="BZ129" i="4" s="1"/>
  <c r="AV313" i="4"/>
  <c r="BX313" i="4" s="1"/>
  <c r="BA304" i="4"/>
  <c r="CC304" i="4" s="1"/>
  <c r="AX99" i="4"/>
  <c r="BZ99" i="4" s="1"/>
  <c r="AW279" i="4"/>
  <c r="BY279" i="4" s="1"/>
  <c r="AV278" i="4"/>
  <c r="BX278" i="4" s="1"/>
  <c r="BB219" i="4"/>
  <c r="CD219" i="4" s="1"/>
  <c r="AX265" i="4"/>
  <c r="BZ265" i="4" s="1"/>
  <c r="AU69" i="4"/>
  <c r="BW69" i="4" s="1"/>
  <c r="AZ93" i="4"/>
  <c r="CB93" i="4" s="1"/>
  <c r="AX195" i="4"/>
  <c r="BZ195" i="4" s="1"/>
  <c r="AW351" i="4"/>
  <c r="BY351" i="4" s="1"/>
  <c r="AV52" i="4"/>
  <c r="BX52" i="4" s="1"/>
  <c r="AT96" i="4"/>
  <c r="BV96" i="4" s="1"/>
  <c r="AS244" i="4"/>
  <c r="BU244" i="4" s="1"/>
  <c r="AQ28" i="4"/>
  <c r="BS28" i="4" s="1"/>
  <c r="AW91" i="4"/>
  <c r="BY91" i="4" s="1"/>
  <c r="AZ77" i="4"/>
  <c r="CB77" i="4" s="1"/>
  <c r="AW165" i="4"/>
  <c r="BY165" i="4" s="1"/>
  <c r="BC254" i="4"/>
  <c r="AY24" i="4"/>
  <c r="CA24" i="4" s="1"/>
  <c r="AX339" i="4"/>
  <c r="BZ339" i="4" s="1"/>
  <c r="BA239" i="4"/>
  <c r="CC239" i="4" s="1"/>
  <c r="AV324" i="4"/>
  <c r="BX324" i="4" s="1"/>
  <c r="AT232" i="4"/>
  <c r="BV232" i="4" s="1"/>
  <c r="AR16" i="4"/>
  <c r="BT16" i="4" s="1"/>
  <c r="AZ34" i="4"/>
  <c r="CB34" i="4" s="1"/>
  <c r="AW68" i="4"/>
  <c r="BY68" i="4" s="1"/>
  <c r="AY285" i="4"/>
  <c r="CA285" i="4" s="1"/>
  <c r="AV153" i="4"/>
  <c r="BX153" i="4" s="1"/>
  <c r="BA53" i="4"/>
  <c r="CC53" i="4" s="1"/>
  <c r="AW329" i="4"/>
  <c r="BY329" i="4" s="1"/>
  <c r="AV16" i="4"/>
  <c r="BX16" i="4" s="1"/>
  <c r="AW210" i="4"/>
  <c r="BY210" i="4" s="1"/>
  <c r="AZ179" i="4"/>
  <c r="CB179" i="4" s="1"/>
  <c r="AU180" i="4"/>
  <c r="BW180" i="4" s="1"/>
  <c r="BB309" i="4"/>
  <c r="CD309" i="4" s="1"/>
  <c r="AX223" i="4"/>
  <c r="BZ223" i="4" s="1"/>
  <c r="AY364" i="4"/>
  <c r="CA364" i="4" s="1"/>
  <c r="BC116" i="4"/>
  <c r="AW225" i="4"/>
  <c r="BY225" i="4" s="1"/>
  <c r="AY182" i="4"/>
  <c r="CA182" i="4" s="1"/>
  <c r="AY110" i="4"/>
  <c r="CA110" i="4" s="1"/>
  <c r="AW220" i="4"/>
  <c r="BY220" i="4" s="1"/>
  <c r="BC138" i="4"/>
  <c r="BD138" i="4" s="1"/>
  <c r="AX222" i="4"/>
  <c r="BZ222" i="4" s="1"/>
  <c r="AX144" i="4"/>
  <c r="BZ144" i="4" s="1"/>
  <c r="BC283" i="4"/>
  <c r="BB265" i="4"/>
  <c r="CD265" i="4" s="1"/>
  <c r="AW132" i="4"/>
  <c r="BY132" i="4" s="1"/>
  <c r="AZ91" i="4"/>
  <c r="CB91" i="4" s="1"/>
  <c r="AX25" i="4"/>
  <c r="BZ25" i="4" s="1"/>
  <c r="AW173" i="4"/>
  <c r="BY173" i="4" s="1"/>
  <c r="AV357" i="4"/>
  <c r="BX357" i="4" s="1"/>
  <c r="AY267" i="4"/>
  <c r="CA267" i="4" s="1"/>
  <c r="AX16" i="4"/>
  <c r="BZ16" i="4" s="1"/>
  <c r="AJ359" i="4"/>
  <c r="BL359" i="4" s="1"/>
  <c r="AZ205" i="4"/>
  <c r="CB205" i="4" s="1"/>
  <c r="AX97" i="4"/>
  <c r="BZ97" i="4" s="1"/>
  <c r="AW245" i="4"/>
  <c r="BY245" i="4" s="1"/>
  <c r="AU29" i="4"/>
  <c r="BW29" i="4" s="1"/>
  <c r="BA69" i="4"/>
  <c r="CC69" i="4" s="1"/>
  <c r="AY150" i="4"/>
  <c r="CA150" i="4" s="1"/>
  <c r="BC317" i="4"/>
  <c r="AW26" i="4"/>
  <c r="BY26" i="4" s="1"/>
  <c r="BC29" i="4"/>
  <c r="AW172" i="4"/>
  <c r="BY172" i="4" s="1"/>
  <c r="BA47" i="4"/>
  <c r="CC47" i="4" s="1"/>
  <c r="AY138" i="4"/>
  <c r="CA138" i="4" s="1"/>
  <c r="AX297" i="4"/>
  <c r="BZ297" i="4" s="1"/>
  <c r="AV81" i="4"/>
  <c r="BX81" i="4" s="1"/>
  <c r="BB159" i="4"/>
  <c r="CD159" i="4" s="1"/>
  <c r="AX54" i="4"/>
  <c r="BZ54" i="4" s="1"/>
  <c r="AW131" i="4"/>
  <c r="BY131" i="4" s="1"/>
  <c r="AW44" i="4"/>
  <c r="BY44" i="4" s="1"/>
  <c r="BB315" i="4"/>
  <c r="CD315" i="4" s="1"/>
  <c r="AY84" i="4"/>
  <c r="CA84" i="4" s="1"/>
  <c r="AX249" i="4"/>
  <c r="BZ249" i="4" s="1"/>
  <c r="AV33" i="4"/>
  <c r="BX33" i="4" s="1"/>
  <c r="BC38" i="4"/>
  <c r="BA329" i="4"/>
  <c r="CC329" i="4" s="1"/>
  <c r="AY311" i="4"/>
  <c r="CA311" i="4" s="1"/>
  <c r="AV174" i="4"/>
  <c r="BX174" i="4" s="1"/>
  <c r="BB203" i="4"/>
  <c r="CD203" i="4" s="1"/>
  <c r="AX257" i="4"/>
  <c r="BZ257" i="4" s="1"/>
  <c r="AU61" i="4"/>
  <c r="BW61" i="4" s="1"/>
  <c r="AZ82" i="4"/>
  <c r="CB82" i="4" s="1"/>
  <c r="AX187" i="4"/>
  <c r="BZ187" i="4" s="1"/>
  <c r="AW343" i="4"/>
  <c r="BY343" i="4" s="1"/>
  <c r="AZ306" i="4"/>
  <c r="CB306" i="4" s="1"/>
  <c r="BA213" i="4"/>
  <c r="CC213" i="4" s="1"/>
  <c r="AW29" i="4"/>
  <c r="BY29" i="4" s="1"/>
  <c r="BC18" i="4"/>
  <c r="AZ221" i="4"/>
  <c r="CB221" i="4" s="1"/>
  <c r="AX267" i="4"/>
  <c r="BZ267" i="4" s="1"/>
  <c r="BB45" i="4"/>
  <c r="CD45" i="4" s="1"/>
  <c r="AV180" i="4"/>
  <c r="BX180" i="4" s="1"/>
  <c r="AT160" i="4"/>
  <c r="BV160" i="4" s="1"/>
  <c r="AS308" i="4"/>
  <c r="BU308" i="4" s="1"/>
  <c r="AQ92" i="4"/>
  <c r="BS92" i="4" s="1"/>
  <c r="BA14" i="4"/>
  <c r="CC14" i="4" s="1"/>
  <c r="AZ283" i="4"/>
  <c r="CB283" i="4" s="1"/>
  <c r="AW293" i="4"/>
  <c r="BY293" i="4" s="1"/>
  <c r="BB65" i="4"/>
  <c r="CD65" i="4" s="1"/>
  <c r="AY132" i="4"/>
  <c r="CA132" i="4" s="1"/>
  <c r="AW39" i="4"/>
  <c r="BY39" i="4" s="1"/>
  <c r="AZ284" i="4"/>
  <c r="CB284" i="4" s="1"/>
  <c r="AU88" i="4"/>
  <c r="BW88" i="4" s="1"/>
  <c r="AT296" i="4"/>
  <c r="BV296" i="4" s="1"/>
  <c r="AR80" i="4"/>
  <c r="BT80" i="4" s="1"/>
  <c r="AV125" i="4"/>
  <c r="BX125" i="4" s="1"/>
  <c r="AV184" i="4"/>
  <c r="BX184" i="4" s="1"/>
  <c r="AX49" i="4"/>
  <c r="BZ49" i="4" s="1"/>
  <c r="AV249" i="4"/>
  <c r="BX249" i="4" s="1"/>
  <c r="BA215" i="4"/>
  <c r="CC215" i="4" s="1"/>
  <c r="AR320" i="4"/>
  <c r="BT320" i="4" s="1"/>
  <c r="AY70" i="4"/>
  <c r="CA70" i="4" s="1"/>
  <c r="AX183" i="4"/>
  <c r="BZ183" i="4" s="1"/>
  <c r="AZ237" i="4"/>
  <c r="CB237" i="4" s="1"/>
  <c r="AY136" i="4"/>
  <c r="CA136" i="4" s="1"/>
  <c r="AX248" i="4"/>
  <c r="BZ248" i="4" s="1"/>
  <c r="BB179" i="4"/>
  <c r="CD179" i="4" s="1"/>
  <c r="AV30" i="4"/>
  <c r="BX30" i="4" s="1"/>
  <c r="BC359" i="4"/>
  <c r="CF359" i="4" s="1"/>
  <c r="AW148" i="4"/>
  <c r="BY148" i="4" s="1"/>
  <c r="BC237" i="4"/>
  <c r="AX286" i="4"/>
  <c r="BZ286" i="4" s="1"/>
  <c r="AW203" i="4"/>
  <c r="BY203" i="4" s="1"/>
  <c r="AX72" i="4"/>
  <c r="BZ72" i="4" s="1"/>
  <c r="AV176" i="4"/>
  <c r="BX176" i="4" s="1"/>
  <c r="AY35" i="4"/>
  <c r="CA35" i="4" s="1"/>
  <c r="AX111" i="4"/>
  <c r="BZ111" i="4" s="1"/>
  <c r="AV256" i="4"/>
  <c r="BX256" i="4" s="1"/>
  <c r="AY180" i="4"/>
  <c r="CA180" i="4" s="1"/>
  <c r="AW227" i="4"/>
  <c r="BY227" i="4" s="1"/>
  <c r="AU84" i="4"/>
  <c r="BW84" i="4" s="1"/>
  <c r="AY33" i="4"/>
  <c r="CA33" i="4" s="1"/>
  <c r="AX217" i="4"/>
  <c r="BZ217" i="4" s="1"/>
  <c r="BC309" i="4"/>
  <c r="AX318" i="4"/>
  <c r="BZ318" i="4" s="1"/>
  <c r="AW259" i="4"/>
  <c r="BY259" i="4" s="1"/>
  <c r="AW164" i="4"/>
  <c r="BY164" i="4" s="1"/>
  <c r="BA31" i="4"/>
  <c r="CC31" i="4" s="1"/>
  <c r="AY129" i="4"/>
  <c r="CA129" i="4" s="1"/>
  <c r="AX289" i="4"/>
  <c r="BZ289" i="4" s="1"/>
  <c r="AV73" i="4"/>
  <c r="BX73" i="4" s="1"/>
  <c r="BC146" i="4"/>
  <c r="AZ29" i="4"/>
  <c r="CB29" i="4" s="1"/>
  <c r="AY351" i="4"/>
  <c r="CA351" i="4" s="1"/>
  <c r="AY313" i="4"/>
  <c r="CA313" i="4" s="1"/>
  <c r="BA29" i="4"/>
  <c r="CC29" i="4" s="1"/>
  <c r="AZ229" i="4"/>
  <c r="CB229" i="4" s="1"/>
  <c r="AV320" i="4"/>
  <c r="BX320" i="4" s="1"/>
  <c r="AZ13" i="4"/>
  <c r="CB13" i="4" s="1"/>
  <c r="AY341" i="4"/>
  <c r="CA341" i="4" s="1"/>
  <c r="AW125" i="4"/>
  <c r="BY125" i="4" s="1"/>
  <c r="AV273" i="4"/>
  <c r="BX273" i="4" s="1"/>
  <c r="AZ45" i="4"/>
  <c r="CB45" i="4" s="1"/>
  <c r="BC178" i="4"/>
  <c r="BA326" i="4"/>
  <c r="CC326" i="4" s="1"/>
  <c r="AV192" i="4"/>
  <c r="BX192" i="4" s="1"/>
  <c r="BA302" i="4"/>
  <c r="CC302" i="4" s="1"/>
  <c r="AY293" i="4"/>
  <c r="CA293" i="4" s="1"/>
  <c r="AW77" i="4"/>
  <c r="BY77" i="4" s="1"/>
  <c r="AV225" i="4"/>
  <c r="BX225" i="4" s="1"/>
  <c r="BB97" i="4"/>
  <c r="CD97" i="4" s="1"/>
  <c r="AZ274" i="4"/>
  <c r="CB274" i="4" s="1"/>
  <c r="AX139" i="4"/>
  <c r="BZ139" i="4" s="1"/>
  <c r="BB218" i="4"/>
  <c r="CD218" i="4" s="1"/>
  <c r="AZ258" i="4"/>
  <c r="CB258" i="4" s="1"/>
  <c r="AW277" i="4"/>
  <c r="BY277" i="4" s="1"/>
  <c r="BB17" i="4"/>
  <c r="CD17" i="4" s="1"/>
  <c r="AY113" i="4"/>
  <c r="CA113" i="4" s="1"/>
  <c r="AW23" i="4"/>
  <c r="BY23" i="4" s="1"/>
  <c r="AZ181" i="4"/>
  <c r="CB181" i="4" s="1"/>
  <c r="AY220" i="4"/>
  <c r="CA220" i="4" s="1"/>
  <c r="AY102" i="4"/>
  <c r="CA102" i="4" s="1"/>
  <c r="AV25" i="4"/>
  <c r="BX25" i="4" s="1"/>
  <c r="BB209" i="4"/>
  <c r="CD209" i="4" s="1"/>
  <c r="AY214" i="4"/>
  <c r="CA214" i="4" s="1"/>
  <c r="AW95" i="4"/>
  <c r="BY95" i="4" s="1"/>
  <c r="AY222" i="4"/>
  <c r="CA222" i="4" s="1"/>
  <c r="AU187" i="4"/>
  <c r="BW187" i="4" s="1"/>
  <c r="AT352" i="4"/>
  <c r="BV352" i="4" s="1"/>
  <c r="AR136" i="4"/>
  <c r="BT136" i="4" s="1"/>
  <c r="AV117" i="4"/>
  <c r="BX117" i="4" s="1"/>
  <c r="AV64" i="4"/>
  <c r="BX64" i="4" s="1"/>
  <c r="AX17" i="4"/>
  <c r="BZ17" i="4" s="1"/>
  <c r="AV241" i="4"/>
  <c r="BX241" i="4" s="1"/>
  <c r="BA201" i="4"/>
  <c r="CC201" i="4" s="1"/>
  <c r="AX35" i="4"/>
  <c r="BZ35" i="4" s="1"/>
  <c r="AW231" i="4"/>
  <c r="BY231" i="4" s="1"/>
  <c r="AW38" i="4"/>
  <c r="BY38" i="4" s="1"/>
  <c r="AU340" i="4"/>
  <c r="BW340" i="4" s="1"/>
  <c r="AS124" i="4"/>
  <c r="BU124" i="4" s="1"/>
  <c r="AR272" i="4"/>
  <c r="BT272" i="4" s="1"/>
  <c r="AY127" i="4"/>
  <c r="CA127" i="4" s="1"/>
  <c r="BA288" i="4"/>
  <c r="CC288" i="4" s="1"/>
  <c r="AW69" i="4"/>
  <c r="BY69" i="4" s="1"/>
  <c r="BC82" i="4"/>
  <c r="AW262" i="4"/>
  <c r="BY262" i="4" s="1"/>
  <c r="AW31" i="4"/>
  <c r="BY31" i="4" s="1"/>
  <c r="BA176" i="4"/>
  <c r="CC176" i="4" s="1"/>
  <c r="AW157" i="4"/>
  <c r="BY157" i="4" s="1"/>
  <c r="AX280" i="4"/>
  <c r="BZ280" i="4" s="1"/>
  <c r="AW215" i="4"/>
  <c r="BY215" i="4" s="1"/>
  <c r="AZ349" i="4"/>
  <c r="CB349" i="4" s="1"/>
  <c r="AV113" i="4"/>
  <c r="BX113" i="4" s="1"/>
  <c r="BA185" i="4"/>
  <c r="CC185" i="4" s="1"/>
  <c r="AX203" i="4"/>
  <c r="BZ203" i="4" s="1"/>
  <c r="BA117" i="4"/>
  <c r="CC117" i="4" s="1"/>
  <c r="AV161" i="4"/>
  <c r="BX161" i="4" s="1"/>
  <c r="AX57" i="4"/>
  <c r="BZ57" i="4" s="1"/>
  <c r="BA79" i="4"/>
  <c r="CC79" i="4" s="1"/>
  <c r="AZ293" i="4"/>
  <c r="CB293" i="4" s="1"/>
  <c r="AU217" i="4"/>
  <c r="BW217" i="4" s="1"/>
  <c r="AV209" i="4"/>
  <c r="BX209" i="4" s="1"/>
  <c r="AX105" i="4"/>
  <c r="BZ105" i="4" s="1"/>
  <c r="BA174" i="4"/>
  <c r="CC174" i="4" s="1"/>
  <c r="AY174" i="4"/>
  <c r="CA174" i="4" s="1"/>
  <c r="BA168" i="4"/>
  <c r="CC168" i="4" s="1"/>
  <c r="AY287" i="4"/>
  <c r="CA287" i="4" s="1"/>
  <c r="BB49" i="4"/>
  <c r="CD49" i="4" s="1"/>
  <c r="AW309" i="4"/>
  <c r="BY309" i="4" s="1"/>
  <c r="AY202" i="4"/>
  <c r="CA202" i="4" s="1"/>
  <c r="AV312" i="4"/>
  <c r="BX312" i="4" s="1"/>
  <c r="AW51" i="4"/>
  <c r="BY51" i="4" s="1"/>
  <c r="BA23" i="4"/>
  <c r="CC23" i="4" s="1"/>
  <c r="AX89" i="4"/>
  <c r="BZ89" i="4" s="1"/>
  <c r="BB251" i="4"/>
  <c r="CD251" i="4" s="1"/>
  <c r="AX310" i="4"/>
  <c r="BZ310" i="4" s="1"/>
  <c r="AW108" i="4"/>
  <c r="BY108" i="4" s="1"/>
  <c r="AW17" i="4"/>
  <c r="BY17" i="4" s="1"/>
  <c r="AW284" i="4"/>
  <c r="BY284" i="4" s="1"/>
  <c r="AJ279" i="4"/>
  <c r="BL279" i="4" s="1"/>
  <c r="AX125" i="4"/>
  <c r="BZ125" i="4" s="1"/>
  <c r="AW84" i="4"/>
  <c r="BY84" i="4" s="1"/>
  <c r="BA61" i="4"/>
  <c r="CC61" i="4" s="1"/>
  <c r="BA315" i="4"/>
  <c r="CC315" i="4" s="1"/>
  <c r="AX295" i="4"/>
  <c r="BZ295" i="4" s="1"/>
  <c r="AY156" i="4"/>
  <c r="CA156" i="4" s="1"/>
  <c r="BB85" i="4"/>
  <c r="CD85" i="4" s="1"/>
  <c r="AU89" i="4"/>
  <c r="BW89" i="4" s="1"/>
  <c r="AY223" i="4"/>
  <c r="CA223" i="4" s="1"/>
  <c r="BC286" i="4"/>
  <c r="AW117" i="4"/>
  <c r="BY117" i="4" s="1"/>
  <c r="AY47" i="4"/>
  <c r="CA47" i="4" s="1"/>
  <c r="AV128" i="4"/>
  <c r="BX128" i="4" s="1"/>
  <c r="AX167" i="4"/>
  <c r="BZ167" i="4" s="1"/>
  <c r="AZ184" i="4"/>
  <c r="CB184" i="4" s="1"/>
  <c r="AY261" i="4"/>
  <c r="CA261" i="4" s="1"/>
  <c r="AV280" i="4"/>
  <c r="BX280" i="4" s="1"/>
  <c r="AY135" i="4"/>
  <c r="CA135" i="4" s="1"/>
  <c r="AX304" i="4"/>
  <c r="BZ304" i="4" s="1"/>
  <c r="AY65" i="4"/>
  <c r="CA65" i="4" s="1"/>
  <c r="AW28" i="4"/>
  <c r="BY28" i="4" s="1"/>
  <c r="AX143" i="4"/>
  <c r="BZ143" i="4" s="1"/>
  <c r="BB307" i="4"/>
  <c r="CD307" i="4" s="1"/>
  <c r="AX128" i="4"/>
  <c r="BZ128" i="4" s="1"/>
  <c r="AV366" i="4"/>
  <c r="BX366" i="4" s="1"/>
  <c r="AV288" i="4"/>
  <c r="BX288" i="4" s="1"/>
  <c r="BA272" i="4"/>
  <c r="CC272" i="4" s="1"/>
  <c r="BA237" i="4"/>
  <c r="CC237" i="4" s="1"/>
  <c r="BC365" i="4"/>
  <c r="BB163" i="4"/>
  <c r="CD163" i="4" s="1"/>
  <c r="AX168" i="4"/>
  <c r="BZ168" i="4" s="1"/>
  <c r="AZ75" i="4"/>
  <c r="CB75" i="4" s="1"/>
  <c r="AY171" i="4"/>
  <c r="CA171" i="4" s="1"/>
  <c r="BA62" i="4"/>
  <c r="CC62" i="4" s="1"/>
  <c r="AW273" i="4"/>
  <c r="BY273" i="4" s="1"/>
  <c r="AS326" i="4"/>
  <c r="BU326" i="4" s="1"/>
  <c r="AP284" i="4"/>
  <c r="BR284" i="4" s="1"/>
  <c r="CE284" i="4" s="1"/>
  <c r="BA307" i="4"/>
  <c r="CC307" i="4" s="1"/>
  <c r="AX40" i="4"/>
  <c r="BZ40" i="4" s="1"/>
  <c r="BB361" i="4"/>
  <c r="CD361" i="4" s="1"/>
  <c r="AZ94" i="4"/>
  <c r="CB94" i="4" s="1"/>
  <c r="AW155" i="4"/>
  <c r="BY155" i="4" s="1"/>
  <c r="AZ344" i="4"/>
  <c r="CB344" i="4" s="1"/>
  <c r="AQ358" i="4"/>
  <c r="BS358" i="4" s="1"/>
  <c r="AQ135" i="4"/>
  <c r="BS135" i="4" s="1"/>
  <c r="AV272" i="4"/>
  <c r="BX272" i="4" s="1"/>
  <c r="BA78" i="4"/>
  <c r="CC78" i="4" s="1"/>
  <c r="BA271" i="4"/>
  <c r="CC271" i="4" s="1"/>
  <c r="AW52" i="4"/>
  <c r="BY52" i="4" s="1"/>
  <c r="AJ335" i="4"/>
  <c r="BL335" i="4" s="1"/>
  <c r="AR32" i="4"/>
  <c r="BT32" i="4" s="1"/>
  <c r="AU142" i="4"/>
  <c r="BW142" i="4" s="1"/>
  <c r="AV208" i="4"/>
  <c r="BX208" i="4" s="1"/>
  <c r="AX359" i="4"/>
  <c r="BZ359" i="4" s="1"/>
  <c r="AU57" i="4"/>
  <c r="BW57" i="4" s="1"/>
  <c r="AX160" i="4"/>
  <c r="BZ160" i="4" s="1"/>
  <c r="AU90" i="4"/>
  <c r="BW90" i="4" s="1"/>
  <c r="AQ172" i="4"/>
  <c r="BS172" i="4" s="1"/>
  <c r="AT324" i="4"/>
  <c r="BV324" i="4" s="1"/>
  <c r="BB144" i="4"/>
  <c r="CD144" i="4" s="1"/>
  <c r="AY32" i="4"/>
  <c r="CA32" i="4" s="1"/>
  <c r="AJ136" i="4"/>
  <c r="BL136" i="4" s="1"/>
  <c r="AR283" i="4"/>
  <c r="BT283" i="4" s="1"/>
  <c r="AQ116" i="4"/>
  <c r="BS116" i="4" s="1"/>
  <c r="AP146" i="4"/>
  <c r="BR146" i="4" s="1"/>
  <c r="CE146" i="4" s="1"/>
  <c r="AU335" i="4"/>
  <c r="BW335" i="4" s="1"/>
  <c r="AP144" i="4"/>
  <c r="BR144" i="4" s="1"/>
  <c r="CE144" i="4" s="1"/>
  <c r="AR99" i="4"/>
  <c r="BT99" i="4" s="1"/>
  <c r="AU312" i="4"/>
  <c r="BW312" i="4" s="1"/>
  <c r="AP75" i="4"/>
  <c r="BR75" i="4" s="1"/>
  <c r="CE75" i="4" s="1"/>
  <c r="AT76" i="4"/>
  <c r="BV76" i="4" s="1"/>
  <c r="BA143" i="4"/>
  <c r="CC143" i="4" s="1"/>
  <c r="AW300" i="4"/>
  <c r="BY300" i="4" s="1"/>
  <c r="BB42" i="4"/>
  <c r="CD42" i="4" s="1"/>
  <c r="AW370" i="4"/>
  <c r="BY370" i="4" s="1"/>
  <c r="AZ72" i="4"/>
  <c r="CB72" i="4" s="1"/>
  <c r="AU236" i="4"/>
  <c r="BW236" i="4" s="1"/>
  <c r="AY316" i="4"/>
  <c r="CA316" i="4" s="1"/>
  <c r="AY200" i="4"/>
  <c r="CA200" i="4" s="1"/>
  <c r="AV221" i="4"/>
  <c r="BX221" i="4" s="1"/>
  <c r="BC280" i="4"/>
  <c r="CF280" i="4" s="1"/>
  <c r="AV240" i="4"/>
  <c r="BX240" i="4" s="1"/>
  <c r="AW92" i="4"/>
  <c r="BY92" i="4" s="1"/>
  <c r="AY292" i="4"/>
  <c r="CA292" i="4" s="1"/>
  <c r="BC375" i="4"/>
  <c r="AY17" i="4"/>
  <c r="CA17" i="4" s="1"/>
  <c r="AY306" i="4"/>
  <c r="CA306" i="4" s="1"/>
  <c r="AY265" i="4"/>
  <c r="CA265" i="4" s="1"/>
  <c r="BC264" i="4"/>
  <c r="AW276" i="4"/>
  <c r="BY276" i="4" s="1"/>
  <c r="AY192" i="4"/>
  <c r="CA192" i="4" s="1"/>
  <c r="AW27" i="4"/>
  <c r="BY27" i="4" s="1"/>
  <c r="BB169" i="4"/>
  <c r="CD169" i="4" s="1"/>
  <c r="BC226" i="4"/>
  <c r="BA308" i="4"/>
  <c r="CC308" i="4" s="1"/>
  <c r="AV224" i="4"/>
  <c r="BX224" i="4" s="1"/>
  <c r="AZ307" i="4"/>
  <c r="CB307" i="4" s="1"/>
  <c r="AX119" i="4"/>
  <c r="BZ119" i="4" s="1"/>
  <c r="AY258" i="4"/>
  <c r="CA258" i="4" s="1"/>
  <c r="BA292" i="4"/>
  <c r="CC292" i="4" s="1"/>
  <c r="AV144" i="4"/>
  <c r="BX144" i="4" s="1"/>
  <c r="AZ140" i="4"/>
  <c r="CB140" i="4" s="1"/>
  <c r="AX15" i="4"/>
  <c r="BZ15" i="4" s="1"/>
  <c r="BB213" i="4"/>
  <c r="CD213" i="4" s="1"/>
  <c r="AU156" i="4"/>
  <c r="BW156" i="4" s="1"/>
  <c r="AY244" i="4"/>
  <c r="CA244" i="4" s="1"/>
  <c r="BA183" i="4"/>
  <c r="CC183" i="4" s="1"/>
  <c r="AW49" i="4"/>
  <c r="BY49" i="4" s="1"/>
  <c r="AS36" i="4"/>
  <c r="BU36" i="4" s="1"/>
  <c r="AY39" i="4"/>
  <c r="CA39" i="4" s="1"/>
  <c r="AU304" i="4"/>
  <c r="BW304" i="4" s="1"/>
  <c r="BA33" i="4"/>
  <c r="CC33" i="4" s="1"/>
  <c r="AO140" i="4"/>
  <c r="BQ140" i="4" s="1"/>
  <c r="BC360" i="4"/>
  <c r="AX152" i="4"/>
  <c r="BZ152" i="4" s="1"/>
  <c r="AX159" i="4"/>
  <c r="BZ159" i="4" s="1"/>
  <c r="BB245" i="4"/>
  <c r="CD245" i="4" s="1"/>
  <c r="BA238" i="4"/>
  <c r="CC238" i="4" s="1"/>
  <c r="AV88" i="4"/>
  <c r="BX88" i="4" s="1"/>
  <c r="BA30" i="4"/>
  <c r="CC30" i="4" s="1"/>
  <c r="AU66" i="4"/>
  <c r="BW66" i="4" s="1"/>
  <c r="BB131" i="4"/>
  <c r="CD131" i="4" s="1"/>
  <c r="AU196" i="4"/>
  <c r="BW196" i="4" s="1"/>
  <c r="AV48" i="4"/>
  <c r="BX48" i="4" s="1"/>
  <c r="AX264" i="4"/>
  <c r="BZ264" i="4" s="1"/>
  <c r="AZ346" i="4"/>
  <c r="CB346" i="4" s="1"/>
  <c r="AW123" i="4"/>
  <c r="BY123" i="4" s="1"/>
  <c r="AU218" i="4"/>
  <c r="BW218" i="4" s="1"/>
  <c r="BA57" i="4"/>
  <c r="CC57" i="4" s="1"/>
  <c r="AZ16" i="4"/>
  <c r="CB16" i="4" s="1"/>
  <c r="AU60" i="4"/>
  <c r="BW60" i="4" s="1"/>
  <c r="AW20" i="4"/>
  <c r="BY20" i="4" s="1"/>
  <c r="BA142" i="4"/>
  <c r="CC142" i="4" s="1"/>
  <c r="AX135" i="4"/>
  <c r="BZ135" i="4" s="1"/>
  <c r="AW218" i="4"/>
  <c r="BY218" i="4" s="1"/>
  <c r="AX301" i="4"/>
  <c r="BZ301" i="4" s="1"/>
  <c r="AJ191" i="4"/>
  <c r="BL191" i="4" s="1"/>
  <c r="AW76" i="4"/>
  <c r="BY76" i="4" s="1"/>
  <c r="BA126" i="4"/>
  <c r="CC126" i="4" s="1"/>
  <c r="BB153" i="4"/>
  <c r="CD153" i="4" s="1"/>
  <c r="AV21" i="4"/>
  <c r="BX21" i="4" s="1"/>
  <c r="BC344" i="4"/>
  <c r="AX360" i="4"/>
  <c r="BZ360" i="4" s="1"/>
  <c r="BB266" i="4"/>
  <c r="CD266" i="4" s="1"/>
  <c r="BC134" i="4"/>
  <c r="CF134" i="4" s="1"/>
  <c r="AZ173" i="4"/>
  <c r="CB173" i="4" s="1"/>
  <c r="AV72" i="4"/>
  <c r="BX72" i="4" s="1"/>
  <c r="BC73" i="4"/>
  <c r="AV286" i="4"/>
  <c r="BX286" i="4" s="1"/>
  <c r="BB182" i="4"/>
  <c r="CD182" i="4" s="1"/>
  <c r="AQ183" i="4"/>
  <c r="BS183" i="4" s="1"/>
  <c r="AQ254" i="4"/>
  <c r="BS254" i="4" s="1"/>
  <c r="AS160" i="4"/>
  <c r="BU160" i="4" s="1"/>
  <c r="AJ295" i="4"/>
  <c r="BL295" i="4" s="1"/>
  <c r="AY348" i="4"/>
  <c r="CA348" i="4" s="1"/>
  <c r="AY209" i="4"/>
  <c r="CA209" i="4" s="1"/>
  <c r="AV341" i="4"/>
  <c r="BX341" i="4" s="1"/>
  <c r="BA127" i="4"/>
  <c r="CC127" i="4" s="1"/>
  <c r="AW292" i="4"/>
  <c r="BY292" i="4" s="1"/>
  <c r="BC327" i="4"/>
  <c r="AW298" i="4"/>
  <c r="BY298" i="4" s="1"/>
  <c r="AZ40" i="4"/>
  <c r="CB40" i="4" s="1"/>
  <c r="AU132" i="4"/>
  <c r="BW132" i="4" s="1"/>
  <c r="AW348" i="4"/>
  <c r="BY348" i="4" s="1"/>
  <c r="AX200" i="4"/>
  <c r="BZ200" i="4" s="1"/>
  <c r="AZ204" i="4"/>
  <c r="CB204" i="4" s="1"/>
  <c r="AW35" i="4"/>
  <c r="BY35" i="4" s="1"/>
  <c r="AU50" i="4"/>
  <c r="BW50" i="4" s="1"/>
  <c r="AV309" i="4"/>
  <c r="BX309" i="4" s="1"/>
  <c r="BA36" i="4"/>
  <c r="CC36" i="4" s="1"/>
  <c r="AV296" i="4"/>
  <c r="BX296" i="4" s="1"/>
  <c r="AX320" i="4"/>
  <c r="BZ320" i="4" s="1"/>
  <c r="BB346" i="4"/>
  <c r="CD346" i="4" s="1"/>
  <c r="AY145" i="4"/>
  <c r="CA145" i="4" s="1"/>
  <c r="AW50" i="4"/>
  <c r="BY50" i="4" s="1"/>
  <c r="AY198" i="4"/>
  <c r="CA198" i="4" s="1"/>
  <c r="BC376" i="4"/>
  <c r="CF376" i="4" s="1"/>
  <c r="AX312" i="4"/>
  <c r="BZ312" i="4" s="1"/>
  <c r="BC157" i="4"/>
  <c r="BC214" i="4"/>
  <c r="AX285" i="4"/>
  <c r="BZ285" i="4" s="1"/>
  <c r="BC216" i="4"/>
  <c r="CF216" i="4" s="1"/>
  <c r="AX232" i="4"/>
  <c r="BZ232" i="4" s="1"/>
  <c r="AW251" i="4"/>
  <c r="BY251" i="4" s="1"/>
  <c r="AU130" i="4"/>
  <c r="BW130" i="4" s="1"/>
  <c r="AZ144" i="4"/>
  <c r="CB144" i="4" s="1"/>
  <c r="AW372" i="4"/>
  <c r="BY372" i="4" s="1"/>
  <c r="AW243" i="4"/>
  <c r="BY243" i="4" s="1"/>
  <c r="AY354" i="4"/>
  <c r="CA354" i="4" s="1"/>
  <c r="AR49" i="4"/>
  <c r="BT49" i="4" s="1"/>
  <c r="AQ311" i="4"/>
  <c r="BS311" i="4" s="1"/>
  <c r="AV187" i="4"/>
  <c r="BX187" i="4" s="1"/>
  <c r="AR308" i="4"/>
  <c r="BT308" i="4" s="1"/>
  <c r="AS119" i="4"/>
  <c r="BU119" i="4" s="1"/>
  <c r="AR291" i="4"/>
  <c r="BT291" i="4" s="1"/>
  <c r="BD127" i="4"/>
  <c r="BB362" i="4"/>
  <c r="CD362" i="4" s="1"/>
  <c r="AX311" i="4"/>
  <c r="BZ311" i="4" s="1"/>
  <c r="BA336" i="4"/>
  <c r="CC336" i="4" s="1"/>
  <c r="AW266" i="4"/>
  <c r="BY266" i="4" s="1"/>
  <c r="BC338" i="4"/>
  <c r="CF338" i="4" s="1"/>
  <c r="AZ340" i="4"/>
  <c r="CB340" i="4" s="1"/>
  <c r="AZ263" i="4"/>
  <c r="CB263" i="4" s="1"/>
  <c r="AU188" i="4"/>
  <c r="BW188" i="4" s="1"/>
  <c r="AV40" i="4"/>
  <c r="BX40" i="4" s="1"/>
  <c r="AX256" i="4"/>
  <c r="BZ256" i="4" s="1"/>
  <c r="AZ332" i="4"/>
  <c r="CB332" i="4" s="1"/>
  <c r="BC199" i="4"/>
  <c r="CF199" i="4" s="1"/>
  <c r="AX47" i="4"/>
  <c r="BZ47" i="4" s="1"/>
  <c r="BC230" i="4"/>
  <c r="CF230" i="4" s="1"/>
  <c r="AX70" i="4"/>
  <c r="BZ70" i="4" s="1"/>
  <c r="AV29" i="4"/>
  <c r="BX29" i="4" s="1"/>
  <c r="BC42" i="4"/>
  <c r="CF42" i="4" s="1"/>
  <c r="BC248" i="4"/>
  <c r="BD248" i="4" s="1"/>
  <c r="AV32" i="4"/>
  <c r="BX32" i="4" s="1"/>
  <c r="AX120" i="4"/>
  <c r="BZ120" i="4" s="1"/>
  <c r="BB314" i="4"/>
  <c r="CD314" i="4" s="1"/>
  <c r="AX39" i="4"/>
  <c r="BZ39" i="4" s="1"/>
  <c r="AV358" i="4"/>
  <c r="BX358" i="4" s="1"/>
  <c r="BC210" i="4"/>
  <c r="CF210" i="4" s="1"/>
  <c r="AJ327" i="4"/>
  <c r="BL327" i="4" s="1"/>
  <c r="BC52" i="4"/>
  <c r="AW316" i="4"/>
  <c r="BY316" i="4" s="1"/>
  <c r="AY332" i="4"/>
  <c r="CA332" i="4" s="1"/>
  <c r="BB106" i="4"/>
  <c r="CD106" i="4" s="1"/>
  <c r="AY251" i="4"/>
  <c r="CA251" i="4" s="1"/>
  <c r="AW346" i="4"/>
  <c r="BY346" i="4" s="1"/>
  <c r="AW105" i="4"/>
  <c r="BY105" i="4" s="1"/>
  <c r="BC328" i="4"/>
  <c r="BD328" i="4" s="1"/>
  <c r="AW244" i="4"/>
  <c r="BY244" i="4" s="1"/>
  <c r="AZ268" i="4"/>
  <c r="CB268" i="4" s="1"/>
  <c r="AX95" i="4"/>
  <c r="BZ95" i="4" s="1"/>
  <c r="AW138" i="4"/>
  <c r="BY138" i="4" s="1"/>
  <c r="AX181" i="4"/>
  <c r="BZ181" i="4" s="1"/>
  <c r="AQ300" i="4"/>
  <c r="BS300" i="4" s="1"/>
  <c r="AU205" i="4"/>
  <c r="BW205" i="4" s="1"/>
  <c r="BC182" i="4"/>
  <c r="AU150" i="4"/>
  <c r="BW150" i="4" s="1"/>
  <c r="AQ127" i="4"/>
  <c r="BS127" i="4" s="1"/>
  <c r="AR372" i="4"/>
  <c r="BT372" i="4" s="1"/>
  <c r="AS54" i="4"/>
  <c r="BU54" i="4" s="1"/>
  <c r="BB186" i="4"/>
  <c r="CD186" i="4" s="1"/>
  <c r="AX231" i="4"/>
  <c r="BZ231" i="4" s="1"/>
  <c r="BA125" i="4"/>
  <c r="CC125" i="4" s="1"/>
  <c r="AW90" i="4"/>
  <c r="BY90" i="4" s="1"/>
  <c r="AU177" i="4"/>
  <c r="BW177" i="4" s="1"/>
  <c r="BA345" i="4"/>
  <c r="CC345" i="4" s="1"/>
  <c r="BC268" i="4"/>
  <c r="CF268" i="4" s="1"/>
  <c r="AU124" i="4"/>
  <c r="BW124" i="4" s="1"/>
  <c r="AW340" i="4"/>
  <c r="BY340" i="4" s="1"/>
  <c r="AX192" i="4"/>
  <c r="BZ192" i="4" s="1"/>
  <c r="AZ193" i="4"/>
  <c r="CB193" i="4" s="1"/>
  <c r="AJ215" i="4"/>
  <c r="BL215" i="4" s="1"/>
  <c r="AY283" i="4"/>
  <c r="CA283" i="4" s="1"/>
  <c r="AU178" i="4"/>
  <c r="BW178" i="4" s="1"/>
  <c r="AY266" i="4"/>
  <c r="CA266" i="4" s="1"/>
  <c r="AW161" i="4"/>
  <c r="BY161" i="4" s="1"/>
  <c r="AZ216" i="4"/>
  <c r="CB216" i="4" s="1"/>
  <c r="AJ103" i="4"/>
  <c r="BL103" i="4" s="1"/>
  <c r="AW332" i="4"/>
  <c r="BY332" i="4" s="1"/>
  <c r="AY356" i="4"/>
  <c r="CA356" i="4" s="1"/>
  <c r="BC343" i="4"/>
  <c r="AY275" i="4"/>
  <c r="CA275" i="4" s="1"/>
  <c r="AV22" i="4"/>
  <c r="BX22" i="4" s="1"/>
  <c r="AV245" i="4"/>
  <c r="BX245" i="4" s="1"/>
  <c r="AZ208" i="4"/>
  <c r="CB208" i="4" s="1"/>
  <c r="AU164" i="4"/>
  <c r="BW164" i="4" s="1"/>
  <c r="AW188" i="4"/>
  <c r="BY188" i="4" s="1"/>
  <c r="AY252" i="4"/>
  <c r="CA252" i="4" s="1"/>
  <c r="BC93" i="4"/>
  <c r="CF93" i="4" s="1"/>
  <c r="AZ281" i="4"/>
  <c r="CB281" i="4" s="1"/>
  <c r="AW178" i="4"/>
  <c r="BY178" i="4" s="1"/>
  <c r="AY143" i="4"/>
  <c r="CA143" i="4" s="1"/>
  <c r="BC200" i="4"/>
  <c r="AW116" i="4"/>
  <c r="BY116" i="4" s="1"/>
  <c r="BA351" i="4"/>
  <c r="CC351" i="4" s="1"/>
  <c r="AY347" i="4"/>
  <c r="CA347" i="4" s="1"/>
  <c r="AX158" i="4"/>
  <c r="BZ158" i="4" s="1"/>
  <c r="BA55" i="4"/>
  <c r="CC55" i="4" s="1"/>
  <c r="AP136" i="4"/>
  <c r="BR136" i="4" s="1"/>
  <c r="CE136" i="4" s="1"/>
  <c r="AT184" i="4"/>
  <c r="BV184" i="4" s="1"/>
  <c r="AT51" i="4"/>
  <c r="BV51" i="4" s="1"/>
  <c r="AZ53" i="4"/>
  <c r="CB53" i="4" s="1"/>
  <c r="AT138" i="4"/>
  <c r="BV138" i="4" s="1"/>
  <c r="AP211" i="4"/>
  <c r="BR211" i="4" s="1"/>
  <c r="CE211" i="4" s="1"/>
  <c r="AP156" i="4"/>
  <c r="BR156" i="4" s="1"/>
  <c r="CE156" i="4" s="1"/>
  <c r="BC215" i="4"/>
  <c r="AX55" i="4"/>
  <c r="BZ55" i="4" s="1"/>
  <c r="BC310" i="4"/>
  <c r="AX118" i="4"/>
  <c r="BZ118" i="4" s="1"/>
  <c r="AV85" i="4"/>
  <c r="BX85" i="4" s="1"/>
  <c r="BC208" i="4"/>
  <c r="BB155" i="4"/>
  <c r="CD155" i="4" s="1"/>
  <c r="AV360" i="4"/>
  <c r="BX360" i="4" s="1"/>
  <c r="AW212" i="4"/>
  <c r="BY212" i="4" s="1"/>
  <c r="AX64" i="4"/>
  <c r="BZ64" i="4" s="1"/>
  <c r="BA287" i="4"/>
  <c r="CC287" i="4" s="1"/>
  <c r="AW115" i="4"/>
  <c r="BY115" i="4" s="1"/>
  <c r="AZ331" i="4"/>
  <c r="CB331" i="4" s="1"/>
  <c r="AV198" i="4"/>
  <c r="BX198" i="4" s="1"/>
  <c r="BA349" i="4"/>
  <c r="CC349" i="4" s="1"/>
  <c r="AX77" i="4"/>
  <c r="BZ77" i="4" s="1"/>
  <c r="BB272" i="4"/>
  <c r="CD272" i="4" s="1"/>
  <c r="AU116" i="4"/>
  <c r="BW116" i="4" s="1"/>
  <c r="AW140" i="4"/>
  <c r="BY140" i="4" s="1"/>
  <c r="AY82" i="4"/>
  <c r="CA82" i="4" s="1"/>
  <c r="AW267" i="4"/>
  <c r="BY267" i="4" s="1"/>
  <c r="AZ114" i="4"/>
  <c r="CB114" i="4" s="1"/>
  <c r="AX238" i="4"/>
  <c r="BZ238" i="4" s="1"/>
  <c r="AW145" i="4"/>
  <c r="BY145" i="4" s="1"/>
  <c r="BC17" i="4"/>
  <c r="AV336" i="4"/>
  <c r="BX336" i="4" s="1"/>
  <c r="AW60" i="4"/>
  <c r="BY60" i="4" s="1"/>
  <c r="AZ282" i="4"/>
  <c r="CB282" i="4" s="1"/>
  <c r="AW75" i="4"/>
  <c r="BY75" i="4" s="1"/>
  <c r="BA233" i="4"/>
  <c r="CC233" i="4" s="1"/>
  <c r="AY217" i="4"/>
  <c r="CA217" i="4" s="1"/>
  <c r="BA151" i="4"/>
  <c r="CC151" i="4" s="1"/>
  <c r="AU92" i="4"/>
  <c r="BW92" i="4" s="1"/>
  <c r="AX224" i="4"/>
  <c r="BZ224" i="4" s="1"/>
  <c r="BB250" i="4"/>
  <c r="CD250" i="4" s="1"/>
  <c r="AZ25" i="4"/>
  <c r="CB25" i="4" s="1"/>
  <c r="AZ177" i="4"/>
  <c r="CB177" i="4" s="1"/>
  <c r="AZ80" i="4"/>
  <c r="CB80" i="4" s="1"/>
  <c r="AQ316" i="4"/>
  <c r="BS316" i="4" s="1"/>
  <c r="BA253" i="4"/>
  <c r="CC253" i="4" s="1"/>
  <c r="AS295" i="4"/>
  <c r="BU295" i="4" s="1"/>
  <c r="AU16" i="4"/>
  <c r="BW16" i="4" s="1"/>
  <c r="AP34" i="4"/>
  <c r="BR34" i="4" s="1"/>
  <c r="CE34" i="4" s="1"/>
  <c r="AX290" i="4"/>
  <c r="BZ290" i="4" s="1"/>
  <c r="AS110" i="4"/>
  <c r="BU110" i="4" s="1"/>
  <c r="BD148" i="4"/>
  <c r="AS168" i="4"/>
  <c r="BU168" i="4" s="1"/>
  <c r="AU216" i="4"/>
  <c r="BW216" i="4" s="1"/>
  <c r="BC250" i="4"/>
  <c r="AS224" i="4"/>
  <c r="BU224" i="4" s="1"/>
  <c r="AQ262" i="4"/>
  <c r="BS262" i="4" s="1"/>
  <c r="AP225" i="4"/>
  <c r="BR225" i="4" s="1"/>
  <c r="CE225" i="4" s="1"/>
  <c r="BD23" i="4"/>
  <c r="BD278" i="4"/>
  <c r="BD69" i="4"/>
  <c r="AR107" i="4"/>
  <c r="BT107" i="4" s="1"/>
  <c r="AV268" i="4"/>
  <c r="BX268" i="4" s="1"/>
  <c r="AQ72" i="4"/>
  <c r="BS72" i="4" s="1"/>
  <c r="AT148" i="4"/>
  <c r="BV148" i="4" s="1"/>
  <c r="AQ319" i="4"/>
  <c r="BS319" i="4" s="1"/>
  <c r="AT332" i="4"/>
  <c r="BV332" i="4" s="1"/>
  <c r="AU325" i="4"/>
  <c r="BW325" i="4" s="1"/>
  <c r="AS182" i="4"/>
  <c r="BU182" i="4" s="1"/>
  <c r="AS15" i="4"/>
  <c r="BU15" i="4" s="1"/>
  <c r="AX66" i="4"/>
  <c r="BZ66" i="4" s="1"/>
  <c r="AR66" i="4"/>
  <c r="BT66" i="4" s="1"/>
  <c r="AQ326" i="4"/>
  <c r="BS326" i="4" s="1"/>
  <c r="AS213" i="4"/>
  <c r="BU213" i="4" s="1"/>
  <c r="AR211" i="4"/>
  <c r="BT211" i="4" s="1"/>
  <c r="AU48" i="4"/>
  <c r="BW48" i="4" s="1"/>
  <c r="AP58" i="4"/>
  <c r="BR58" i="4" s="1"/>
  <c r="CE58" i="4" s="1"/>
  <c r="AU127" i="4"/>
  <c r="BW127" i="4" s="1"/>
  <c r="BA22" i="4"/>
  <c r="CC22" i="4" s="1"/>
  <c r="AP186" i="4"/>
  <c r="BR186" i="4" s="1"/>
  <c r="CE186" i="4" s="1"/>
  <c r="AP27" i="4"/>
  <c r="BR27" i="4" s="1"/>
  <c r="CE27" i="4" s="1"/>
  <c r="AR188" i="4"/>
  <c r="BT188" i="4" s="1"/>
  <c r="BA358" i="4"/>
  <c r="CC358" i="4" s="1"/>
  <c r="AW136" i="4"/>
  <c r="BY136" i="4" s="1"/>
  <c r="AW315" i="4"/>
  <c r="BY315" i="4" s="1"/>
  <c r="AP155" i="4"/>
  <c r="BR155" i="4" s="1"/>
  <c r="CE155" i="4" s="1"/>
  <c r="AQ80" i="4"/>
  <c r="BS80" i="4" s="1"/>
  <c r="AV43" i="4"/>
  <c r="BX43" i="4" s="1"/>
  <c r="AQ126" i="4"/>
  <c r="BS126" i="4" s="1"/>
  <c r="AU343" i="4"/>
  <c r="BW343" i="4" s="1"/>
  <c r="BA97" i="4"/>
  <c r="CC97" i="4" s="1"/>
  <c r="AP228" i="4"/>
  <c r="BR228" i="4" s="1"/>
  <c r="CE228" i="4" s="1"/>
  <c r="AS13" i="4"/>
  <c r="BU13" i="4" s="1"/>
  <c r="AY151" i="4"/>
  <c r="CA151" i="4" s="1"/>
  <c r="AT67" i="4"/>
  <c r="BV67" i="4" s="1"/>
  <c r="AZ156" i="4"/>
  <c r="CB156" i="4" s="1"/>
  <c r="AT89" i="4"/>
  <c r="BV89" i="4" s="1"/>
  <c r="AS214" i="4"/>
  <c r="BU214" i="4" s="1"/>
  <c r="AS318" i="4"/>
  <c r="BU318" i="4" s="1"/>
  <c r="AX30" i="4"/>
  <c r="BZ30" i="4" s="1"/>
  <c r="AX13" i="4"/>
  <c r="BZ13" i="4" s="1"/>
  <c r="BA59" i="4"/>
  <c r="CC59" i="4" s="1"/>
  <c r="AV264" i="4"/>
  <c r="BX264" i="4" s="1"/>
  <c r="AX288" i="4"/>
  <c r="BZ288" i="4" s="1"/>
  <c r="AZ129" i="4"/>
  <c r="CB129" i="4" s="1"/>
  <c r="AX351" i="4"/>
  <c r="BZ351" i="4" s="1"/>
  <c r="BB41" i="4"/>
  <c r="CD41" i="4" s="1"/>
  <c r="AY144" i="4"/>
  <c r="CA144" i="4" s="1"/>
  <c r="AY79" i="4"/>
  <c r="CA79" i="4" s="1"/>
  <c r="AS364" i="4"/>
  <c r="BU364" i="4" s="1"/>
  <c r="AP336" i="4"/>
  <c r="BR336" i="4" s="1"/>
  <c r="CE336" i="4" s="1"/>
  <c r="AS38" i="4"/>
  <c r="BU38" i="4" s="1"/>
  <c r="AT251" i="4"/>
  <c r="BV251" i="4" s="1"/>
  <c r="AP331" i="4"/>
  <c r="BR331" i="4" s="1"/>
  <c r="CE331" i="4" s="1"/>
  <c r="AT196" i="4"/>
  <c r="BV196" i="4" s="1"/>
  <c r="BB322" i="4"/>
  <c r="CD322" i="4" s="1"/>
  <c r="AQ63" i="4"/>
  <c r="BS63" i="4" s="1"/>
  <c r="AV140" i="4"/>
  <c r="BX140" i="4" s="1"/>
  <c r="AR244" i="4"/>
  <c r="BT244" i="4" s="1"/>
  <c r="AX282" i="4"/>
  <c r="BZ282" i="4" s="1"/>
  <c r="AT291" i="4"/>
  <c r="BV291" i="4" s="1"/>
  <c r="BC314" i="4"/>
  <c r="AT340" i="4"/>
  <c r="BV340" i="4" s="1"/>
  <c r="AP264" i="4"/>
  <c r="BR264" i="4" s="1"/>
  <c r="CE264" i="4" s="1"/>
  <c r="AQ205" i="4"/>
  <c r="BS205" i="4" s="1"/>
  <c r="AU110" i="4"/>
  <c r="BW110" i="4" s="1"/>
  <c r="AT346" i="4"/>
  <c r="BV346" i="4" s="1"/>
  <c r="AP81" i="4"/>
  <c r="BR81" i="4" s="1"/>
  <c r="CE81" i="4" s="1"/>
  <c r="AS103" i="4"/>
  <c r="BU103" i="4" s="1"/>
  <c r="AS296" i="4"/>
  <c r="BU296" i="4" s="1"/>
  <c r="AQ77" i="4"/>
  <c r="BS77" i="4" s="1"/>
  <c r="AR106" i="4"/>
  <c r="BT106" i="4" s="1"/>
  <c r="AR322" i="4"/>
  <c r="BT322" i="4" s="1"/>
  <c r="AP97" i="4"/>
  <c r="BR97" i="4" s="1"/>
  <c r="CE97" i="4" s="1"/>
  <c r="AS93" i="4"/>
  <c r="BU93" i="4" s="1"/>
  <c r="BC66" i="4"/>
  <c r="AY60" i="4"/>
  <c r="CA60" i="4" s="1"/>
  <c r="AU220" i="4"/>
  <c r="BW220" i="4" s="1"/>
  <c r="AW308" i="4"/>
  <c r="BY308" i="4" s="1"/>
  <c r="AY324" i="4"/>
  <c r="CA324" i="4" s="1"/>
  <c r="BC279" i="4"/>
  <c r="AY218" i="4"/>
  <c r="CA218" i="4" s="1"/>
  <c r="AW306" i="4"/>
  <c r="BY306" i="4" s="1"/>
  <c r="AV133" i="4"/>
  <c r="BX133" i="4" s="1"/>
  <c r="BA180" i="4"/>
  <c r="CC180" i="4" s="1"/>
  <c r="AT344" i="4"/>
  <c r="BV344" i="4" s="1"/>
  <c r="BB258" i="4"/>
  <c r="CD258" i="4" s="1"/>
  <c r="AQ55" i="4"/>
  <c r="BS55" i="4" s="1"/>
  <c r="AV252" i="4"/>
  <c r="BX252" i="4" s="1"/>
  <c r="AR177" i="4"/>
  <c r="BT177" i="4" s="1"/>
  <c r="AT259" i="4"/>
  <c r="BV259" i="4" s="1"/>
  <c r="AP339" i="4"/>
  <c r="BR339" i="4" s="1"/>
  <c r="CE339" i="4" s="1"/>
  <c r="AT204" i="4"/>
  <c r="BV204" i="4" s="1"/>
  <c r="AP28" i="4"/>
  <c r="BR28" i="4" s="1"/>
  <c r="CE28" i="4" s="1"/>
  <c r="AY124" i="4"/>
  <c r="CA124" i="4" s="1"/>
  <c r="AR371" i="4"/>
  <c r="BT371" i="4" s="1"/>
  <c r="AV284" i="4"/>
  <c r="BX284" i="4" s="1"/>
  <c r="AR316" i="4"/>
  <c r="BT316" i="4" s="1"/>
  <c r="AQ278" i="4"/>
  <c r="BS278" i="4" s="1"/>
  <c r="AY328" i="4"/>
  <c r="CA328" i="4" s="1"/>
  <c r="AV59" i="4"/>
  <c r="BX59" i="4" s="1"/>
  <c r="AQ270" i="4"/>
  <c r="BS270" i="4" s="1"/>
  <c r="AW142" i="4"/>
  <c r="BY142" i="4" s="1"/>
  <c r="AU256" i="4"/>
  <c r="BW256" i="4" s="1"/>
  <c r="AQ144" i="4"/>
  <c r="BS144" i="4" s="1"/>
  <c r="AV235" i="4"/>
  <c r="BX235" i="4" s="1"/>
  <c r="AT107" i="4"/>
  <c r="BV107" i="4" s="1"/>
  <c r="AU367" i="4"/>
  <c r="BW367" i="4" s="1"/>
  <c r="AT338" i="4"/>
  <c r="BV338" i="4" s="1"/>
  <c r="AR323" i="4"/>
  <c r="BT323" i="4" s="1"/>
  <c r="AT266" i="4"/>
  <c r="BV266" i="4" s="1"/>
  <c r="AR314" i="4"/>
  <c r="BT314" i="4" s="1"/>
  <c r="AT276" i="4"/>
  <c r="BV276" i="4" s="1"/>
  <c r="AQ336" i="4"/>
  <c r="BS336" i="4" s="1"/>
  <c r="AX316" i="4"/>
  <c r="BZ316" i="4" s="1"/>
  <c r="AX348" i="4"/>
  <c r="BZ348" i="4" s="1"/>
  <c r="AY360" i="4"/>
  <c r="CA360" i="4" s="1"/>
  <c r="AT81" i="4"/>
  <c r="BV81" i="4" s="1"/>
  <c r="AV138" i="4"/>
  <c r="BX138" i="4" s="1"/>
  <c r="AY326" i="4"/>
  <c r="CA326" i="4" s="1"/>
  <c r="BB139" i="4"/>
  <c r="CD139" i="4" s="1"/>
  <c r="AV352" i="4"/>
  <c r="BX352" i="4" s="1"/>
  <c r="AW204" i="4"/>
  <c r="BY204" i="4" s="1"/>
  <c r="AX56" i="4"/>
  <c r="BZ56" i="4" s="1"/>
  <c r="BA262" i="4"/>
  <c r="CC262" i="4" s="1"/>
  <c r="AW99" i="4"/>
  <c r="BY99" i="4" s="1"/>
  <c r="AZ317" i="4"/>
  <c r="CB317" i="4" s="1"/>
  <c r="AV190" i="4"/>
  <c r="BX190" i="4" s="1"/>
  <c r="BA335" i="4"/>
  <c r="CC335" i="4" s="1"/>
  <c r="AX61" i="4"/>
  <c r="BZ61" i="4" s="1"/>
  <c r="BB256" i="4"/>
  <c r="CD256" i="4" s="1"/>
  <c r="AU228" i="4"/>
  <c r="BW228" i="4" s="1"/>
  <c r="AV80" i="4"/>
  <c r="BX80" i="4" s="1"/>
  <c r="AX296" i="4"/>
  <c r="BZ296" i="4" s="1"/>
  <c r="AY46" i="4"/>
  <c r="CA46" i="4" s="1"/>
  <c r="BC295" i="4"/>
  <c r="AX103" i="4"/>
  <c r="BZ103" i="4" s="1"/>
  <c r="BB105" i="4"/>
  <c r="CD105" i="4" s="1"/>
  <c r="AX198" i="4"/>
  <c r="BZ198" i="4" s="1"/>
  <c r="AV197" i="4"/>
  <c r="BX197" i="4" s="1"/>
  <c r="BB67" i="4"/>
  <c r="CD67" i="4" s="1"/>
  <c r="BB91" i="4"/>
  <c r="CD91" i="4" s="1"/>
  <c r="AV328" i="4"/>
  <c r="BX328" i="4" s="1"/>
  <c r="AW180" i="4"/>
  <c r="BY180" i="4" s="1"/>
  <c r="AX32" i="4"/>
  <c r="BZ32" i="4" s="1"/>
  <c r="BA223" i="4"/>
  <c r="CC223" i="4" s="1"/>
  <c r="AW67" i="4"/>
  <c r="BY67" i="4" s="1"/>
  <c r="AZ228" i="4"/>
  <c r="CB228" i="4" s="1"/>
  <c r="AV110" i="4"/>
  <c r="BX110" i="4" s="1"/>
  <c r="BA182" i="4"/>
  <c r="CC182" i="4" s="1"/>
  <c r="AY321" i="4"/>
  <c r="CA321" i="4" s="1"/>
  <c r="AY43" i="4"/>
  <c r="CA43" i="4" s="1"/>
  <c r="AW198" i="4"/>
  <c r="BY198" i="4" s="1"/>
  <c r="AR160" i="4"/>
  <c r="BT160" i="4" s="1"/>
  <c r="AT66" i="4"/>
  <c r="BV66" i="4" s="1"/>
  <c r="AX92" i="4"/>
  <c r="BZ92" i="4" s="1"/>
  <c r="AR275" i="4"/>
  <c r="BT275" i="4" s="1"/>
  <c r="BB333" i="4"/>
  <c r="CD333" i="4" s="1"/>
  <c r="AT68" i="4"/>
  <c r="BV68" i="4" s="1"/>
  <c r="AQ38" i="4"/>
  <c r="BS38" i="4" s="1"/>
  <c r="AT59" i="4"/>
  <c r="BV59" i="4" s="1"/>
  <c r="AQ191" i="4"/>
  <c r="BS191" i="4" s="1"/>
  <c r="AW376" i="4"/>
  <c r="BY376" i="4" s="1"/>
  <c r="AS96" i="4"/>
  <c r="BU96" i="4" s="1"/>
  <c r="AQ136" i="4"/>
  <c r="BS136" i="4" s="1"/>
  <c r="AR250" i="4"/>
  <c r="BT250" i="4" s="1"/>
  <c r="AT179" i="4"/>
  <c r="BV179" i="4" s="1"/>
  <c r="AQ263" i="4"/>
  <c r="BS263" i="4" s="1"/>
  <c r="AV156" i="4"/>
  <c r="BX156" i="4" s="1"/>
  <c r="AS40" i="4"/>
  <c r="BU40" i="4" s="1"/>
  <c r="AQ208" i="4"/>
  <c r="BS208" i="4" s="1"/>
  <c r="AQ102" i="4"/>
  <c r="BS102" i="4" s="1"/>
  <c r="AT258" i="4"/>
  <c r="BV258" i="4" s="1"/>
  <c r="AV251" i="4"/>
  <c r="BX251" i="4" s="1"/>
  <c r="BC367" i="4"/>
  <c r="AR274" i="4"/>
  <c r="BT274" i="4" s="1"/>
  <c r="AU342" i="4"/>
  <c r="BW342" i="4" s="1"/>
  <c r="AS237" i="4"/>
  <c r="BU237" i="4" s="1"/>
  <c r="AP256" i="4"/>
  <c r="BR256" i="4" s="1"/>
  <c r="CE256" i="4" s="1"/>
  <c r="AR194" i="4"/>
  <c r="BT194" i="4" s="1"/>
  <c r="AV202" i="4"/>
  <c r="BX202" i="4" s="1"/>
  <c r="AS101" i="4"/>
  <c r="BU101" i="4" s="1"/>
  <c r="AQ284" i="4"/>
  <c r="BS284" i="4" s="1"/>
  <c r="AQ181" i="4"/>
  <c r="BS181" i="4" s="1"/>
  <c r="AY25" i="4"/>
  <c r="CA25" i="4" s="1"/>
  <c r="AT242" i="4"/>
  <c r="BV242" i="4" s="1"/>
  <c r="AR369" i="4"/>
  <c r="BT369" i="4" s="1"/>
  <c r="AX276" i="4"/>
  <c r="BZ276" i="4" s="1"/>
  <c r="AT27" i="4"/>
  <c r="BV27" i="4" s="1"/>
  <c r="AQ269" i="4"/>
  <c r="BS269" i="4" s="1"/>
  <c r="AQ302" i="4"/>
  <c r="BS302" i="4" s="1"/>
  <c r="AQ100" i="4"/>
  <c r="BS100" i="4" s="1"/>
  <c r="AW331" i="4"/>
  <c r="BY331" i="4" s="1"/>
  <c r="AR75" i="4"/>
  <c r="BT75" i="4" s="1"/>
  <c r="AR202" i="4"/>
  <c r="BT202" i="4" s="1"/>
  <c r="AU94" i="4"/>
  <c r="BW94" i="4" s="1"/>
  <c r="AS109" i="4"/>
  <c r="BU109" i="4" s="1"/>
  <c r="AR312" i="4"/>
  <c r="BT312" i="4" s="1"/>
  <c r="AR50" i="4"/>
  <c r="BT50" i="4" s="1"/>
  <c r="AW312" i="4"/>
  <c r="BY312" i="4" s="1"/>
  <c r="AT337" i="4"/>
  <c r="BV337" i="4" s="1"/>
  <c r="AT34" i="4"/>
  <c r="BV34" i="4" s="1"/>
  <c r="AR249" i="4"/>
  <c r="BT249" i="4" s="1"/>
  <c r="BC147" i="4"/>
  <c r="AT98" i="4"/>
  <c r="BV98" i="4" s="1"/>
  <c r="AR241" i="4"/>
  <c r="BT241" i="4" s="1"/>
  <c r="AO228" i="4"/>
  <c r="BQ228" i="4" s="1"/>
  <c r="AW375" i="4"/>
  <c r="BY375" i="4" s="1"/>
  <c r="AS77" i="4"/>
  <c r="BU77" i="4" s="1"/>
  <c r="AR82" i="4"/>
  <c r="BT82" i="4" s="1"/>
  <c r="AS351" i="4"/>
  <c r="BU351" i="4" s="1"/>
  <c r="AS247" i="4"/>
  <c r="BU247" i="4" s="1"/>
  <c r="AQ168" i="4"/>
  <c r="BS168" i="4" s="1"/>
  <c r="AR130" i="4"/>
  <c r="BT130" i="4" s="1"/>
  <c r="AW334" i="4"/>
  <c r="BY334" i="4" s="1"/>
  <c r="AT345" i="4"/>
  <c r="BV345" i="4" s="1"/>
  <c r="AP194" i="4"/>
  <c r="BR194" i="4" s="1"/>
  <c r="CE194" i="4" s="1"/>
  <c r="AS118" i="4"/>
  <c r="BU118" i="4" s="1"/>
  <c r="AX186" i="4"/>
  <c r="BZ186" i="4" s="1"/>
  <c r="AT201" i="4"/>
  <c r="BV201" i="4" s="1"/>
  <c r="AU229" i="4"/>
  <c r="BW229" i="4" s="1"/>
  <c r="AS349" i="4"/>
  <c r="BU349" i="4" s="1"/>
  <c r="AO76" i="4"/>
  <c r="BQ76" i="4" s="1"/>
  <c r="AU318" i="4"/>
  <c r="BW318" i="4" s="1"/>
  <c r="AR113" i="4"/>
  <c r="BT113" i="4" s="1"/>
  <c r="AP120" i="4"/>
  <c r="BR120" i="4" s="1"/>
  <c r="CE120" i="4" s="1"/>
  <c r="BA150" i="4"/>
  <c r="CC150" i="4" s="1"/>
  <c r="AW371" i="4"/>
  <c r="BY371" i="4" s="1"/>
  <c r="AS86" i="4"/>
  <c r="BU86" i="4" s="1"/>
  <c r="AT331" i="4"/>
  <c r="BV331" i="4" s="1"/>
  <c r="AJ168" i="4"/>
  <c r="BL168" i="4" s="1"/>
  <c r="AV107" i="4"/>
  <c r="BX107" i="4" s="1"/>
  <c r="CH180" i="4"/>
  <c r="BC94" i="4"/>
  <c r="AV160" i="4"/>
  <c r="BX160" i="4" s="1"/>
  <c r="AX376" i="4"/>
  <c r="BZ376" i="4" s="1"/>
  <c r="AY183" i="4"/>
  <c r="CA183" i="4" s="1"/>
  <c r="BB138" i="4"/>
  <c r="CD138" i="4" s="1"/>
  <c r="AX207" i="4"/>
  <c r="BZ207" i="4" s="1"/>
  <c r="BA45" i="4"/>
  <c r="CC45" i="4" s="1"/>
  <c r="AW42" i="4"/>
  <c r="BY42" i="4" s="1"/>
  <c r="AU105" i="4"/>
  <c r="BW105" i="4" s="1"/>
  <c r="BA245" i="4"/>
  <c r="CC245" i="4" s="1"/>
  <c r="AY42" i="4"/>
  <c r="CA42" i="4" s="1"/>
  <c r="AU36" i="4"/>
  <c r="BW36" i="4" s="1"/>
  <c r="AW252" i="4"/>
  <c r="BY252" i="4" s="1"/>
  <c r="AX104" i="4"/>
  <c r="BZ104" i="4" s="1"/>
  <c r="BA365" i="4"/>
  <c r="CC365" i="4" s="1"/>
  <c r="AW163" i="4"/>
  <c r="BY163" i="4" s="1"/>
  <c r="AY109" i="4"/>
  <c r="CA109" i="4" s="1"/>
  <c r="AV326" i="4"/>
  <c r="BX326" i="4" s="1"/>
  <c r="AZ266" i="4"/>
  <c r="CB266" i="4" s="1"/>
  <c r="AX245" i="4"/>
  <c r="BZ245" i="4" s="1"/>
  <c r="BA244" i="4"/>
  <c r="CC244" i="4" s="1"/>
  <c r="BC30" i="4"/>
  <c r="AV136" i="4"/>
  <c r="BX136" i="4" s="1"/>
  <c r="AX352" i="4"/>
  <c r="BZ352" i="4" s="1"/>
  <c r="AY146" i="4"/>
  <c r="CA146" i="4" s="1"/>
  <c r="BB90" i="4"/>
  <c r="CD90" i="4" s="1"/>
  <c r="AX175" i="4"/>
  <c r="BZ175" i="4" s="1"/>
  <c r="BB297" i="4"/>
  <c r="CD297" i="4" s="1"/>
  <c r="AX326" i="4"/>
  <c r="BZ326" i="4" s="1"/>
  <c r="AV373" i="4"/>
  <c r="BX373" i="4" s="1"/>
  <c r="BC336" i="4"/>
  <c r="CF336" i="4" s="1"/>
  <c r="AT216" i="4"/>
  <c r="BV216" i="4" s="1"/>
  <c r="AQ156" i="4"/>
  <c r="BS156" i="4" s="1"/>
  <c r="AP176" i="4"/>
  <c r="BR176" i="4" s="1"/>
  <c r="CE176" i="4" s="1"/>
  <c r="AQ30" i="4"/>
  <c r="BS30" i="4" s="1"/>
  <c r="AT163" i="4"/>
  <c r="BV163" i="4" s="1"/>
  <c r="AQ247" i="4"/>
  <c r="BS247" i="4" s="1"/>
  <c r="AW360" i="4"/>
  <c r="BY360" i="4" s="1"/>
  <c r="AS88" i="4"/>
  <c r="BU88" i="4" s="1"/>
  <c r="AP178" i="4"/>
  <c r="BR178" i="4" s="1"/>
  <c r="CE178" i="4" s="1"/>
  <c r="AS311" i="4"/>
  <c r="BU311" i="4" s="1"/>
  <c r="AP275" i="4"/>
  <c r="BR275" i="4" s="1"/>
  <c r="CE275" i="4" s="1"/>
  <c r="AU155" i="4"/>
  <c r="BW155" i="4" s="1"/>
  <c r="AS352" i="4"/>
  <c r="BU352" i="4" s="1"/>
  <c r="AP220" i="4"/>
  <c r="BR220" i="4" s="1"/>
  <c r="CE220" i="4" s="1"/>
  <c r="BA205" i="4"/>
  <c r="CC205" i="4" s="1"/>
  <c r="AR35" i="4"/>
  <c r="BT35" i="4" s="1"/>
  <c r="AP283" i="4"/>
  <c r="BR283" i="4" s="1"/>
  <c r="CE283" i="4" s="1"/>
  <c r="AU167" i="4"/>
  <c r="BW167" i="4" s="1"/>
  <c r="AR60" i="4"/>
  <c r="BT60" i="4" s="1"/>
  <c r="AP292" i="4"/>
  <c r="BR292" i="4" s="1"/>
  <c r="CE292" i="4" s="1"/>
  <c r="BA305" i="4"/>
  <c r="CC305" i="4" s="1"/>
  <c r="AQ110" i="4"/>
  <c r="BS110" i="4" s="1"/>
  <c r="AQ333" i="4"/>
  <c r="BS333" i="4" s="1"/>
  <c r="AV315" i="4"/>
  <c r="BX315" i="4" s="1"/>
  <c r="AS198" i="4"/>
  <c r="BU198" i="4" s="1"/>
  <c r="AY85" i="4"/>
  <c r="CA85" i="4" s="1"/>
  <c r="AT217" i="4"/>
  <c r="BV217" i="4" s="1"/>
  <c r="AP50" i="4"/>
  <c r="BR50" i="4" s="1"/>
  <c r="CE50" i="4" s="1"/>
  <c r="AS46" i="4"/>
  <c r="BU46" i="4" s="1"/>
  <c r="BB253" i="4"/>
  <c r="CD253" i="4" s="1"/>
  <c r="AU301" i="4"/>
  <c r="BW301" i="4" s="1"/>
  <c r="AU14" i="4"/>
  <c r="BW14" i="4" s="1"/>
  <c r="AS221" i="4"/>
  <c r="BU221" i="4" s="1"/>
  <c r="AT24" i="4"/>
  <c r="BV24" i="4" s="1"/>
  <c r="AV362" i="4"/>
  <c r="BX362" i="4" s="1"/>
  <c r="AS341" i="4"/>
  <c r="BU341" i="4" s="1"/>
  <c r="AS300" i="4"/>
  <c r="BU300" i="4" s="1"/>
  <c r="AQ238" i="4"/>
  <c r="BS238" i="4" s="1"/>
  <c r="BC188" i="4"/>
  <c r="AU139" i="4"/>
  <c r="BW139" i="4" s="1"/>
  <c r="AW336" i="4"/>
  <c r="BY336" i="4" s="1"/>
  <c r="AS64" i="4"/>
  <c r="BU64" i="4" s="1"/>
  <c r="AR36" i="4"/>
  <c r="BT36" i="4" s="1"/>
  <c r="AQ189" i="4"/>
  <c r="BS189" i="4" s="1"/>
  <c r="BC223" i="4"/>
  <c r="AX154" i="4"/>
  <c r="BZ154" i="4" s="1"/>
  <c r="AT193" i="4"/>
  <c r="BV193" i="4" s="1"/>
  <c r="AS246" i="4"/>
  <c r="BU246" i="4" s="1"/>
  <c r="AX26" i="4"/>
  <c r="BZ26" i="4" s="1"/>
  <c r="AT25" i="4"/>
  <c r="BV25" i="4" s="1"/>
  <c r="AR195" i="4"/>
  <c r="BT195" i="4" s="1"/>
  <c r="AS94" i="4"/>
  <c r="BU94" i="4" s="1"/>
  <c r="AU319" i="4"/>
  <c r="BW319" i="4" s="1"/>
  <c r="AR353" i="4"/>
  <c r="BT353" i="4" s="1"/>
  <c r="AS222" i="4"/>
  <c r="BU222" i="4" s="1"/>
  <c r="AR347" i="4"/>
  <c r="BT347" i="4" s="1"/>
  <c r="AQ62" i="4"/>
  <c r="BS62" i="4" s="1"/>
  <c r="AT274" i="4"/>
  <c r="BV274" i="4" s="1"/>
  <c r="AQ325" i="4"/>
  <c r="BS325" i="4" s="1"/>
  <c r="BC351" i="4"/>
  <c r="AR338" i="4"/>
  <c r="BT338" i="4" s="1"/>
  <c r="AT194" i="4"/>
  <c r="BV194" i="4" s="1"/>
  <c r="AR289" i="4"/>
  <c r="BT289" i="4" s="1"/>
  <c r="AO92" i="4"/>
  <c r="BQ92" i="4" s="1"/>
  <c r="BB189" i="4"/>
  <c r="CD189" i="4" s="1"/>
  <c r="AV119" i="4"/>
  <c r="BX119" i="4" s="1"/>
  <c r="AS174" i="4"/>
  <c r="BU174" i="4" s="1"/>
  <c r="AZ298" i="4"/>
  <c r="CB298" i="4" s="1"/>
  <c r="AU27" i="4"/>
  <c r="BW27" i="4" s="1"/>
  <c r="AS303" i="4"/>
  <c r="BU303" i="4" s="1"/>
  <c r="AT18" i="4"/>
  <c r="BV18" i="4" s="1"/>
  <c r="AV139" i="4"/>
  <c r="BX139" i="4" s="1"/>
  <c r="AT265" i="4"/>
  <c r="BV265" i="4" s="1"/>
  <c r="AU366" i="4"/>
  <c r="BW366" i="4" s="1"/>
  <c r="AY334" i="4"/>
  <c r="CA334" i="4" s="1"/>
  <c r="AR346" i="4"/>
  <c r="BT346" i="4" s="1"/>
  <c r="AT130" i="4"/>
  <c r="BV130" i="4" s="1"/>
  <c r="AQ69" i="4"/>
  <c r="BS69" i="4" s="1"/>
  <c r="AO132" i="4"/>
  <c r="BQ132" i="4" s="1"/>
  <c r="AR266" i="4"/>
  <c r="BT266" i="4" s="1"/>
  <c r="AU238" i="4"/>
  <c r="BW238" i="4" s="1"/>
  <c r="AS365" i="4"/>
  <c r="BU365" i="4" s="1"/>
  <c r="AP240" i="4"/>
  <c r="BR240" i="4" s="1"/>
  <c r="CE240" i="4" s="1"/>
  <c r="AP73" i="4"/>
  <c r="BR73" i="4" s="1"/>
  <c r="CE73" i="4" s="1"/>
  <c r="AX308" i="4"/>
  <c r="BZ308" i="4" s="1"/>
  <c r="AS30" i="4"/>
  <c r="BU30" i="4" s="1"/>
  <c r="AP169" i="4"/>
  <c r="BR169" i="4" s="1"/>
  <c r="CE169" i="4" s="1"/>
  <c r="AV23" i="4"/>
  <c r="BX23" i="4" s="1"/>
  <c r="AT219" i="4"/>
  <c r="BV219" i="4" s="1"/>
  <c r="AY358" i="4"/>
  <c r="CA358" i="4" s="1"/>
  <c r="AP162" i="4"/>
  <c r="BR162" i="4" s="1"/>
  <c r="CE162" i="4" s="1"/>
  <c r="BA344" i="4"/>
  <c r="CC344" i="4" s="1"/>
  <c r="AS293" i="4"/>
  <c r="BU293" i="4" s="1"/>
  <c r="AR204" i="4"/>
  <c r="BT204" i="4" s="1"/>
  <c r="CF281" i="4"/>
  <c r="CF261" i="4"/>
  <c r="BD261" i="4"/>
  <c r="AT283" i="4"/>
  <c r="BV283" i="4" s="1"/>
  <c r="AV155" i="4"/>
  <c r="BX155" i="4" s="1"/>
  <c r="AP26" i="4"/>
  <c r="BR26" i="4" s="1"/>
  <c r="CE26" i="4" s="1"/>
  <c r="AS166" i="4"/>
  <c r="BU166" i="4" s="1"/>
  <c r="AV90" i="4"/>
  <c r="BX90" i="4" s="1"/>
  <c r="AS205" i="4"/>
  <c r="BU205" i="4" s="1"/>
  <c r="AO20" i="4"/>
  <c r="BQ20" i="4" s="1"/>
  <c r="AT19" i="4"/>
  <c r="BV19" i="4" s="1"/>
  <c r="BA86" i="4"/>
  <c r="CC86" i="4" s="1"/>
  <c r="AR154" i="4"/>
  <c r="BT154" i="4" s="1"/>
  <c r="AU374" i="4"/>
  <c r="BW374" i="4" s="1"/>
  <c r="AQ117" i="4"/>
  <c r="BS117" i="4" s="1"/>
  <c r="AW352" i="4"/>
  <c r="BY352" i="4" s="1"/>
  <c r="AR115" i="4"/>
  <c r="BT115" i="4" s="1"/>
  <c r="AU31" i="4"/>
  <c r="BW31" i="4" s="1"/>
  <c r="AS366" i="4"/>
  <c r="BU366" i="4" s="1"/>
  <c r="AR185" i="4"/>
  <c r="BT185" i="4" s="1"/>
  <c r="AT243" i="4"/>
  <c r="BV243" i="4" s="1"/>
  <c r="AT228" i="4"/>
  <c r="BV228" i="4" s="1"/>
  <c r="AS327" i="4"/>
  <c r="BU327" i="4" s="1"/>
  <c r="AS128" i="4"/>
  <c r="BU128" i="4" s="1"/>
  <c r="AS328" i="4"/>
  <c r="BU328" i="4" s="1"/>
  <c r="AS48" i="4"/>
  <c r="BU48" i="4" s="1"/>
  <c r="AR67" i="4"/>
  <c r="BT67" i="4" s="1"/>
  <c r="AT155" i="4"/>
  <c r="BV155" i="4" s="1"/>
  <c r="AW144" i="4"/>
  <c r="BY144" i="4" s="1"/>
  <c r="AQ94" i="4"/>
  <c r="BS94" i="4" s="1"/>
  <c r="AS22" i="4"/>
  <c r="BU22" i="4" s="1"/>
  <c r="BC234" i="4"/>
  <c r="AT145" i="4"/>
  <c r="BV145" i="4" s="1"/>
  <c r="AS231" i="4"/>
  <c r="BU231" i="4" s="1"/>
  <c r="AU255" i="4"/>
  <c r="BW255" i="4" s="1"/>
  <c r="AP90" i="4"/>
  <c r="BR90" i="4" s="1"/>
  <c r="CE90" i="4" s="1"/>
  <c r="AS374" i="4"/>
  <c r="BU374" i="4" s="1"/>
  <c r="AV266" i="4"/>
  <c r="BX266" i="4" s="1"/>
  <c r="AR225" i="4"/>
  <c r="BT225" i="4" s="1"/>
  <c r="AP376" i="4"/>
  <c r="BR376" i="4" s="1"/>
  <c r="CE376" i="4" s="1"/>
  <c r="AS223" i="4"/>
  <c r="BU223" i="4" s="1"/>
  <c r="AY197" i="4"/>
  <c r="CA197" i="4" s="1"/>
  <c r="AT362" i="4"/>
  <c r="BV362" i="4" s="1"/>
  <c r="AT257" i="4"/>
  <c r="BV257" i="4" s="1"/>
  <c r="AR267" i="4"/>
  <c r="BT267" i="4" s="1"/>
  <c r="AS336" i="4"/>
  <c r="BU336" i="4" s="1"/>
  <c r="AP131" i="4"/>
  <c r="BR131" i="4" s="1"/>
  <c r="CE131" i="4" s="1"/>
  <c r="AQ96" i="4"/>
  <c r="BS96" i="4" s="1"/>
  <c r="AP60" i="4"/>
  <c r="BR60" i="4" s="1"/>
  <c r="CE60" i="4" s="1"/>
  <c r="AQ224" i="4"/>
  <c r="BS224" i="4" s="1"/>
  <c r="AS367" i="4"/>
  <c r="BU367" i="4" s="1"/>
  <c r="AT91" i="4"/>
  <c r="BV91" i="4" s="1"/>
  <c r="AY296" i="4"/>
  <c r="CA296" i="4" s="1"/>
  <c r="AQ22" i="4"/>
  <c r="BS22" i="4" s="1"/>
  <c r="AT306" i="4"/>
  <c r="BV306" i="4" s="1"/>
  <c r="AP33" i="4"/>
  <c r="BR33" i="4" s="1"/>
  <c r="CE33" i="4" s="1"/>
  <c r="AU245" i="4"/>
  <c r="BW245" i="4" s="1"/>
  <c r="AS167" i="4"/>
  <c r="BU167" i="4" s="1"/>
  <c r="AU47" i="4"/>
  <c r="BW47" i="4" s="1"/>
  <c r="AP18" i="4"/>
  <c r="BR18" i="4" s="1"/>
  <c r="CE18" i="4" s="1"/>
  <c r="AS230" i="4"/>
  <c r="BU230" i="4" s="1"/>
  <c r="AV74" i="4"/>
  <c r="BX74" i="4" s="1"/>
  <c r="AS29" i="4"/>
  <c r="BU29" i="4" s="1"/>
  <c r="AP56" i="4"/>
  <c r="BR56" i="4" s="1"/>
  <c r="CE56" i="4" s="1"/>
  <c r="AS31" i="4"/>
  <c r="BU31" i="4" s="1"/>
  <c r="AZ147" i="4"/>
  <c r="CB147" i="4" s="1"/>
  <c r="AT146" i="4"/>
  <c r="BV146" i="4" s="1"/>
  <c r="AU175" i="4"/>
  <c r="BW175" i="4" s="1"/>
  <c r="AQ231" i="4"/>
  <c r="BS231" i="4" s="1"/>
  <c r="AQ40" i="4"/>
  <c r="BS40" i="4" s="1"/>
  <c r="BB205" i="4"/>
  <c r="CD205" i="4" s="1"/>
  <c r="AZ97" i="4"/>
  <c r="CB97" i="4" s="1"/>
  <c r="BB157" i="4"/>
  <c r="CD157" i="4" s="1"/>
  <c r="AP116" i="4"/>
  <c r="BR116" i="4" s="1"/>
  <c r="CE116" i="4" s="1"/>
  <c r="AR186" i="4"/>
  <c r="BT186" i="4" s="1"/>
  <c r="AV171" i="4"/>
  <c r="BX171" i="4" s="1"/>
  <c r="AR19" i="4"/>
  <c r="BT19" i="4" s="1"/>
  <c r="AQ375" i="4"/>
  <c r="BS375" i="4" s="1"/>
  <c r="AX258" i="4"/>
  <c r="BZ258" i="4" s="1"/>
  <c r="AT132" i="4"/>
  <c r="BV132" i="4" s="1"/>
  <c r="AY262" i="4"/>
  <c r="CA262" i="4" s="1"/>
  <c r="AX252" i="4"/>
  <c r="BZ252" i="4" s="1"/>
  <c r="AS207" i="4"/>
  <c r="BU207" i="4" s="1"/>
  <c r="AQ255" i="4"/>
  <c r="BS255" i="4" s="1"/>
  <c r="AY130" i="4"/>
  <c r="CA130" i="4" s="1"/>
  <c r="AU376" i="4"/>
  <c r="BW376" i="4" s="1"/>
  <c r="AS288" i="4"/>
  <c r="BU288" i="4" s="1"/>
  <c r="AQ264" i="4"/>
  <c r="BS264" i="4" s="1"/>
  <c r="AT178" i="4"/>
  <c r="BV178" i="4" s="1"/>
  <c r="AX284" i="4"/>
  <c r="BZ284" i="4" s="1"/>
  <c r="AS215" i="4"/>
  <c r="BU215" i="4" s="1"/>
  <c r="AQ327" i="4"/>
  <c r="BS327" i="4" s="1"/>
  <c r="AY167" i="4"/>
  <c r="CA167" i="4" s="1"/>
  <c r="AT20" i="4"/>
  <c r="BV20" i="4" s="1"/>
  <c r="AS360" i="4"/>
  <c r="BU360" i="4" s="1"/>
  <c r="AQ272" i="4"/>
  <c r="BS272" i="4" s="1"/>
  <c r="AT210" i="4"/>
  <c r="BV210" i="4" s="1"/>
  <c r="AV27" i="4"/>
  <c r="BX27" i="4" s="1"/>
  <c r="AR282" i="4"/>
  <c r="BT282" i="4" s="1"/>
  <c r="AU271" i="4"/>
  <c r="BW271" i="4" s="1"/>
  <c r="AQ142" i="4"/>
  <c r="BS142" i="4" s="1"/>
  <c r="AU279" i="4"/>
  <c r="BW279" i="4" s="1"/>
  <c r="AS350" i="4"/>
  <c r="BU350" i="4" s="1"/>
  <c r="AU246" i="4"/>
  <c r="BW246" i="4" s="1"/>
  <c r="AQ197" i="4"/>
  <c r="BS197" i="4" s="1"/>
  <c r="AU123" i="4"/>
  <c r="BW123" i="4" s="1"/>
  <c r="AP122" i="4"/>
  <c r="BR122" i="4" s="1"/>
  <c r="CE122" i="4" s="1"/>
  <c r="AR122" i="4"/>
  <c r="BT122" i="4" s="1"/>
  <c r="AT42" i="4"/>
  <c r="BV42" i="4" s="1"/>
  <c r="AQ317" i="4"/>
  <c r="BS317" i="4" s="1"/>
  <c r="AT73" i="4"/>
  <c r="BV73" i="4" s="1"/>
  <c r="AT80" i="4"/>
  <c r="BV80" i="4" s="1"/>
  <c r="AP209" i="4"/>
  <c r="BR209" i="4" s="1"/>
  <c r="CE209" i="4" s="1"/>
  <c r="AT329" i="4"/>
  <c r="BV329" i="4" s="1"/>
  <c r="AQ236" i="4"/>
  <c r="BS236" i="4" s="1"/>
  <c r="AT170" i="4"/>
  <c r="BV170" i="4" s="1"/>
  <c r="BB125" i="4"/>
  <c r="CD125" i="4" s="1"/>
  <c r="AT313" i="4"/>
  <c r="BV313" i="4" s="1"/>
  <c r="AQ220" i="4"/>
  <c r="BS220" i="4" s="1"/>
  <c r="AS239" i="4"/>
  <c r="BU239" i="4" s="1"/>
  <c r="AU263" i="4"/>
  <c r="BW263" i="4" s="1"/>
  <c r="BC303" i="4"/>
  <c r="AR170" i="4"/>
  <c r="BT170" i="4" s="1"/>
  <c r="AU310" i="4"/>
  <c r="BW310" i="4" s="1"/>
  <c r="AQ125" i="4"/>
  <c r="BS125" i="4" s="1"/>
  <c r="AX244" i="4"/>
  <c r="BZ244" i="4" s="1"/>
  <c r="AS39" i="4"/>
  <c r="BU39" i="4" s="1"/>
  <c r="AW358" i="4"/>
  <c r="BY358" i="4" s="1"/>
  <c r="AQ230" i="4"/>
  <c r="BS230" i="4" s="1"/>
  <c r="AT298" i="4"/>
  <c r="BV298" i="4" s="1"/>
  <c r="BC76" i="4"/>
  <c r="CF76" i="4" s="1"/>
  <c r="AT137" i="4"/>
  <c r="BV137" i="4" s="1"/>
  <c r="AZ27" i="4"/>
  <c r="CB27" i="4" s="1"/>
  <c r="AT267" i="4"/>
  <c r="BV267" i="4" s="1"/>
  <c r="AP82" i="4"/>
  <c r="BR82" i="4" s="1"/>
  <c r="CE82" i="4" s="1"/>
  <c r="AV250" i="4"/>
  <c r="BX250" i="4" s="1"/>
  <c r="AR376" i="4"/>
  <c r="BT376" i="4" s="1"/>
  <c r="AX162" i="4"/>
  <c r="BZ162" i="4" s="1"/>
  <c r="AU278" i="4"/>
  <c r="BW278" i="4" s="1"/>
  <c r="AV220" i="4"/>
  <c r="BX220" i="4" s="1"/>
  <c r="AQ175" i="4"/>
  <c r="BS175" i="4" s="1"/>
  <c r="AR171" i="4"/>
  <c r="BT171" i="4" s="1"/>
  <c r="AS175" i="4"/>
  <c r="BU175" i="4" s="1"/>
  <c r="AU63" i="4"/>
  <c r="BW63" i="4" s="1"/>
  <c r="AP170" i="4"/>
  <c r="BR170" i="4" s="1"/>
  <c r="CE170" i="4" s="1"/>
  <c r="AR18" i="4"/>
  <c r="BT18" i="4" s="1"/>
  <c r="AU203" i="4"/>
  <c r="BW203" i="4" s="1"/>
  <c r="AR233" i="4"/>
  <c r="BT233" i="4" s="1"/>
  <c r="AZ33" i="4"/>
  <c r="CB33" i="4" s="1"/>
  <c r="AT275" i="4"/>
  <c r="BV275" i="4" s="1"/>
  <c r="AW112" i="4"/>
  <c r="BY112" i="4" s="1"/>
  <c r="AR306" i="4"/>
  <c r="BT306" i="4" s="1"/>
  <c r="AT226" i="4"/>
  <c r="BV226" i="4" s="1"/>
  <c r="AP25" i="4"/>
  <c r="BR25" i="4" s="1"/>
  <c r="CE25" i="4" s="1"/>
  <c r="AU365" i="4"/>
  <c r="BW365" i="4" s="1"/>
  <c r="AR243" i="4"/>
  <c r="BT243" i="4" s="1"/>
  <c r="AT75" i="4"/>
  <c r="BV75" i="4" s="1"/>
  <c r="AQ222" i="4"/>
  <c r="BS222" i="4" s="1"/>
  <c r="AJ360" i="4"/>
  <c r="BL360" i="4" s="1"/>
  <c r="BA65" i="4"/>
  <c r="CC65" i="4" s="1"/>
  <c r="AV92" i="4"/>
  <c r="BX92" i="4" s="1"/>
  <c r="AV91" i="4"/>
  <c r="BX91" i="4" s="1"/>
  <c r="AU344" i="4"/>
  <c r="BW344" i="4" s="1"/>
  <c r="BA317" i="4"/>
  <c r="CC317" i="4" s="1"/>
  <c r="AQ279" i="4"/>
  <c r="BS279" i="4" s="1"/>
  <c r="AZ73" i="4"/>
  <c r="CB73" i="4" s="1"/>
  <c r="BB167" i="4"/>
  <c r="CD167" i="4" s="1"/>
  <c r="AP320" i="4"/>
  <c r="BR320" i="4" s="1"/>
  <c r="CE320" i="4" s="1"/>
  <c r="AU40" i="4"/>
  <c r="BW40" i="4" s="1"/>
  <c r="AV231" i="4"/>
  <c r="BX231" i="4" s="1"/>
  <c r="AQ214" i="4"/>
  <c r="BS214" i="4" s="1"/>
  <c r="AU303" i="4"/>
  <c r="BW303" i="4" s="1"/>
  <c r="AR187" i="4"/>
  <c r="BT187" i="4" s="1"/>
  <c r="AP203" i="4"/>
  <c r="BR203" i="4" s="1"/>
  <c r="CE203" i="4" s="1"/>
  <c r="AV124" i="4"/>
  <c r="BX124" i="4" s="1"/>
  <c r="AT260" i="4"/>
  <c r="BV260" i="4" s="1"/>
  <c r="AS358" i="4"/>
  <c r="BU358" i="4" s="1"/>
  <c r="AU15" i="4"/>
  <c r="BW15" i="4" s="1"/>
  <c r="AR27" i="4"/>
  <c r="BT27" i="4" s="1"/>
  <c r="AP83" i="4"/>
  <c r="BR83" i="4" s="1"/>
  <c r="CE83" i="4" s="1"/>
  <c r="AW182" i="4"/>
  <c r="BY182" i="4" s="1"/>
  <c r="AT140" i="4"/>
  <c r="BV140" i="4" s="1"/>
  <c r="AR116" i="4"/>
  <c r="BT116" i="4" s="1"/>
  <c r="AP92" i="4"/>
  <c r="BR92" i="4" s="1"/>
  <c r="CE92" i="4" s="1"/>
  <c r="AR42" i="4"/>
  <c r="BT42" i="4" s="1"/>
  <c r="AU79" i="4"/>
  <c r="BW79" i="4" s="1"/>
  <c r="AR123" i="4"/>
  <c r="BT123" i="4" s="1"/>
  <c r="AP91" i="4"/>
  <c r="BR91" i="4" s="1"/>
  <c r="CE91" i="4" s="1"/>
  <c r="AW214" i="4"/>
  <c r="BY214" i="4" s="1"/>
  <c r="AT212" i="4"/>
  <c r="BV212" i="4" s="1"/>
  <c r="AR124" i="4"/>
  <c r="BT124" i="4" s="1"/>
  <c r="AP100" i="4"/>
  <c r="BR100" i="4" s="1"/>
  <c r="CE100" i="4" s="1"/>
  <c r="AR258" i="4"/>
  <c r="BT258" i="4" s="1"/>
  <c r="AU95" i="4"/>
  <c r="BW95" i="4" s="1"/>
  <c r="AP66" i="4"/>
  <c r="BR66" i="4" s="1"/>
  <c r="CE66" i="4" s="1"/>
  <c r="BB306" i="4"/>
  <c r="CD306" i="4" s="1"/>
  <c r="AP106" i="4"/>
  <c r="BR106" i="4" s="1"/>
  <c r="CE106" i="4" s="1"/>
  <c r="AQ206" i="4"/>
  <c r="BS206" i="4" s="1"/>
  <c r="AS126" i="4"/>
  <c r="BU126" i="4" s="1"/>
  <c r="AV218" i="4"/>
  <c r="BX218" i="4" s="1"/>
  <c r="AR169" i="4"/>
  <c r="BT169" i="4" s="1"/>
  <c r="AY188" i="4"/>
  <c r="CA188" i="4" s="1"/>
  <c r="AQ342" i="4"/>
  <c r="BS342" i="4" s="1"/>
  <c r="AS262" i="4"/>
  <c r="BU262" i="4" s="1"/>
  <c r="AU30" i="4"/>
  <c r="BW30" i="4" s="1"/>
  <c r="AQ61" i="4"/>
  <c r="BS61" i="4" s="1"/>
  <c r="AV151" i="4"/>
  <c r="BX151" i="4" s="1"/>
  <c r="AU326" i="4"/>
  <c r="BW326" i="4" s="1"/>
  <c r="AQ309" i="4"/>
  <c r="BS309" i="4" s="1"/>
  <c r="AU293" i="4"/>
  <c r="BW293" i="4" s="1"/>
  <c r="AR26" i="4"/>
  <c r="BT26" i="4" s="1"/>
  <c r="AT26" i="4"/>
  <c r="BV26" i="4" s="1"/>
  <c r="AQ277" i="4"/>
  <c r="BS277" i="4" s="1"/>
  <c r="AU253" i="4"/>
  <c r="BW253" i="4" s="1"/>
  <c r="AU174" i="4"/>
  <c r="BW174" i="4" s="1"/>
  <c r="AS47" i="4"/>
  <c r="BU47" i="4" s="1"/>
  <c r="AV299" i="4"/>
  <c r="BX299" i="4" s="1"/>
  <c r="AP98" i="4"/>
  <c r="BR98" i="4" s="1"/>
  <c r="CE98" i="4" s="1"/>
  <c r="AS238" i="4"/>
  <c r="BU238" i="4" s="1"/>
  <c r="AV330" i="4"/>
  <c r="BX330" i="4" s="1"/>
  <c r="AS333" i="4"/>
  <c r="BU333" i="4" s="1"/>
  <c r="AO212" i="4"/>
  <c r="BQ212" i="4" s="1"/>
  <c r="AT147" i="4"/>
  <c r="BV147" i="4" s="1"/>
  <c r="AY232" i="4"/>
  <c r="CA232" i="4" s="1"/>
  <c r="AR234" i="4"/>
  <c r="BT234" i="4" s="1"/>
  <c r="AT154" i="4"/>
  <c r="BV154" i="4" s="1"/>
  <c r="AQ245" i="4"/>
  <c r="BS245" i="4" s="1"/>
  <c r="AU237" i="4"/>
  <c r="BW237" i="4" s="1"/>
  <c r="AR179" i="4"/>
  <c r="BT179" i="4" s="1"/>
  <c r="AU247" i="4"/>
  <c r="BW247" i="4" s="1"/>
  <c r="AR218" i="4"/>
  <c r="BT218" i="4" s="1"/>
  <c r="AQ213" i="4"/>
  <c r="BS213" i="4" s="1"/>
  <c r="AZ353" i="4"/>
  <c r="CB353" i="4" s="1"/>
  <c r="AU280" i="4"/>
  <c r="BW280" i="4" s="1"/>
  <c r="AT195" i="4"/>
  <c r="BV195" i="4" s="1"/>
  <c r="AT180" i="4"/>
  <c r="BV180" i="4" s="1"/>
  <c r="AV172" i="4"/>
  <c r="BX172" i="4" s="1"/>
  <c r="AV332" i="4"/>
  <c r="BX332" i="4" s="1"/>
  <c r="AR242" i="4"/>
  <c r="BT242" i="4" s="1"/>
  <c r="AT162" i="4"/>
  <c r="BV162" i="4" s="1"/>
  <c r="AP161" i="4"/>
  <c r="BR161" i="4" s="1"/>
  <c r="CE161" i="4" s="1"/>
  <c r="AT273" i="4"/>
  <c r="BV273" i="4" s="1"/>
  <c r="AQ180" i="4"/>
  <c r="BS180" i="4" s="1"/>
  <c r="AT83" i="4"/>
  <c r="BV83" i="4" s="1"/>
  <c r="AX188" i="4"/>
  <c r="BZ188" i="4" s="1"/>
  <c r="AQ86" i="4"/>
  <c r="BS86" i="4" s="1"/>
  <c r="AT370" i="4"/>
  <c r="BV370" i="4" s="1"/>
  <c r="AW78" i="4"/>
  <c r="BY78" i="4" s="1"/>
  <c r="AS301" i="4"/>
  <c r="BU301" i="4" s="1"/>
  <c r="AO196" i="4"/>
  <c r="BQ196" i="4" s="1"/>
  <c r="AR51" i="4"/>
  <c r="BT51" i="4" s="1"/>
  <c r="AU152" i="4"/>
  <c r="BW152" i="4" s="1"/>
  <c r="AQ78" i="4"/>
  <c r="BS78" i="4" s="1"/>
  <c r="AY294" i="4"/>
  <c r="CA294" i="4" s="1"/>
  <c r="AO156" i="4"/>
  <c r="BQ156" i="4" s="1"/>
  <c r="AP67" i="4"/>
  <c r="BR67" i="4" s="1"/>
  <c r="CE67" i="4" s="1"/>
  <c r="AR228" i="4"/>
  <c r="BT228" i="4" s="1"/>
  <c r="AQ207" i="4"/>
  <c r="BS207" i="4" s="1"/>
  <c r="AR28" i="4"/>
  <c r="BT28" i="4" s="1"/>
  <c r="AT308" i="4"/>
  <c r="BV308" i="4" s="1"/>
  <c r="AY204" i="4"/>
  <c r="CA204" i="4" s="1"/>
  <c r="AS95" i="4"/>
  <c r="BU95" i="4" s="1"/>
  <c r="AU311" i="4"/>
  <c r="BW311" i="4" s="1"/>
  <c r="AX124" i="4"/>
  <c r="BZ124" i="4" s="1"/>
  <c r="AQ294" i="4"/>
  <c r="BS294" i="4" s="1"/>
  <c r="AR74" i="4"/>
  <c r="BT74" i="4" s="1"/>
  <c r="AT218" i="4"/>
  <c r="BV218" i="4" s="1"/>
  <c r="AW46" i="4"/>
  <c r="BY46" i="4" s="1"/>
  <c r="AR321" i="4"/>
  <c r="BT321" i="4" s="1"/>
  <c r="AU357" i="4"/>
  <c r="BW357" i="4" s="1"/>
  <c r="AP48" i="4"/>
  <c r="BR48" i="4" s="1"/>
  <c r="CE48" i="4" s="1"/>
  <c r="AT43" i="4"/>
  <c r="BV43" i="4" s="1"/>
  <c r="AQ143" i="4"/>
  <c r="BS143" i="4" s="1"/>
  <c r="AY48" i="4"/>
  <c r="CA48" i="4" s="1"/>
  <c r="AT116" i="4"/>
  <c r="BV116" i="4" s="1"/>
  <c r="AR148" i="4"/>
  <c r="BT148" i="4" s="1"/>
  <c r="BB66" i="4"/>
  <c r="CD66" i="4" s="1"/>
  <c r="AR227" i="4"/>
  <c r="BT227" i="4" s="1"/>
  <c r="AP355" i="4"/>
  <c r="BR355" i="4" s="1"/>
  <c r="CE355" i="4" s="1"/>
  <c r="AU231" i="4"/>
  <c r="BW231" i="4" s="1"/>
  <c r="AS312" i="4"/>
  <c r="BU312" i="4" s="1"/>
  <c r="AR178" i="4"/>
  <c r="BT178" i="4" s="1"/>
  <c r="AQ47" i="4"/>
  <c r="BS47" i="4" s="1"/>
  <c r="AW118" i="4"/>
  <c r="BY118" i="4" s="1"/>
  <c r="AS208" i="4"/>
  <c r="BU208" i="4" s="1"/>
  <c r="AQ344" i="4"/>
  <c r="BS344" i="4" s="1"/>
  <c r="AP114" i="4"/>
  <c r="BR114" i="4" s="1"/>
  <c r="CE114" i="4" s="1"/>
  <c r="AQ151" i="4"/>
  <c r="BS151" i="4" s="1"/>
  <c r="AV60" i="4"/>
  <c r="BX60" i="4" s="1"/>
  <c r="AS280" i="4"/>
  <c r="BU280" i="4" s="1"/>
  <c r="AP20" i="4"/>
  <c r="BR20" i="4" s="1"/>
  <c r="CE20" i="4" s="1"/>
  <c r="AQ150" i="4"/>
  <c r="BS150" i="4" s="1"/>
  <c r="AS294" i="4"/>
  <c r="BU294" i="4" s="1"/>
  <c r="AT74" i="4"/>
  <c r="BV74" i="4" s="1"/>
  <c r="BA353" i="4"/>
  <c r="CC353" i="4" s="1"/>
  <c r="AR57" i="4"/>
  <c r="BT57" i="4" s="1"/>
  <c r="AV247" i="4"/>
  <c r="BX247" i="4" s="1"/>
  <c r="AS44" i="4"/>
  <c r="BU44" i="4" s="1"/>
  <c r="AS63" i="4"/>
  <c r="BU63" i="4" s="1"/>
  <c r="AQ343" i="4"/>
  <c r="BS343" i="4" s="1"/>
  <c r="AW246" i="4"/>
  <c r="BY246" i="4" s="1"/>
  <c r="AT316" i="4"/>
  <c r="BV316" i="4" s="1"/>
  <c r="AR324" i="4"/>
  <c r="BT324" i="4" s="1"/>
  <c r="AU295" i="4"/>
  <c r="BW295" i="4" s="1"/>
  <c r="AQ95" i="4"/>
  <c r="BS95" i="4" s="1"/>
  <c r="AZ259" i="4"/>
  <c r="CB259" i="4" s="1"/>
  <c r="AT92" i="4"/>
  <c r="BV92" i="4" s="1"/>
  <c r="AR108" i="4"/>
  <c r="BT108" i="4" s="1"/>
  <c r="AU191" i="4"/>
  <c r="BW191" i="4" s="1"/>
  <c r="AQ335" i="4"/>
  <c r="BS335" i="4" s="1"/>
  <c r="AU64" i="4"/>
  <c r="BW64" i="4" s="1"/>
  <c r="AR84" i="4"/>
  <c r="BT84" i="4" s="1"/>
  <c r="AP140" i="4"/>
  <c r="BR140" i="4" s="1"/>
  <c r="CE140" i="4" s="1"/>
  <c r="AT99" i="4"/>
  <c r="BV99" i="4" s="1"/>
  <c r="AP51" i="4"/>
  <c r="BR51" i="4" s="1"/>
  <c r="CE51" i="4" s="1"/>
  <c r="AU206" i="4"/>
  <c r="BW206" i="4" s="1"/>
  <c r="AR156" i="4"/>
  <c r="BT156" i="4" s="1"/>
  <c r="AP196" i="4"/>
  <c r="BR196" i="4" s="1"/>
  <c r="CE196" i="4" s="1"/>
  <c r="AT187" i="4"/>
  <c r="BV187" i="4" s="1"/>
  <c r="AP107" i="4"/>
  <c r="BR107" i="4" s="1"/>
  <c r="CE107" i="4" s="1"/>
  <c r="AU272" i="4"/>
  <c r="BW272" i="4" s="1"/>
  <c r="AR196" i="4"/>
  <c r="BT196" i="4" s="1"/>
  <c r="AP236" i="4"/>
  <c r="BR236" i="4" s="1"/>
  <c r="CE236" i="4" s="1"/>
  <c r="AT315" i="4"/>
  <c r="BV315" i="4" s="1"/>
  <c r="AP187" i="4"/>
  <c r="BR187" i="4" s="1"/>
  <c r="CE187" i="4" s="1"/>
  <c r="AU352" i="4"/>
  <c r="BW352" i="4" s="1"/>
  <c r="AR268" i="4"/>
  <c r="BT268" i="4" s="1"/>
  <c r="AP276" i="4"/>
  <c r="BR276" i="4" s="1"/>
  <c r="CE276" i="4" s="1"/>
  <c r="AT203" i="4"/>
  <c r="BV203" i="4" s="1"/>
  <c r="AV267" i="4"/>
  <c r="BX267" i="4" s="1"/>
  <c r="BC169" i="4"/>
  <c r="AR370" i="4"/>
  <c r="BT370" i="4" s="1"/>
  <c r="AS150" i="4"/>
  <c r="BU150" i="4" s="1"/>
  <c r="AU286" i="4"/>
  <c r="BW286" i="4" s="1"/>
  <c r="AP145" i="4"/>
  <c r="BR145" i="4" s="1"/>
  <c r="CE145" i="4" s="1"/>
  <c r="AS149" i="4"/>
  <c r="BU149" i="4" s="1"/>
  <c r="AX20" i="4"/>
  <c r="BZ20" i="4" s="1"/>
  <c r="AT354" i="4"/>
  <c r="BV354" i="4" s="1"/>
  <c r="AS359" i="4"/>
  <c r="BU359" i="4" s="1"/>
  <c r="AP179" i="4"/>
  <c r="BR179" i="4" s="1"/>
  <c r="CE179" i="4" s="1"/>
  <c r="AV316" i="4"/>
  <c r="BX316" i="4" s="1"/>
  <c r="AS176" i="4"/>
  <c r="BU176" i="4" s="1"/>
  <c r="AQ120" i="4"/>
  <c r="BS120" i="4" s="1"/>
  <c r="AT355" i="4"/>
  <c r="BV355" i="4" s="1"/>
  <c r="AQ295" i="4"/>
  <c r="BS295" i="4" s="1"/>
  <c r="AW54" i="4"/>
  <c r="BY54" i="4" s="1"/>
  <c r="AT292" i="4"/>
  <c r="BV292" i="4" s="1"/>
  <c r="AR284" i="4"/>
  <c r="BT284" i="4" s="1"/>
  <c r="AS55" i="4"/>
  <c r="BU55" i="4" s="1"/>
  <c r="AP235" i="4"/>
  <c r="BR235" i="4" s="1"/>
  <c r="CE235" i="4" s="1"/>
  <c r="AT44" i="4"/>
  <c r="BV44" i="4" s="1"/>
  <c r="AR300" i="4"/>
  <c r="BT300" i="4" s="1"/>
  <c r="AP316" i="4"/>
  <c r="BR316" i="4" s="1"/>
  <c r="AS183" i="4"/>
  <c r="BU183" i="4" s="1"/>
  <c r="AP315" i="4"/>
  <c r="BR315" i="4" s="1"/>
  <c r="CE315" i="4" s="1"/>
  <c r="AT124" i="4"/>
  <c r="BV124" i="4" s="1"/>
  <c r="AQ24" i="4"/>
  <c r="BS24" i="4" s="1"/>
  <c r="AP356" i="4"/>
  <c r="BR356" i="4" s="1"/>
  <c r="CE356" i="4" s="1"/>
  <c r="AW240" i="4"/>
  <c r="BY240" i="4" s="1"/>
  <c r="AT363" i="4"/>
  <c r="BV363" i="4" s="1"/>
  <c r="AR355" i="4"/>
  <c r="BT355" i="4" s="1"/>
  <c r="AP139" i="4"/>
  <c r="BR139" i="4" s="1"/>
  <c r="CE139" i="4" s="1"/>
  <c r="AY366" i="4"/>
  <c r="CA366" i="4" s="1"/>
  <c r="AU240" i="4"/>
  <c r="BW240" i="4" s="1"/>
  <c r="AS24" i="4"/>
  <c r="BU24" i="4" s="1"/>
  <c r="AS62" i="4"/>
  <c r="BU62" i="4" s="1"/>
  <c r="AY87" i="4"/>
  <c r="CA87" i="4" s="1"/>
  <c r="AT171" i="4"/>
  <c r="BV171" i="4" s="1"/>
  <c r="AR203" i="4"/>
  <c r="BT203" i="4" s="1"/>
  <c r="AP19" i="4"/>
  <c r="BR19" i="4" s="1"/>
  <c r="CE19" i="4" s="1"/>
  <c r="AZ106" i="4"/>
  <c r="CB106" i="4" s="1"/>
  <c r="AU32" i="4"/>
  <c r="BW32" i="4" s="1"/>
  <c r="AT268" i="4"/>
  <c r="BV268" i="4" s="1"/>
  <c r="AR52" i="4"/>
  <c r="BT52" i="4" s="1"/>
  <c r="AQ200" i="4"/>
  <c r="BS200" i="4" s="1"/>
  <c r="AP16" i="4"/>
  <c r="BR16" i="4" s="1"/>
  <c r="CE16" i="4" s="1"/>
  <c r="AQ70" i="4"/>
  <c r="BS70" i="4" s="1"/>
  <c r="AV219" i="4"/>
  <c r="BX219" i="4" s="1"/>
  <c r="AS127" i="4"/>
  <c r="BU127" i="4" s="1"/>
  <c r="AQ71" i="4"/>
  <c r="BS71" i="4" s="1"/>
  <c r="AP219" i="4"/>
  <c r="BR219" i="4" s="1"/>
  <c r="CE219" i="4" s="1"/>
  <c r="AX322" i="4"/>
  <c r="BZ322" i="4" s="1"/>
  <c r="AU320" i="4"/>
  <c r="BW320" i="4" s="1"/>
  <c r="AS104" i="4"/>
  <c r="BU104" i="4" s="1"/>
  <c r="AR252" i="4"/>
  <c r="BT252" i="4" s="1"/>
  <c r="AP36" i="4"/>
  <c r="BR36" i="4" s="1"/>
  <c r="CE36" i="4" s="1"/>
  <c r="AW355" i="4"/>
  <c r="BY355" i="4" s="1"/>
  <c r="AJ375" i="4"/>
  <c r="BL375" i="4" s="1"/>
  <c r="AT249" i="4"/>
  <c r="BV249" i="4" s="1"/>
  <c r="AQ286" i="4"/>
  <c r="BS286" i="4" s="1"/>
  <c r="AU111" i="4"/>
  <c r="BW111" i="4" s="1"/>
  <c r="AT282" i="4"/>
  <c r="BV282" i="4" s="1"/>
  <c r="AZ44" i="4"/>
  <c r="CB44" i="4" s="1"/>
  <c r="AT115" i="4"/>
  <c r="BV115" i="4" s="1"/>
  <c r="AR58" i="4"/>
  <c r="BT58" i="4" s="1"/>
  <c r="AT202" i="4"/>
  <c r="BV202" i="4" s="1"/>
  <c r="AX250" i="4"/>
  <c r="BZ250" i="4" s="1"/>
  <c r="AR297" i="4"/>
  <c r="BT297" i="4" s="1"/>
  <c r="AU317" i="4"/>
  <c r="BW317" i="4" s="1"/>
  <c r="AQ292" i="4"/>
  <c r="BS292" i="4" s="1"/>
  <c r="AQ198" i="4"/>
  <c r="BS198" i="4" s="1"/>
  <c r="AS342" i="4"/>
  <c r="BU342" i="4" s="1"/>
  <c r="AT114" i="4"/>
  <c r="BV114" i="4" s="1"/>
  <c r="AY37" i="4"/>
  <c r="CA37" i="4" s="1"/>
  <c r="AR129" i="4"/>
  <c r="BT129" i="4" s="1"/>
  <c r="AU59" i="4"/>
  <c r="BW59" i="4" s="1"/>
  <c r="AR192" i="4"/>
  <c r="BT192" i="4" s="1"/>
  <c r="AW174" i="4"/>
  <c r="BY174" i="4" s="1"/>
  <c r="AQ21" i="4"/>
  <c r="BS21" i="4" s="1"/>
  <c r="AT57" i="4"/>
  <c r="BV57" i="4" s="1"/>
  <c r="AP192" i="4"/>
  <c r="BR192" i="4" s="1"/>
  <c r="CE192" i="4" s="1"/>
  <c r="AS102" i="4"/>
  <c r="BU102" i="4" s="1"/>
  <c r="AU215" i="4"/>
  <c r="BW215" i="4" s="1"/>
  <c r="AP41" i="4"/>
  <c r="BR41" i="4" s="1"/>
  <c r="CE41" i="4" s="1"/>
  <c r="AS85" i="4"/>
  <c r="BU85" i="4" s="1"/>
  <c r="AZ133" i="4"/>
  <c r="CB133" i="4" s="1"/>
  <c r="AR259" i="4"/>
  <c r="BT259" i="4" s="1"/>
  <c r="AS111" i="4"/>
  <c r="BU111" i="4" s="1"/>
  <c r="AU327" i="4"/>
  <c r="BW327" i="4" s="1"/>
  <c r="AX220" i="4"/>
  <c r="BZ220" i="4" s="1"/>
  <c r="AQ318" i="4"/>
  <c r="BS318" i="4" s="1"/>
  <c r="AR90" i="4"/>
  <c r="BT90" i="4" s="1"/>
  <c r="AT234" i="4"/>
  <c r="BV234" i="4" s="1"/>
  <c r="AW110" i="4"/>
  <c r="BY110" i="4" s="1"/>
  <c r="AR361" i="4"/>
  <c r="BT361" i="4" s="1"/>
  <c r="AT17" i="4"/>
  <c r="BV17" i="4" s="1"/>
  <c r="AP72" i="4"/>
  <c r="BR72" i="4" s="1"/>
  <c r="CE72" i="4" s="1"/>
  <c r="AT339" i="4"/>
  <c r="BV339" i="4" s="1"/>
  <c r="AU166" i="4"/>
  <c r="BW166" i="4" s="1"/>
  <c r="AZ197" i="4"/>
  <c r="CB197" i="4" s="1"/>
  <c r="AQ158" i="4"/>
  <c r="BS158" i="4" s="1"/>
  <c r="AS302" i="4"/>
  <c r="BU302" i="4" s="1"/>
  <c r="AT82" i="4"/>
  <c r="BV82" i="4" s="1"/>
  <c r="AZ42" i="4"/>
  <c r="CB42" i="4" s="1"/>
  <c r="AR65" i="4"/>
  <c r="BT65" i="4" s="1"/>
  <c r="AV263" i="4"/>
  <c r="BX263" i="4" s="1"/>
  <c r="AS140" i="4"/>
  <c r="BU140" i="4" s="1"/>
  <c r="AS287" i="4"/>
  <c r="BU287" i="4" s="1"/>
  <c r="AT139" i="4"/>
  <c r="BV139" i="4" s="1"/>
  <c r="AV123" i="4"/>
  <c r="BX123" i="4" s="1"/>
  <c r="AP154" i="4"/>
  <c r="BR154" i="4" s="1"/>
  <c r="CE154" i="4" s="1"/>
  <c r="AR298" i="4"/>
  <c r="BT298" i="4" s="1"/>
  <c r="AS70" i="4"/>
  <c r="BU70" i="4" s="1"/>
  <c r="AU126" i="4"/>
  <c r="BW126" i="4" s="1"/>
  <c r="AQ373" i="4"/>
  <c r="BS373" i="4" s="1"/>
  <c r="AS21" i="4"/>
  <c r="BU21" i="4" s="1"/>
  <c r="BA134" i="4"/>
  <c r="CC134" i="4" s="1"/>
  <c r="AQ190" i="4"/>
  <c r="BS190" i="4" s="1"/>
  <c r="AR147" i="4"/>
  <c r="BT147" i="4" s="1"/>
  <c r="AP291" i="4"/>
  <c r="BR291" i="4" s="1"/>
  <c r="CE291" i="4" s="1"/>
  <c r="AU128" i="4"/>
  <c r="BW128" i="4" s="1"/>
  <c r="AS256" i="4"/>
  <c r="BU256" i="4" s="1"/>
  <c r="AS151" i="4"/>
  <c r="BU151" i="4" s="1"/>
  <c r="AP43" i="4"/>
  <c r="BR43" i="4" s="1"/>
  <c r="AV44" i="4"/>
  <c r="BX44" i="4" s="1"/>
  <c r="AS16" i="4"/>
  <c r="BU16" i="4" s="1"/>
  <c r="AR364" i="4"/>
  <c r="BT364" i="4" s="1"/>
  <c r="AS263" i="4"/>
  <c r="BU263" i="4" s="1"/>
  <c r="AP371" i="4"/>
  <c r="BR371" i="4" s="1"/>
  <c r="CE371" i="4" s="1"/>
  <c r="AT172" i="4"/>
  <c r="BV172" i="4" s="1"/>
  <c r="AQ56" i="4"/>
  <c r="BS56" i="4" s="1"/>
  <c r="AJ232" i="4"/>
  <c r="BL232" i="4" s="1"/>
  <c r="AS375" i="4"/>
  <c r="BU375" i="4" s="1"/>
  <c r="BB269" i="4"/>
  <c r="CD269" i="4" s="1"/>
  <c r="AT252" i="4"/>
  <c r="BV252" i="4" s="1"/>
  <c r="AQ128" i="4"/>
  <c r="BS128" i="4" s="1"/>
  <c r="AS141" i="4"/>
  <c r="BU141" i="4" s="1"/>
  <c r="AQ174" i="4"/>
  <c r="BS174" i="4" s="1"/>
  <c r="AW208" i="4"/>
  <c r="BY208" i="4" s="1"/>
  <c r="AT131" i="4"/>
  <c r="BV131" i="4" s="1"/>
  <c r="AS79" i="4"/>
  <c r="BU79" i="4" s="1"/>
  <c r="AS343" i="4"/>
  <c r="BU343" i="4" s="1"/>
  <c r="AR235" i="4"/>
  <c r="BT235" i="4" s="1"/>
  <c r="AQ87" i="4"/>
  <c r="BS87" i="4" s="1"/>
  <c r="AQ271" i="4"/>
  <c r="BS271" i="4" s="1"/>
  <c r="AP99" i="4"/>
  <c r="BR99" i="4" s="1"/>
  <c r="CE99" i="4" s="1"/>
  <c r="AP259" i="4"/>
  <c r="BR259" i="4" s="1"/>
  <c r="CE259" i="4" s="1"/>
  <c r="BB141" i="4"/>
  <c r="CD141" i="4" s="1"/>
  <c r="AY270" i="4"/>
  <c r="CA270" i="4" s="1"/>
  <c r="AW296" i="4"/>
  <c r="BY296" i="4" s="1"/>
  <c r="AV300" i="4"/>
  <c r="BX300" i="4" s="1"/>
  <c r="AU264" i="4"/>
  <c r="BW264" i="4" s="1"/>
  <c r="AT60" i="4"/>
  <c r="BV60" i="4" s="1"/>
  <c r="AT244" i="4"/>
  <c r="BV244" i="4" s="1"/>
  <c r="AS72" i="4"/>
  <c r="BU72" i="4" s="1"/>
  <c r="AS248" i="4"/>
  <c r="BU248" i="4" s="1"/>
  <c r="AR20" i="4"/>
  <c r="BT20" i="4" s="1"/>
  <c r="AR172" i="4"/>
  <c r="BT172" i="4" s="1"/>
  <c r="AR340" i="4"/>
  <c r="BT340" i="4" s="1"/>
  <c r="AQ112" i="4"/>
  <c r="BS112" i="4" s="1"/>
  <c r="AQ240" i="4"/>
  <c r="BS240" i="4" s="1"/>
  <c r="AQ360" i="4"/>
  <c r="BS360" i="4" s="1"/>
  <c r="AP108" i="4"/>
  <c r="BR108" i="4" s="1"/>
  <c r="CE108" i="4" s="1"/>
  <c r="AP212" i="4"/>
  <c r="BR212" i="4" s="1"/>
  <c r="CE212" i="4" s="1"/>
  <c r="AP332" i="4"/>
  <c r="BR332" i="4" s="1"/>
  <c r="CE332" i="4" s="1"/>
  <c r="BC266" i="4"/>
  <c r="BA175" i="4"/>
  <c r="CC175" i="4" s="1"/>
  <c r="AZ220" i="4"/>
  <c r="CB220" i="4" s="1"/>
  <c r="AY213" i="4"/>
  <c r="CA213" i="4" s="1"/>
  <c r="AX106" i="4"/>
  <c r="BZ106" i="4" s="1"/>
  <c r="AX362" i="4"/>
  <c r="BZ362" i="4" s="1"/>
  <c r="AW254" i="4"/>
  <c r="BY254" i="4" s="1"/>
  <c r="AV50" i="4"/>
  <c r="BX50" i="4" s="1"/>
  <c r="AV178" i="4"/>
  <c r="BX178" i="4" s="1"/>
  <c r="AV306" i="4"/>
  <c r="BX306" i="4" s="1"/>
  <c r="AU70" i="4"/>
  <c r="BW70" i="4" s="1"/>
  <c r="AU183" i="4"/>
  <c r="BW183" i="4" s="1"/>
  <c r="AU266" i="4"/>
  <c r="BW266" i="4" s="1"/>
  <c r="AU330" i="4"/>
  <c r="BW330" i="4" s="1"/>
  <c r="AT30" i="4"/>
  <c r="BV30" i="4" s="1"/>
  <c r="AT94" i="4"/>
  <c r="BV94" i="4" s="1"/>
  <c r="AT158" i="4"/>
  <c r="BV158" i="4" s="1"/>
  <c r="AT222" i="4"/>
  <c r="BV222" i="4" s="1"/>
  <c r="AT286" i="4"/>
  <c r="BV286" i="4" s="1"/>
  <c r="AT350" i="4"/>
  <c r="BV350" i="4" s="1"/>
  <c r="AS50" i="4"/>
  <c r="BU50" i="4" s="1"/>
  <c r="AS114" i="4"/>
  <c r="BU114" i="4" s="1"/>
  <c r="AS178" i="4"/>
  <c r="BU178" i="4" s="1"/>
  <c r="AS242" i="4"/>
  <c r="BU242" i="4" s="1"/>
  <c r="AS306" i="4"/>
  <c r="BU306" i="4" s="1"/>
  <c r="AS370" i="4"/>
  <c r="BU370" i="4" s="1"/>
  <c r="AR70" i="4"/>
  <c r="BT70" i="4" s="1"/>
  <c r="AR134" i="4"/>
  <c r="BT134" i="4" s="1"/>
  <c r="AR198" i="4"/>
  <c r="BT198" i="4" s="1"/>
  <c r="AR262" i="4"/>
  <c r="BT262" i="4" s="1"/>
  <c r="AR326" i="4"/>
  <c r="BT326" i="4" s="1"/>
  <c r="AP105" i="4"/>
  <c r="BR105" i="4" s="1"/>
  <c r="CE105" i="4" s="1"/>
  <c r="AQ334" i="4"/>
  <c r="BS334" i="4" s="1"/>
  <c r="AV331" i="4"/>
  <c r="BX331" i="4" s="1"/>
  <c r="AT227" i="4"/>
  <c r="BV227" i="4" s="1"/>
  <c r="AS135" i="4"/>
  <c r="BU135" i="4" s="1"/>
  <c r="AR43" i="4"/>
  <c r="BT43" i="4" s="1"/>
  <c r="AR299" i="4"/>
  <c r="BT299" i="4" s="1"/>
  <c r="AQ103" i="4"/>
  <c r="BS103" i="4" s="1"/>
  <c r="AQ287" i="4"/>
  <c r="BS287" i="4" s="1"/>
  <c r="AP115" i="4"/>
  <c r="BR115" i="4" s="1"/>
  <c r="CE115" i="4" s="1"/>
  <c r="AP299" i="4"/>
  <c r="BR299" i="4" s="1"/>
  <c r="CE299" i="4" s="1"/>
  <c r="BA161" i="4"/>
  <c r="CC161" i="4" s="1"/>
  <c r="AX98" i="4"/>
  <c r="BZ98" i="4" s="1"/>
  <c r="AW318" i="4"/>
  <c r="BY318" i="4" s="1"/>
  <c r="AV348" i="4"/>
  <c r="BX348" i="4" s="1"/>
  <c r="AU288" i="4"/>
  <c r="BW288" i="4" s="1"/>
  <c r="AT100" i="4"/>
  <c r="BV100" i="4" s="1"/>
  <c r="AT284" i="4"/>
  <c r="BV284" i="4" s="1"/>
  <c r="AS112" i="4"/>
  <c r="BU112" i="4" s="1"/>
  <c r="AS264" i="4"/>
  <c r="BU264" i="4" s="1"/>
  <c r="AR44" i="4"/>
  <c r="BT44" i="4" s="1"/>
  <c r="AR212" i="4"/>
  <c r="BT212" i="4" s="1"/>
  <c r="AR348" i="4"/>
  <c r="BT348" i="4" s="1"/>
  <c r="AQ152" i="4"/>
  <c r="BS152" i="4" s="1"/>
  <c r="AQ256" i="4"/>
  <c r="BS256" i="4" s="1"/>
  <c r="AQ368" i="4"/>
  <c r="BS368" i="4" s="1"/>
  <c r="AP124" i="4"/>
  <c r="BR124" i="4" s="1"/>
  <c r="CE124" i="4" s="1"/>
  <c r="AP244" i="4"/>
  <c r="BR244" i="4" s="1"/>
  <c r="CE244" i="4" s="1"/>
  <c r="AP340" i="4"/>
  <c r="BR340" i="4" s="1"/>
  <c r="CE340" i="4" s="1"/>
  <c r="BB29" i="4"/>
  <c r="CD29" i="4" s="1"/>
  <c r="BA225" i="4"/>
  <c r="CC225" i="4" s="1"/>
  <c r="AZ273" i="4"/>
  <c r="CB273" i="4" s="1"/>
  <c r="AY246" i="4"/>
  <c r="CA246" i="4" s="1"/>
  <c r="AX138" i="4"/>
  <c r="BZ138" i="4" s="1"/>
  <c r="AW30" i="4"/>
  <c r="BY30" i="4" s="1"/>
  <c r="AW280" i="4"/>
  <c r="BY280" i="4" s="1"/>
  <c r="AV66" i="4"/>
  <c r="BX66" i="4" s="1"/>
  <c r="AV194" i="4"/>
  <c r="BX194" i="4" s="1"/>
  <c r="AV322" i="4"/>
  <c r="BX322" i="4" s="1"/>
  <c r="AU86" i="4"/>
  <c r="BW86" i="4" s="1"/>
  <c r="AU197" i="4"/>
  <c r="BW197" i="4" s="1"/>
  <c r="AU274" i="4"/>
  <c r="BW274" i="4" s="1"/>
  <c r="AU338" i="4"/>
  <c r="BW338" i="4" s="1"/>
  <c r="AT38" i="4"/>
  <c r="BV38" i="4" s="1"/>
  <c r="AT102" i="4"/>
  <c r="BV102" i="4" s="1"/>
  <c r="AT166" i="4"/>
  <c r="BV166" i="4" s="1"/>
  <c r="AT230" i="4"/>
  <c r="BV230" i="4" s="1"/>
  <c r="AT294" i="4"/>
  <c r="BV294" i="4" s="1"/>
  <c r="AT358" i="4"/>
  <c r="BV358" i="4" s="1"/>
  <c r="AS58" i="4"/>
  <c r="BU58" i="4" s="1"/>
  <c r="AS122" i="4"/>
  <c r="BU122" i="4" s="1"/>
  <c r="AS186" i="4"/>
  <c r="BU186" i="4" s="1"/>
  <c r="AS250" i="4"/>
  <c r="BU250" i="4" s="1"/>
  <c r="AS314" i="4"/>
  <c r="BU314" i="4" s="1"/>
  <c r="AR14" i="4"/>
  <c r="BT14" i="4" s="1"/>
  <c r="AR78" i="4"/>
  <c r="BT78" i="4" s="1"/>
  <c r="AR142" i="4"/>
  <c r="BT142" i="4" s="1"/>
  <c r="AR206" i="4"/>
  <c r="BT206" i="4" s="1"/>
  <c r="AR270" i="4"/>
  <c r="BT270" i="4" s="1"/>
  <c r="AR334" i="4"/>
  <c r="BT334" i="4" s="1"/>
  <c r="AJ104" i="4"/>
  <c r="BL104" i="4" s="1"/>
  <c r="AQ350" i="4"/>
  <c r="BS350" i="4" s="1"/>
  <c r="AU141" i="4"/>
  <c r="BW141" i="4" s="1"/>
  <c r="AT235" i="4"/>
  <c r="BV235" i="4" s="1"/>
  <c r="AS143" i="4"/>
  <c r="BU143" i="4" s="1"/>
  <c r="AR59" i="4"/>
  <c r="BT59" i="4" s="1"/>
  <c r="AR315" i="4"/>
  <c r="BT315" i="4" s="1"/>
  <c r="AQ111" i="4"/>
  <c r="BS111" i="4" s="1"/>
  <c r="AQ303" i="4"/>
  <c r="BS303" i="4" s="1"/>
  <c r="AP123" i="4"/>
  <c r="BR123" i="4" s="1"/>
  <c r="CE123" i="4" s="1"/>
  <c r="AP307" i="4"/>
  <c r="BR307" i="4" s="1"/>
  <c r="CE307" i="4" s="1"/>
  <c r="BA264" i="4"/>
  <c r="CC264" i="4" s="1"/>
  <c r="AX130" i="4"/>
  <c r="BZ130" i="4" s="1"/>
  <c r="AW339" i="4"/>
  <c r="BY339" i="4" s="1"/>
  <c r="AV364" i="4"/>
  <c r="BX364" i="4" s="1"/>
  <c r="AU296" i="4"/>
  <c r="BW296" i="4" s="1"/>
  <c r="AT108" i="4"/>
  <c r="BV108" i="4" s="1"/>
  <c r="AT300" i="4"/>
  <c r="BV300" i="4" s="1"/>
  <c r="AS120" i="4"/>
  <c r="BU120" i="4" s="1"/>
  <c r="AS272" i="4"/>
  <c r="BU272" i="4" s="1"/>
  <c r="AR76" i="4"/>
  <c r="BT76" i="4" s="1"/>
  <c r="AR220" i="4"/>
  <c r="BT220" i="4" s="1"/>
  <c r="AR356" i="4"/>
  <c r="BT356" i="4" s="1"/>
  <c r="AQ160" i="4"/>
  <c r="BS160" i="4" s="1"/>
  <c r="AQ280" i="4"/>
  <c r="BS280" i="4" s="1"/>
  <c r="AQ376" i="4"/>
  <c r="BS376" i="4" s="1"/>
  <c r="AP132" i="4"/>
  <c r="BR132" i="4" s="1"/>
  <c r="AP252" i="4"/>
  <c r="BR252" i="4" s="1"/>
  <c r="CE252" i="4" s="1"/>
  <c r="AP348" i="4"/>
  <c r="BR348" i="4" s="1"/>
  <c r="CE348" i="4" s="1"/>
  <c r="BB93" i="4"/>
  <c r="CD93" i="4" s="1"/>
  <c r="BA278" i="4"/>
  <c r="CC278" i="4" s="1"/>
  <c r="AZ323" i="4"/>
  <c r="CB323" i="4" s="1"/>
  <c r="AY278" i="4"/>
  <c r="CA278" i="4" s="1"/>
  <c r="AX170" i="4"/>
  <c r="BZ170" i="4" s="1"/>
  <c r="AW62" i="4"/>
  <c r="BY62" i="4" s="1"/>
  <c r="AW302" i="4"/>
  <c r="BY302" i="4" s="1"/>
  <c r="AV82" i="4"/>
  <c r="BX82" i="4" s="1"/>
  <c r="AV210" i="4"/>
  <c r="BX210" i="4" s="1"/>
  <c r="AV338" i="4"/>
  <c r="BX338" i="4" s="1"/>
  <c r="AU102" i="4"/>
  <c r="BW102" i="4" s="1"/>
  <c r="AU208" i="4"/>
  <c r="BW208" i="4" s="1"/>
  <c r="AU282" i="4"/>
  <c r="BW282" i="4" s="1"/>
  <c r="AU346" i="4"/>
  <c r="BW346" i="4" s="1"/>
  <c r="AT46" i="4"/>
  <c r="BV46" i="4" s="1"/>
  <c r="AT110" i="4"/>
  <c r="BV110" i="4" s="1"/>
  <c r="AT174" i="4"/>
  <c r="BV174" i="4" s="1"/>
  <c r="AT238" i="4"/>
  <c r="BV238" i="4" s="1"/>
  <c r="AT302" i="4"/>
  <c r="BV302" i="4" s="1"/>
  <c r="AT366" i="4"/>
  <c r="BV366" i="4" s="1"/>
  <c r="AS66" i="4"/>
  <c r="BU66" i="4" s="1"/>
  <c r="AS130" i="4"/>
  <c r="BU130" i="4" s="1"/>
  <c r="AS194" i="4"/>
  <c r="BU194" i="4" s="1"/>
  <c r="AS258" i="4"/>
  <c r="BU258" i="4" s="1"/>
  <c r="AS322" i="4"/>
  <c r="BU322" i="4" s="1"/>
  <c r="AR22" i="4"/>
  <c r="BT22" i="4" s="1"/>
  <c r="AR86" i="4"/>
  <c r="BT86" i="4" s="1"/>
  <c r="AR150" i="4"/>
  <c r="BT150" i="4" s="1"/>
  <c r="AR214" i="4"/>
  <c r="BT214" i="4" s="1"/>
  <c r="AR278" i="4"/>
  <c r="BT278" i="4" s="1"/>
  <c r="AR342" i="4"/>
  <c r="BT342" i="4" s="1"/>
  <c r="AQ42" i="4"/>
  <c r="BS42" i="4" s="1"/>
  <c r="AQ106" i="4"/>
  <c r="BS106" i="4" s="1"/>
  <c r="AQ170" i="4"/>
  <c r="BS170" i="4" s="1"/>
  <c r="AQ234" i="4"/>
  <c r="BS234" i="4" s="1"/>
  <c r="AQ298" i="4"/>
  <c r="BS298" i="4" s="1"/>
  <c r="AQ362" i="4"/>
  <c r="BS362" i="4" s="1"/>
  <c r="AP62" i="4"/>
  <c r="BR62" i="4" s="1"/>
  <c r="CE62" i="4" s="1"/>
  <c r="AP126" i="4"/>
  <c r="BR126" i="4" s="1"/>
  <c r="CE126" i="4" s="1"/>
  <c r="AP190" i="4"/>
  <c r="BR190" i="4" s="1"/>
  <c r="CE190" i="4" s="1"/>
  <c r="AP254" i="4"/>
  <c r="BR254" i="4" s="1"/>
  <c r="CE254" i="4" s="1"/>
  <c r="AY53" i="4"/>
  <c r="CA53" i="4" s="1"/>
  <c r="AW342" i="4"/>
  <c r="BY342" i="4" s="1"/>
  <c r="AU131" i="4"/>
  <c r="BW131" i="4" s="1"/>
  <c r="AT61" i="4"/>
  <c r="BV61" i="4" s="1"/>
  <c r="AT317" i="4"/>
  <c r="BV317" i="4" s="1"/>
  <c r="AS209" i="4"/>
  <c r="BU209" i="4" s="1"/>
  <c r="AR101" i="4"/>
  <c r="BT101" i="4" s="1"/>
  <c r="AR357" i="4"/>
  <c r="BT357" i="4" s="1"/>
  <c r="AQ249" i="4"/>
  <c r="BS249" i="4" s="1"/>
  <c r="AP141" i="4"/>
  <c r="BR141" i="4" s="1"/>
  <c r="CE141" i="4" s="1"/>
  <c r="AP303" i="4"/>
  <c r="BR303" i="4" s="1"/>
  <c r="CE303" i="4" s="1"/>
  <c r="AO33" i="4"/>
  <c r="BQ33" i="4" s="1"/>
  <c r="AO106" i="4"/>
  <c r="BQ106" i="4" s="1"/>
  <c r="AO179" i="4"/>
  <c r="BQ179" i="4" s="1"/>
  <c r="AO252" i="4"/>
  <c r="BQ252" i="4" s="1"/>
  <c r="AU350" i="4"/>
  <c r="BW350" i="4" s="1"/>
  <c r="AP130" i="4"/>
  <c r="BR130" i="4" s="1"/>
  <c r="CE130" i="4" s="1"/>
  <c r="AU239" i="4"/>
  <c r="BW239" i="4" s="1"/>
  <c r="AT299" i="4"/>
  <c r="BV299" i="4" s="1"/>
  <c r="AS191" i="4"/>
  <c r="BU191" i="4" s="1"/>
  <c r="AR91" i="4"/>
  <c r="BT91" i="4" s="1"/>
  <c r="AR331" i="4"/>
  <c r="BT331" i="4" s="1"/>
  <c r="AQ159" i="4"/>
  <c r="BS159" i="4" s="1"/>
  <c r="AQ351" i="4"/>
  <c r="BS351" i="4" s="1"/>
  <c r="AP163" i="4"/>
  <c r="BR163" i="4" s="1"/>
  <c r="AP323" i="4"/>
  <c r="BR323" i="4" s="1"/>
  <c r="CE323" i="4" s="1"/>
  <c r="BA367" i="4"/>
  <c r="CC367" i="4" s="1"/>
  <c r="AX194" i="4"/>
  <c r="BZ194" i="4" s="1"/>
  <c r="AV76" i="4"/>
  <c r="BX76" i="4" s="1"/>
  <c r="AU96" i="4"/>
  <c r="BW96" i="4" s="1"/>
  <c r="AU328" i="4"/>
  <c r="BW328" i="4" s="1"/>
  <c r="AT156" i="4"/>
  <c r="BV156" i="4" s="1"/>
  <c r="AT348" i="4"/>
  <c r="BV348" i="4" s="1"/>
  <c r="AS136" i="4"/>
  <c r="BU136" i="4" s="1"/>
  <c r="AS304" i="4"/>
  <c r="BU304" i="4" s="1"/>
  <c r="AR92" i="4"/>
  <c r="BT92" i="4" s="1"/>
  <c r="AR236" i="4"/>
  <c r="BT236" i="4" s="1"/>
  <c r="AQ32" i="4"/>
  <c r="BS32" i="4" s="1"/>
  <c r="AQ176" i="4"/>
  <c r="BS176" i="4" s="1"/>
  <c r="AQ288" i="4"/>
  <c r="BS288" i="4" s="1"/>
  <c r="AP44" i="4"/>
  <c r="BR44" i="4" s="1"/>
  <c r="CE44" i="4" s="1"/>
  <c r="AP148" i="4"/>
  <c r="BR148" i="4" s="1"/>
  <c r="CE148" i="4" s="1"/>
  <c r="AP260" i="4"/>
  <c r="BR260" i="4" s="1"/>
  <c r="CE260" i="4" s="1"/>
  <c r="AP364" i="4"/>
  <c r="BR364" i="4" s="1"/>
  <c r="CE364" i="4" s="1"/>
  <c r="BB221" i="4"/>
  <c r="CD221" i="4" s="1"/>
  <c r="BA328" i="4"/>
  <c r="CC328" i="4" s="1"/>
  <c r="AZ373" i="4"/>
  <c r="CB373" i="4" s="1"/>
  <c r="AY310" i="4"/>
  <c r="CA310" i="4" s="1"/>
  <c r="AX202" i="4"/>
  <c r="BZ202" i="4" s="1"/>
  <c r="AW94" i="4"/>
  <c r="BY94" i="4" s="1"/>
  <c r="AW323" i="4"/>
  <c r="BY323" i="4" s="1"/>
  <c r="AV98" i="4"/>
  <c r="BX98" i="4" s="1"/>
  <c r="AV226" i="4"/>
  <c r="BX226" i="4" s="1"/>
  <c r="AV354" i="4"/>
  <c r="BX354" i="4" s="1"/>
  <c r="AU118" i="4"/>
  <c r="BW118" i="4" s="1"/>
  <c r="AU222" i="4"/>
  <c r="BW222" i="4" s="1"/>
  <c r="AU290" i="4"/>
  <c r="BW290" i="4" s="1"/>
  <c r="AU354" i="4"/>
  <c r="BW354" i="4" s="1"/>
  <c r="AT54" i="4"/>
  <c r="BV54" i="4" s="1"/>
  <c r="AT118" i="4"/>
  <c r="BV118" i="4" s="1"/>
  <c r="AT182" i="4"/>
  <c r="BV182" i="4" s="1"/>
  <c r="AT246" i="4"/>
  <c r="BV246" i="4" s="1"/>
  <c r="AT310" i="4"/>
  <c r="BV310" i="4" s="1"/>
  <c r="AT374" i="4"/>
  <c r="BV374" i="4" s="1"/>
  <c r="AS74" i="4"/>
  <c r="BU74" i="4" s="1"/>
  <c r="AS138" i="4"/>
  <c r="BU138" i="4" s="1"/>
  <c r="AS202" i="4"/>
  <c r="BU202" i="4" s="1"/>
  <c r="AS266" i="4"/>
  <c r="BU266" i="4" s="1"/>
  <c r="AS330" i="4"/>
  <c r="BU330" i="4" s="1"/>
  <c r="AT330" i="4"/>
  <c r="BV330" i="4" s="1"/>
  <c r="BB194" i="4"/>
  <c r="CD194" i="4" s="1"/>
  <c r="AU287" i="4"/>
  <c r="BW287" i="4" s="1"/>
  <c r="AT307" i="4"/>
  <c r="BV307" i="4" s="1"/>
  <c r="AS255" i="4"/>
  <c r="BU255" i="4" s="1"/>
  <c r="AR139" i="4"/>
  <c r="BT139" i="4" s="1"/>
  <c r="AR339" i="4"/>
  <c r="BT339" i="4" s="1"/>
  <c r="AQ167" i="4"/>
  <c r="BS167" i="4" s="1"/>
  <c r="AQ359" i="4"/>
  <c r="BS359" i="4" s="1"/>
  <c r="AP171" i="4"/>
  <c r="BR171" i="4" s="1"/>
  <c r="CE171" i="4" s="1"/>
  <c r="AP363" i="4"/>
  <c r="BR363" i="4" s="1"/>
  <c r="CE363" i="4" s="1"/>
  <c r="AZ209" i="4"/>
  <c r="CB209" i="4" s="1"/>
  <c r="AX226" i="4"/>
  <c r="BZ226" i="4" s="1"/>
  <c r="AV108" i="4"/>
  <c r="BX108" i="4" s="1"/>
  <c r="AU112" i="4"/>
  <c r="BW112" i="4" s="1"/>
  <c r="AU336" i="4"/>
  <c r="BW336" i="4" s="1"/>
  <c r="AT164" i="4"/>
  <c r="BV164" i="4" s="1"/>
  <c r="AT356" i="4"/>
  <c r="BV356" i="4" s="1"/>
  <c r="AS144" i="4"/>
  <c r="BU144" i="4" s="1"/>
  <c r="AS320" i="4"/>
  <c r="BU320" i="4" s="1"/>
  <c r="AR100" i="4"/>
  <c r="BT100" i="4" s="1"/>
  <c r="AR260" i="4"/>
  <c r="BT260" i="4" s="1"/>
  <c r="AQ48" i="4"/>
  <c r="BS48" i="4" s="1"/>
  <c r="AQ184" i="4"/>
  <c r="BS184" i="4" s="1"/>
  <c r="AQ296" i="4"/>
  <c r="BS296" i="4" s="1"/>
  <c r="AP52" i="4"/>
  <c r="BR52" i="4" s="1"/>
  <c r="CE52" i="4" s="1"/>
  <c r="AP172" i="4"/>
  <c r="BR172" i="4" s="1"/>
  <c r="CE172" i="4" s="1"/>
  <c r="AP268" i="4"/>
  <c r="BR268" i="4" s="1"/>
  <c r="CE268" i="4" s="1"/>
  <c r="AP372" i="4"/>
  <c r="BR372" i="4" s="1"/>
  <c r="CE372" i="4" s="1"/>
  <c r="BB285" i="4"/>
  <c r="CD285" i="4" s="1"/>
  <c r="AZ17" i="4"/>
  <c r="CB17" i="4" s="1"/>
  <c r="AY62" i="4"/>
  <c r="CA62" i="4" s="1"/>
  <c r="AY342" i="4"/>
  <c r="CA342" i="4" s="1"/>
  <c r="AX234" i="4"/>
  <c r="BZ234" i="4" s="1"/>
  <c r="AW126" i="4"/>
  <c r="BY126" i="4" s="1"/>
  <c r="AW344" i="4"/>
  <c r="BY344" i="4" s="1"/>
  <c r="AV114" i="4"/>
  <c r="BX114" i="4" s="1"/>
  <c r="AV242" i="4"/>
  <c r="BX242" i="4" s="1"/>
  <c r="AV370" i="4"/>
  <c r="BX370" i="4" s="1"/>
  <c r="AU133" i="4"/>
  <c r="BW133" i="4" s="1"/>
  <c r="AU233" i="4"/>
  <c r="BW233" i="4" s="1"/>
  <c r="AU298" i="4"/>
  <c r="BW298" i="4" s="1"/>
  <c r="AU362" i="4"/>
  <c r="BW362" i="4" s="1"/>
  <c r="AT62" i="4"/>
  <c r="BV62" i="4" s="1"/>
  <c r="AT126" i="4"/>
  <c r="BV126" i="4" s="1"/>
  <c r="AT190" i="4"/>
  <c r="BV190" i="4" s="1"/>
  <c r="AT254" i="4"/>
  <c r="BV254" i="4" s="1"/>
  <c r="AT318" i="4"/>
  <c r="BV318" i="4" s="1"/>
  <c r="AS18" i="4"/>
  <c r="BU18" i="4" s="1"/>
  <c r="AS82" i="4"/>
  <c r="BU82" i="4" s="1"/>
  <c r="AS146" i="4"/>
  <c r="BU146" i="4" s="1"/>
  <c r="AS210" i="4"/>
  <c r="BU210" i="4" s="1"/>
  <c r="AS274" i="4"/>
  <c r="BU274" i="4" s="1"/>
  <c r="AS338" i="4"/>
  <c r="BU338" i="4" s="1"/>
  <c r="AS286" i="4"/>
  <c r="BU286" i="4" s="1"/>
  <c r="AX28" i="4"/>
  <c r="BZ28" i="4" s="1"/>
  <c r="AU351" i="4"/>
  <c r="BW351" i="4" s="1"/>
  <c r="AT323" i="4"/>
  <c r="BV323" i="4" s="1"/>
  <c r="AS271" i="4"/>
  <c r="BU271" i="4" s="1"/>
  <c r="AR155" i="4"/>
  <c r="BT155" i="4" s="1"/>
  <c r="AQ23" i="4"/>
  <c r="BS23" i="4" s="1"/>
  <c r="AQ215" i="4"/>
  <c r="BS215" i="4" s="1"/>
  <c r="AQ367" i="4"/>
  <c r="BS367" i="4" s="1"/>
  <c r="AP195" i="4"/>
  <c r="BR195" i="4" s="1"/>
  <c r="CE195" i="4" s="1"/>
  <c r="BC98" i="4"/>
  <c r="AZ309" i="4"/>
  <c r="CB309" i="4" s="1"/>
  <c r="AW22" i="4"/>
  <c r="BY22" i="4" s="1"/>
  <c r="AV188" i="4"/>
  <c r="BX188" i="4" s="1"/>
  <c r="AU181" i="4"/>
  <c r="BW181" i="4" s="1"/>
  <c r="AU360" i="4"/>
  <c r="BW360" i="4" s="1"/>
  <c r="AT188" i="4"/>
  <c r="BV188" i="4" s="1"/>
  <c r="AT364" i="4"/>
  <c r="BV364" i="4" s="1"/>
  <c r="AS192" i="4"/>
  <c r="BU192" i="4" s="1"/>
  <c r="AS344" i="4"/>
  <c r="BU344" i="4" s="1"/>
  <c r="AR132" i="4"/>
  <c r="BT132" i="4" s="1"/>
  <c r="AR276" i="4"/>
  <c r="BT276" i="4" s="1"/>
  <c r="AQ64" i="4"/>
  <c r="BS64" i="4" s="1"/>
  <c r="AQ192" i="4"/>
  <c r="BS192" i="4" s="1"/>
  <c r="AQ312" i="4"/>
  <c r="BS312" i="4" s="1"/>
  <c r="AP68" i="4"/>
  <c r="BR68" i="4" s="1"/>
  <c r="CE68" i="4" s="1"/>
  <c r="AP180" i="4"/>
  <c r="BR180" i="4" s="1"/>
  <c r="CE180" i="4" s="1"/>
  <c r="AP300" i="4"/>
  <c r="BR300" i="4" s="1"/>
  <c r="CE300" i="4" s="1"/>
  <c r="BC34" i="4"/>
  <c r="BB349" i="4"/>
  <c r="CD349" i="4" s="1"/>
  <c r="AZ67" i="4"/>
  <c r="CB67" i="4" s="1"/>
  <c r="AY103" i="4"/>
  <c r="CA103" i="4" s="1"/>
  <c r="AY374" i="4"/>
  <c r="CA374" i="4" s="1"/>
  <c r="AX266" i="4"/>
  <c r="BZ266" i="4" s="1"/>
  <c r="AW158" i="4"/>
  <c r="BY158" i="4" s="1"/>
  <c r="AW366" i="4"/>
  <c r="BY366" i="4" s="1"/>
  <c r="AV130" i="4"/>
  <c r="BX130" i="4" s="1"/>
  <c r="AV258" i="4"/>
  <c r="BX258" i="4" s="1"/>
  <c r="AU22" i="4"/>
  <c r="BW22" i="4" s="1"/>
  <c r="AU144" i="4"/>
  <c r="BW144" i="4" s="1"/>
  <c r="AU242" i="4"/>
  <c r="BW242" i="4" s="1"/>
  <c r="AU306" i="4"/>
  <c r="BW306" i="4" s="1"/>
  <c r="AU370" i="4"/>
  <c r="BW370" i="4" s="1"/>
  <c r="AT70" i="4"/>
  <c r="BV70" i="4" s="1"/>
  <c r="AT134" i="4"/>
  <c r="BV134" i="4" s="1"/>
  <c r="AT198" i="4"/>
  <c r="BV198" i="4" s="1"/>
  <c r="AT262" i="4"/>
  <c r="BV262" i="4" s="1"/>
  <c r="AT326" i="4"/>
  <c r="BV326" i="4" s="1"/>
  <c r="AS26" i="4"/>
  <c r="BU26" i="4" s="1"/>
  <c r="AS90" i="4"/>
  <c r="BU90" i="4" s="1"/>
  <c r="AS154" i="4"/>
  <c r="BU154" i="4" s="1"/>
  <c r="AS218" i="4"/>
  <c r="BU218" i="4" s="1"/>
  <c r="AS282" i="4"/>
  <c r="BU282" i="4" s="1"/>
  <c r="AS346" i="4"/>
  <c r="BU346" i="4" s="1"/>
  <c r="AR46" i="4"/>
  <c r="BT46" i="4" s="1"/>
  <c r="AR110" i="4"/>
  <c r="BT110" i="4" s="1"/>
  <c r="AR174" i="4"/>
  <c r="BT174" i="4" s="1"/>
  <c r="AR238" i="4"/>
  <c r="BT238" i="4" s="1"/>
  <c r="AR302" i="4"/>
  <c r="BT302" i="4" s="1"/>
  <c r="AR138" i="4"/>
  <c r="BT138" i="4" s="1"/>
  <c r="AX60" i="4"/>
  <c r="BZ60" i="4" s="1"/>
  <c r="AT35" i="4"/>
  <c r="BV35" i="4" s="1"/>
  <c r="AS23" i="4"/>
  <c r="BU23" i="4" s="1"/>
  <c r="AS279" i="4"/>
  <c r="BU279" i="4" s="1"/>
  <c r="AR163" i="4"/>
  <c r="BT163" i="4" s="1"/>
  <c r="AQ39" i="4"/>
  <c r="BS39" i="4" s="1"/>
  <c r="AQ223" i="4"/>
  <c r="BS223" i="4" s="1"/>
  <c r="AP35" i="4"/>
  <c r="BR35" i="4" s="1"/>
  <c r="CE35" i="4" s="1"/>
  <c r="AP227" i="4"/>
  <c r="BR227" i="4" s="1"/>
  <c r="CE227" i="4" s="1"/>
  <c r="BB13" i="4"/>
  <c r="CD13" i="4" s="1"/>
  <c r="AZ362" i="4"/>
  <c r="CB362" i="4" s="1"/>
  <c r="AW86" i="4"/>
  <c r="BY86" i="4" s="1"/>
  <c r="AV204" i="4"/>
  <c r="BX204" i="4" s="1"/>
  <c r="AU192" i="4"/>
  <c r="BW192" i="4" s="1"/>
  <c r="AT36" i="4"/>
  <c r="BV36" i="4" s="1"/>
  <c r="AT220" i="4"/>
  <c r="BV220" i="4" s="1"/>
  <c r="AT372" i="4"/>
  <c r="BV372" i="4" s="1"/>
  <c r="AS200" i="4"/>
  <c r="BU200" i="4" s="1"/>
  <c r="AS368" i="4"/>
  <c r="BU368" i="4" s="1"/>
  <c r="AR140" i="4"/>
  <c r="BT140" i="4" s="1"/>
  <c r="AR292" i="4"/>
  <c r="BT292" i="4" s="1"/>
  <c r="AQ88" i="4"/>
  <c r="BS88" i="4" s="1"/>
  <c r="AQ216" i="4"/>
  <c r="BS216" i="4" s="1"/>
  <c r="AQ320" i="4"/>
  <c r="BS320" i="4" s="1"/>
  <c r="AP76" i="4"/>
  <c r="BR76" i="4" s="1"/>
  <c r="CE76" i="4" s="1"/>
  <c r="AP188" i="4"/>
  <c r="BR188" i="4" s="1"/>
  <c r="CE188" i="4" s="1"/>
  <c r="AP308" i="4"/>
  <c r="BR308" i="4" s="1"/>
  <c r="CE308" i="4" s="1"/>
  <c r="BC118" i="4"/>
  <c r="BA49" i="4"/>
  <c r="CC49" i="4" s="1"/>
  <c r="AZ117" i="4"/>
  <c r="CB117" i="4" s="1"/>
  <c r="AY140" i="4"/>
  <c r="CA140" i="4" s="1"/>
  <c r="AX42" i="4"/>
  <c r="BZ42" i="4" s="1"/>
  <c r="AX298" i="4"/>
  <c r="BZ298" i="4" s="1"/>
  <c r="AW190" i="4"/>
  <c r="BY190" i="4" s="1"/>
  <c r="AV18" i="4"/>
  <c r="BX18" i="4" s="1"/>
  <c r="AV146" i="4"/>
  <c r="BX146" i="4" s="1"/>
  <c r="AV274" i="4"/>
  <c r="BX274" i="4" s="1"/>
  <c r="AU38" i="4"/>
  <c r="BW38" i="4" s="1"/>
  <c r="AU158" i="4"/>
  <c r="BW158" i="4" s="1"/>
  <c r="AU250" i="4"/>
  <c r="BW250" i="4" s="1"/>
  <c r="AU314" i="4"/>
  <c r="BW314" i="4" s="1"/>
  <c r="AT14" i="4"/>
  <c r="BV14" i="4" s="1"/>
  <c r="AT78" i="4"/>
  <c r="BV78" i="4" s="1"/>
  <c r="AT142" i="4"/>
  <c r="BV142" i="4" s="1"/>
  <c r="AT206" i="4"/>
  <c r="BV206" i="4" s="1"/>
  <c r="AT270" i="4"/>
  <c r="BV270" i="4" s="1"/>
  <c r="AT334" i="4"/>
  <c r="BV334" i="4" s="1"/>
  <c r="AS34" i="4"/>
  <c r="BU34" i="4" s="1"/>
  <c r="AS98" i="4"/>
  <c r="BU98" i="4" s="1"/>
  <c r="AS162" i="4"/>
  <c r="BU162" i="4" s="1"/>
  <c r="AS226" i="4"/>
  <c r="BU226" i="4" s="1"/>
  <c r="AS290" i="4"/>
  <c r="BU290" i="4" s="1"/>
  <c r="AS354" i="4"/>
  <c r="BU354" i="4" s="1"/>
  <c r="AR54" i="4"/>
  <c r="BT54" i="4" s="1"/>
  <c r="AR118" i="4"/>
  <c r="BT118" i="4" s="1"/>
  <c r="AR182" i="4"/>
  <c r="BT182" i="4" s="1"/>
  <c r="AR246" i="4"/>
  <c r="BT246" i="4" s="1"/>
  <c r="AR310" i="4"/>
  <c r="BT310" i="4" s="1"/>
  <c r="AR374" i="4"/>
  <c r="BT374" i="4" s="1"/>
  <c r="AQ74" i="4"/>
  <c r="BS74" i="4" s="1"/>
  <c r="AQ138" i="4"/>
  <c r="BS138" i="4" s="1"/>
  <c r="AQ202" i="4"/>
  <c r="BS202" i="4" s="1"/>
  <c r="AQ266" i="4"/>
  <c r="BS266" i="4" s="1"/>
  <c r="AQ330" i="4"/>
  <c r="BS330" i="4" s="1"/>
  <c r="AP30" i="4"/>
  <c r="BR30" i="4" s="1"/>
  <c r="CE30" i="4" s="1"/>
  <c r="AP94" i="4"/>
  <c r="BR94" i="4" s="1"/>
  <c r="CE94" i="4" s="1"/>
  <c r="AP158" i="4"/>
  <c r="BR158" i="4" s="1"/>
  <c r="CE158" i="4" s="1"/>
  <c r="AP222" i="4"/>
  <c r="BR222" i="4" s="1"/>
  <c r="CE222" i="4" s="1"/>
  <c r="BB274" i="4"/>
  <c r="CD274" i="4" s="1"/>
  <c r="AX228" i="4"/>
  <c r="BZ228" i="4" s="1"/>
  <c r="AV239" i="4"/>
  <c r="BX239" i="4" s="1"/>
  <c r="AU297" i="4"/>
  <c r="BW297" i="4" s="1"/>
  <c r="AT189" i="4"/>
  <c r="BV189" i="4" s="1"/>
  <c r="AS81" i="4"/>
  <c r="BU81" i="4" s="1"/>
  <c r="AS337" i="4"/>
  <c r="BU337" i="4" s="1"/>
  <c r="AR229" i="4"/>
  <c r="BT229" i="4" s="1"/>
  <c r="AQ121" i="4"/>
  <c r="BS121" i="4" s="1"/>
  <c r="AP13" i="4"/>
  <c r="BR13" i="4" s="1"/>
  <c r="CE13" i="4" s="1"/>
  <c r="AP245" i="4"/>
  <c r="BR245" i="4" s="1"/>
  <c r="CE245" i="4" s="1"/>
  <c r="AP354" i="4"/>
  <c r="BR354" i="4" s="1"/>
  <c r="CE354" i="4" s="1"/>
  <c r="AO70" i="4"/>
  <c r="BQ70" i="4" s="1"/>
  <c r="AO143" i="4"/>
  <c r="BQ143" i="4" s="1"/>
  <c r="AO216" i="4"/>
  <c r="BQ216" i="4" s="1"/>
  <c r="AO284" i="4"/>
  <c r="BQ284" i="4" s="1"/>
  <c r="AY320" i="4"/>
  <c r="CA320" i="4" s="1"/>
  <c r="AR362" i="4"/>
  <c r="BT362" i="4" s="1"/>
  <c r="AW176" i="4"/>
  <c r="BY176" i="4" s="1"/>
  <c r="AT123" i="4"/>
  <c r="BV123" i="4" s="1"/>
  <c r="AS71" i="4"/>
  <c r="BU71" i="4" s="1"/>
  <c r="AS335" i="4"/>
  <c r="BU335" i="4" s="1"/>
  <c r="AR219" i="4"/>
  <c r="BT219" i="4" s="1"/>
  <c r="AQ79" i="4"/>
  <c r="BS79" i="4" s="1"/>
  <c r="AQ239" i="4"/>
  <c r="BS239" i="4" s="1"/>
  <c r="AP59" i="4"/>
  <c r="BR59" i="4" s="1"/>
  <c r="CE59" i="4" s="1"/>
  <c r="AP251" i="4"/>
  <c r="BR251" i="4" s="1"/>
  <c r="CE251" i="4" s="1"/>
  <c r="BB77" i="4"/>
  <c r="CD77" i="4" s="1"/>
  <c r="AY238" i="4"/>
  <c r="CA238" i="4" s="1"/>
  <c r="AW275" i="4"/>
  <c r="BY275" i="4" s="1"/>
  <c r="AV236" i="4"/>
  <c r="BX236" i="4" s="1"/>
  <c r="AU219" i="4"/>
  <c r="BW219" i="4" s="1"/>
  <c r="AT52" i="4"/>
  <c r="BV52" i="4" s="1"/>
  <c r="AT236" i="4"/>
  <c r="BV236" i="4" s="1"/>
  <c r="AS56" i="4"/>
  <c r="BU56" i="4" s="1"/>
  <c r="AS240" i="4"/>
  <c r="BU240" i="4" s="1"/>
  <c r="AS376" i="4"/>
  <c r="BU376" i="4" s="1"/>
  <c r="AR164" i="4"/>
  <c r="BT164" i="4" s="1"/>
  <c r="AR332" i="4"/>
  <c r="BT332" i="4" s="1"/>
  <c r="AQ104" i="4"/>
  <c r="BS104" i="4" s="1"/>
  <c r="AQ232" i="4"/>
  <c r="BS232" i="4" s="1"/>
  <c r="AQ352" i="4"/>
  <c r="BS352" i="4" s="1"/>
  <c r="AP84" i="4"/>
  <c r="BR84" i="4" s="1"/>
  <c r="CE84" i="4" s="1"/>
  <c r="AP204" i="4"/>
  <c r="BR204" i="4" s="1"/>
  <c r="CE204" i="4" s="1"/>
  <c r="AP324" i="4"/>
  <c r="BR324" i="4" s="1"/>
  <c r="CE324" i="4" s="1"/>
  <c r="BC202" i="4"/>
  <c r="BA113" i="4"/>
  <c r="CC113" i="4" s="1"/>
  <c r="AZ170" i="4"/>
  <c r="CB170" i="4" s="1"/>
  <c r="AY176" i="4"/>
  <c r="CA176" i="4" s="1"/>
  <c r="AX74" i="4"/>
  <c r="BZ74" i="4" s="1"/>
  <c r="AX330" i="4"/>
  <c r="BZ330" i="4" s="1"/>
  <c r="AW222" i="4"/>
  <c r="BY222" i="4" s="1"/>
  <c r="AV34" i="4"/>
  <c r="BX34" i="4" s="1"/>
  <c r="AV162" i="4"/>
  <c r="BX162" i="4" s="1"/>
  <c r="AV290" i="4"/>
  <c r="BX290" i="4" s="1"/>
  <c r="AU54" i="4"/>
  <c r="BW54" i="4" s="1"/>
  <c r="AU171" i="4"/>
  <c r="BW171" i="4" s="1"/>
  <c r="AU258" i="4"/>
  <c r="BW258" i="4" s="1"/>
  <c r="AU322" i="4"/>
  <c r="BW322" i="4" s="1"/>
  <c r="AT22" i="4"/>
  <c r="BV22" i="4" s="1"/>
  <c r="AT86" i="4"/>
  <c r="BV86" i="4" s="1"/>
  <c r="AT150" i="4"/>
  <c r="BV150" i="4" s="1"/>
  <c r="AT214" i="4"/>
  <c r="BV214" i="4" s="1"/>
  <c r="AT278" i="4"/>
  <c r="BV278" i="4" s="1"/>
  <c r="AT342" i="4"/>
  <c r="BV342" i="4" s="1"/>
  <c r="AS42" i="4"/>
  <c r="BU42" i="4" s="1"/>
  <c r="AS106" i="4"/>
  <c r="BU106" i="4" s="1"/>
  <c r="AS170" i="4"/>
  <c r="BU170" i="4" s="1"/>
  <c r="AS234" i="4"/>
  <c r="BU234" i="4" s="1"/>
  <c r="AS298" i="4"/>
  <c r="BU298" i="4" s="1"/>
  <c r="AS362" i="4"/>
  <c r="BU362" i="4" s="1"/>
  <c r="AR62" i="4"/>
  <c r="BT62" i="4" s="1"/>
  <c r="AR126" i="4"/>
  <c r="BT126" i="4" s="1"/>
  <c r="AR190" i="4"/>
  <c r="BT190" i="4" s="1"/>
  <c r="AR254" i="4"/>
  <c r="BT254" i="4" s="1"/>
  <c r="AR318" i="4"/>
  <c r="BT318" i="4" s="1"/>
  <c r="AR38" i="4"/>
  <c r="BT38" i="4" s="1"/>
  <c r="AR294" i="4"/>
  <c r="BT294" i="4" s="1"/>
  <c r="AQ58" i="4"/>
  <c r="BS58" i="4" s="1"/>
  <c r="AQ146" i="4"/>
  <c r="BS146" i="4" s="1"/>
  <c r="AQ226" i="4"/>
  <c r="BS226" i="4" s="1"/>
  <c r="AQ314" i="4"/>
  <c r="BS314" i="4" s="1"/>
  <c r="AP38" i="4"/>
  <c r="BR38" i="4" s="1"/>
  <c r="CE38" i="4" s="1"/>
  <c r="AP118" i="4"/>
  <c r="BR118" i="4" s="1"/>
  <c r="CE118" i="4" s="1"/>
  <c r="AP206" i="4"/>
  <c r="BR206" i="4" s="1"/>
  <c r="CE206" i="4" s="1"/>
  <c r="BA166" i="4"/>
  <c r="CC166" i="4" s="1"/>
  <c r="AW248" i="4"/>
  <c r="BY248" i="4" s="1"/>
  <c r="AU232" i="4"/>
  <c r="BW232" i="4" s="1"/>
  <c r="AT221" i="4"/>
  <c r="BV221" i="4" s="1"/>
  <c r="AS177" i="4"/>
  <c r="BU177" i="4" s="1"/>
  <c r="AR165" i="4"/>
  <c r="BT165" i="4" s="1"/>
  <c r="AQ153" i="4"/>
  <c r="BS153" i="4" s="1"/>
  <c r="AP109" i="4"/>
  <c r="BR109" i="4" s="1"/>
  <c r="CE109" i="4" s="1"/>
  <c r="AP329" i="4"/>
  <c r="BR329" i="4" s="1"/>
  <c r="CE329" i="4" s="1"/>
  <c r="AO79" i="4"/>
  <c r="BQ79" i="4" s="1"/>
  <c r="AO170" i="4"/>
  <c r="BQ170" i="4" s="1"/>
  <c r="AO268" i="4"/>
  <c r="BQ268" i="4" s="1"/>
  <c r="AO340" i="4"/>
  <c r="BQ340" i="4" s="1"/>
  <c r="AN40" i="4"/>
  <c r="BP40" i="4" s="1"/>
  <c r="AN104" i="4"/>
  <c r="BP104" i="4" s="1"/>
  <c r="AN168" i="4"/>
  <c r="BP168" i="4" s="1"/>
  <c r="AN232" i="4"/>
  <c r="BP232" i="4" s="1"/>
  <c r="AN296" i="4"/>
  <c r="BP296" i="4" s="1"/>
  <c r="AN360" i="4"/>
  <c r="BP360" i="4" s="1"/>
  <c r="AM60" i="4"/>
  <c r="BO60" i="4" s="1"/>
  <c r="AM124" i="4"/>
  <c r="BO124" i="4" s="1"/>
  <c r="AM188" i="4"/>
  <c r="BO188" i="4" s="1"/>
  <c r="AM252" i="4"/>
  <c r="BO252" i="4" s="1"/>
  <c r="AM316" i="4"/>
  <c r="BO316" i="4" s="1"/>
  <c r="AL16" i="4"/>
  <c r="BN16" i="4" s="1"/>
  <c r="AL80" i="4"/>
  <c r="BN80" i="4" s="1"/>
  <c r="AL144" i="4"/>
  <c r="BN144" i="4" s="1"/>
  <c r="AL208" i="4"/>
  <c r="BN208" i="4" s="1"/>
  <c r="AL272" i="4"/>
  <c r="BN272" i="4" s="1"/>
  <c r="AL336" i="4"/>
  <c r="BN336" i="4" s="1"/>
  <c r="AK36" i="4"/>
  <c r="BM36" i="4" s="1"/>
  <c r="AK100" i="4"/>
  <c r="BM100" i="4" s="1"/>
  <c r="AK164" i="4"/>
  <c r="BM164" i="4" s="1"/>
  <c r="BB290" i="4"/>
  <c r="CD290" i="4" s="1"/>
  <c r="AX236" i="4"/>
  <c r="BZ236" i="4" s="1"/>
  <c r="AV243" i="4"/>
  <c r="BX243" i="4" s="1"/>
  <c r="AU299" i="4"/>
  <c r="BW299" i="4" s="1"/>
  <c r="AT191" i="4"/>
  <c r="BV191" i="4" s="1"/>
  <c r="AS83" i="4"/>
  <c r="BU83" i="4" s="1"/>
  <c r="AS339" i="4"/>
  <c r="BU339" i="4" s="1"/>
  <c r="AR231" i="4"/>
  <c r="BT231" i="4" s="1"/>
  <c r="AQ123" i="4"/>
  <c r="BS123" i="4" s="1"/>
  <c r="AP15" i="4"/>
  <c r="BR15" i="4" s="1"/>
  <c r="CE15" i="4" s="1"/>
  <c r="AP247" i="4"/>
  <c r="BR247" i="4" s="1"/>
  <c r="CE247" i="4" s="1"/>
  <c r="AP357" i="4"/>
  <c r="BR357" i="4" s="1"/>
  <c r="CE357" i="4" s="1"/>
  <c r="AO71" i="4"/>
  <c r="BQ71" i="4" s="1"/>
  <c r="AO144" i="4"/>
  <c r="BQ144" i="4" s="1"/>
  <c r="AO217" i="4"/>
  <c r="BQ217" i="4" s="1"/>
  <c r="AO285" i="4"/>
  <c r="BQ285" i="4" s="1"/>
  <c r="AO349" i="4"/>
  <c r="BQ349" i="4" s="1"/>
  <c r="AN49" i="4"/>
  <c r="BP49" i="4" s="1"/>
  <c r="AN113" i="4"/>
  <c r="BP113" i="4" s="1"/>
  <c r="AN177" i="4"/>
  <c r="BP177" i="4" s="1"/>
  <c r="AN241" i="4"/>
  <c r="BP241" i="4" s="1"/>
  <c r="AN305" i="4"/>
  <c r="BP305" i="4" s="1"/>
  <c r="AN369" i="4"/>
  <c r="BP369" i="4" s="1"/>
  <c r="AM69" i="4"/>
  <c r="BO69" i="4" s="1"/>
  <c r="AM133" i="4"/>
  <c r="BO133" i="4" s="1"/>
  <c r="AM197" i="4"/>
  <c r="BO197" i="4" s="1"/>
  <c r="AM261" i="4"/>
  <c r="BO261" i="4" s="1"/>
  <c r="AM325" i="4"/>
  <c r="BO325" i="4" s="1"/>
  <c r="AL25" i="4"/>
  <c r="BN25" i="4" s="1"/>
  <c r="AL89" i="4"/>
  <c r="BN89" i="4" s="1"/>
  <c r="AL153" i="4"/>
  <c r="BN153" i="4" s="1"/>
  <c r="AL217" i="4"/>
  <c r="BN217" i="4" s="1"/>
  <c r="AL281" i="4"/>
  <c r="BN281" i="4" s="1"/>
  <c r="AL345" i="4"/>
  <c r="BN345" i="4" s="1"/>
  <c r="AK45" i="4"/>
  <c r="BM45" i="4" s="1"/>
  <c r="AK109" i="4"/>
  <c r="BM109" i="4" s="1"/>
  <c r="AK173" i="4"/>
  <c r="BM173" i="4" s="1"/>
  <c r="AK237" i="4"/>
  <c r="BM237" i="4" s="1"/>
  <c r="AY96" i="4"/>
  <c r="CA96" i="4" s="1"/>
  <c r="AW363" i="4"/>
  <c r="BY363" i="4" s="1"/>
  <c r="AU143" i="4"/>
  <c r="BW143" i="4" s="1"/>
  <c r="AT69" i="4"/>
  <c r="BV69" i="4" s="1"/>
  <c r="AT325" i="4"/>
  <c r="BV325" i="4" s="1"/>
  <c r="AR94" i="4"/>
  <c r="BT94" i="4" s="1"/>
  <c r="AR350" i="4"/>
  <c r="BT350" i="4" s="1"/>
  <c r="AQ66" i="4"/>
  <c r="BS66" i="4" s="1"/>
  <c r="AQ154" i="4"/>
  <c r="BS154" i="4" s="1"/>
  <c r="AQ242" i="4"/>
  <c r="BS242" i="4" s="1"/>
  <c r="AQ322" i="4"/>
  <c r="BS322" i="4" s="1"/>
  <c r="AP46" i="4"/>
  <c r="BR46" i="4" s="1"/>
  <c r="CE46" i="4" s="1"/>
  <c r="AP134" i="4"/>
  <c r="BR134" i="4" s="1"/>
  <c r="CE134" i="4" s="1"/>
  <c r="AP214" i="4"/>
  <c r="BR214" i="4" s="1"/>
  <c r="CE214" i="4" s="1"/>
  <c r="BA369" i="4"/>
  <c r="CC369" i="4" s="1"/>
  <c r="AV47" i="4"/>
  <c r="BX47" i="4" s="1"/>
  <c r="AU265" i="4"/>
  <c r="BW265" i="4" s="1"/>
  <c r="AT253" i="4"/>
  <c r="BV253" i="4" s="1"/>
  <c r="AS241" i="4"/>
  <c r="BU241" i="4" s="1"/>
  <c r="AR197" i="4"/>
  <c r="BT197" i="4" s="1"/>
  <c r="AQ185" i="4"/>
  <c r="BS185" i="4" s="1"/>
  <c r="AP173" i="4"/>
  <c r="BR173" i="4" s="1"/>
  <c r="CE173" i="4" s="1"/>
  <c r="AP342" i="4"/>
  <c r="BR342" i="4" s="1"/>
  <c r="CE342" i="4" s="1"/>
  <c r="AO88" i="4"/>
  <c r="BQ88" i="4" s="1"/>
  <c r="AO189" i="4"/>
  <c r="BQ189" i="4" s="1"/>
  <c r="AO276" i="4"/>
  <c r="BQ276" i="4" s="1"/>
  <c r="AO348" i="4"/>
  <c r="BQ348" i="4" s="1"/>
  <c r="AN48" i="4"/>
  <c r="BP48" i="4" s="1"/>
  <c r="AN112" i="4"/>
  <c r="BP112" i="4" s="1"/>
  <c r="AN176" i="4"/>
  <c r="BP176" i="4" s="1"/>
  <c r="AN240" i="4"/>
  <c r="BP240" i="4" s="1"/>
  <c r="AN304" i="4"/>
  <c r="BP304" i="4" s="1"/>
  <c r="AN368" i="4"/>
  <c r="BP368" i="4" s="1"/>
  <c r="AM68" i="4"/>
  <c r="BO68" i="4" s="1"/>
  <c r="AM132" i="4"/>
  <c r="BO132" i="4" s="1"/>
  <c r="AM196" i="4"/>
  <c r="BO196" i="4" s="1"/>
  <c r="AM260" i="4"/>
  <c r="BO260" i="4" s="1"/>
  <c r="AM324" i="4"/>
  <c r="BO324" i="4" s="1"/>
  <c r="AL24" i="4"/>
  <c r="BN24" i="4" s="1"/>
  <c r="AL88" i="4"/>
  <c r="BN88" i="4" s="1"/>
  <c r="AL152" i="4"/>
  <c r="BN152" i="4" s="1"/>
  <c r="AL216" i="4"/>
  <c r="BN216" i="4" s="1"/>
  <c r="AL280" i="4"/>
  <c r="BN280" i="4" s="1"/>
  <c r="AL344" i="4"/>
  <c r="BN344" i="4" s="1"/>
  <c r="AK44" i="4"/>
  <c r="BM44" i="4" s="1"/>
  <c r="AK108" i="4"/>
  <c r="BM108" i="4" s="1"/>
  <c r="AK172" i="4"/>
  <c r="BM172" i="4" s="1"/>
  <c r="BA177" i="4"/>
  <c r="CC177" i="4" s="1"/>
  <c r="AX364" i="4"/>
  <c r="BZ364" i="4" s="1"/>
  <c r="AV307" i="4"/>
  <c r="BX307" i="4" s="1"/>
  <c r="AU331" i="4"/>
  <c r="BW331" i="4" s="1"/>
  <c r="AR102" i="4"/>
  <c r="BT102" i="4" s="1"/>
  <c r="AR358" i="4"/>
  <c r="BT358" i="4" s="1"/>
  <c r="AQ82" i="4"/>
  <c r="BS82" i="4" s="1"/>
  <c r="AQ162" i="4"/>
  <c r="BS162" i="4" s="1"/>
  <c r="AQ250" i="4"/>
  <c r="BS250" i="4" s="1"/>
  <c r="AQ338" i="4"/>
  <c r="BS338" i="4" s="1"/>
  <c r="AP54" i="4"/>
  <c r="BR54" i="4" s="1"/>
  <c r="CE54" i="4" s="1"/>
  <c r="AP142" i="4"/>
  <c r="BR142" i="4" s="1"/>
  <c r="CE142" i="4" s="1"/>
  <c r="AP230" i="4"/>
  <c r="BR230" i="4" s="1"/>
  <c r="CE230" i="4" s="1"/>
  <c r="AZ211" i="4"/>
  <c r="CB211" i="4" s="1"/>
  <c r="AV111" i="4"/>
  <c r="BX111" i="4" s="1"/>
  <c r="AU329" i="4"/>
  <c r="BW329" i="4" s="1"/>
  <c r="AT285" i="4"/>
  <c r="BV285" i="4" s="1"/>
  <c r="AS273" i="4"/>
  <c r="BU273" i="4" s="1"/>
  <c r="AR261" i="4"/>
  <c r="BT261" i="4" s="1"/>
  <c r="AQ217" i="4"/>
  <c r="BS217" i="4" s="1"/>
  <c r="AP202" i="4"/>
  <c r="BR202" i="4" s="1"/>
  <c r="CE202" i="4" s="1"/>
  <c r="AP367" i="4"/>
  <c r="BR367" i="4" s="1"/>
  <c r="CE367" i="4" s="1"/>
  <c r="AO97" i="4"/>
  <c r="BQ97" i="4" s="1"/>
  <c r="AO198" i="4"/>
  <c r="BQ198" i="4" s="1"/>
  <c r="AO292" i="4"/>
  <c r="BQ292" i="4" s="1"/>
  <c r="AO356" i="4"/>
  <c r="BQ356" i="4" s="1"/>
  <c r="AN56" i="4"/>
  <c r="BP56" i="4" s="1"/>
  <c r="AN120" i="4"/>
  <c r="BP120" i="4" s="1"/>
  <c r="AN184" i="4"/>
  <c r="BP184" i="4" s="1"/>
  <c r="AN248" i="4"/>
  <c r="BP248" i="4" s="1"/>
  <c r="AN312" i="4"/>
  <c r="BP312" i="4" s="1"/>
  <c r="AN376" i="4"/>
  <c r="BP376" i="4" s="1"/>
  <c r="AM76" i="4"/>
  <c r="BO76" i="4" s="1"/>
  <c r="AM140" i="4"/>
  <c r="BO140" i="4" s="1"/>
  <c r="AM204" i="4"/>
  <c r="BO204" i="4" s="1"/>
  <c r="AM268" i="4"/>
  <c r="BO268" i="4" s="1"/>
  <c r="AM332" i="4"/>
  <c r="BO332" i="4" s="1"/>
  <c r="AL32" i="4"/>
  <c r="BN32" i="4" s="1"/>
  <c r="AL96" i="4"/>
  <c r="BN96" i="4" s="1"/>
  <c r="AL160" i="4"/>
  <c r="BN160" i="4" s="1"/>
  <c r="AL224" i="4"/>
  <c r="BN224" i="4" s="1"/>
  <c r="AL288" i="4"/>
  <c r="BN288" i="4" s="1"/>
  <c r="AL352" i="4"/>
  <c r="BN352" i="4" s="1"/>
  <c r="AK52" i="4"/>
  <c r="BM52" i="4" s="1"/>
  <c r="AK116" i="4"/>
  <c r="BM116" i="4" s="1"/>
  <c r="AK180" i="4"/>
  <c r="BM180" i="4" s="1"/>
  <c r="AZ19" i="4"/>
  <c r="CB19" i="4" s="1"/>
  <c r="AW128" i="4"/>
  <c r="BY128" i="4" s="1"/>
  <c r="AV371" i="4"/>
  <c r="BX371" i="4" s="1"/>
  <c r="AU363" i="4"/>
  <c r="BW363" i="4" s="1"/>
  <c r="AT255" i="4"/>
  <c r="BV255" i="4" s="1"/>
  <c r="AS147" i="4"/>
  <c r="BU147" i="4" s="1"/>
  <c r="AR39" i="4"/>
  <c r="BT39" i="4" s="1"/>
  <c r="AR295" i="4"/>
  <c r="BT295" i="4" s="1"/>
  <c r="AQ187" i="4"/>
  <c r="BS187" i="4" s="1"/>
  <c r="AP79" i="4"/>
  <c r="BR79" i="4" s="1"/>
  <c r="CE79" i="4" s="1"/>
  <c r="AP279" i="4"/>
  <c r="BR279" i="4" s="1"/>
  <c r="CE279" i="4" s="1"/>
  <c r="AO16" i="4"/>
  <c r="BQ16" i="4" s="1"/>
  <c r="AO89" i="4"/>
  <c r="BQ89" i="4" s="1"/>
  <c r="AO162" i="4"/>
  <c r="BQ162" i="4" s="1"/>
  <c r="AO235" i="4"/>
  <c r="BQ235" i="4" s="1"/>
  <c r="AO301" i="4"/>
  <c r="BQ301" i="4" s="1"/>
  <c r="AO365" i="4"/>
  <c r="BQ365" i="4" s="1"/>
  <c r="AN65" i="4"/>
  <c r="BP65" i="4" s="1"/>
  <c r="AN129" i="4"/>
  <c r="BP129" i="4" s="1"/>
  <c r="AN193" i="4"/>
  <c r="BP193" i="4" s="1"/>
  <c r="AN257" i="4"/>
  <c r="BP257" i="4" s="1"/>
  <c r="AN321" i="4"/>
  <c r="BP321" i="4" s="1"/>
  <c r="AM21" i="4"/>
  <c r="BO21" i="4" s="1"/>
  <c r="AM85" i="4"/>
  <c r="BO85" i="4" s="1"/>
  <c r="AM149" i="4"/>
  <c r="BO149" i="4" s="1"/>
  <c r="AM213" i="4"/>
  <c r="BO213" i="4" s="1"/>
  <c r="AM277" i="4"/>
  <c r="BO277" i="4" s="1"/>
  <c r="AM341" i="4"/>
  <c r="BO341" i="4" s="1"/>
  <c r="AL41" i="4"/>
  <c r="BN41" i="4" s="1"/>
  <c r="AL105" i="4"/>
  <c r="BN105" i="4" s="1"/>
  <c r="AL169" i="4"/>
  <c r="BN169" i="4" s="1"/>
  <c r="AL233" i="4"/>
  <c r="BN233" i="4" s="1"/>
  <c r="AL297" i="4"/>
  <c r="BN297" i="4" s="1"/>
  <c r="AL361" i="4"/>
  <c r="BN361" i="4" s="1"/>
  <c r="AK61" i="4"/>
  <c r="BM61" i="4" s="1"/>
  <c r="AK125" i="4"/>
  <c r="BM125" i="4" s="1"/>
  <c r="AK189" i="4"/>
  <c r="BM189" i="4" s="1"/>
  <c r="BC189" i="4"/>
  <c r="AY368" i="4"/>
  <c r="CA368" i="4" s="1"/>
  <c r="AV127" i="4"/>
  <c r="BX127" i="4" s="1"/>
  <c r="AU241" i="4"/>
  <c r="BW241" i="4" s="1"/>
  <c r="AT133" i="4"/>
  <c r="BV133" i="4" s="1"/>
  <c r="AS25" i="4"/>
  <c r="BU25" i="4" s="1"/>
  <c r="AR158" i="4"/>
  <c r="BT158" i="4" s="1"/>
  <c r="AR366" i="4"/>
  <c r="BT366" i="4" s="1"/>
  <c r="AQ90" i="4"/>
  <c r="BS90" i="4" s="1"/>
  <c r="AQ178" i="4"/>
  <c r="BS178" i="4" s="1"/>
  <c r="AQ258" i="4"/>
  <c r="BS258" i="4" s="1"/>
  <c r="AQ346" i="4"/>
  <c r="BS346" i="4" s="1"/>
  <c r="AP70" i="4"/>
  <c r="BR70" i="4" s="1"/>
  <c r="CE70" i="4" s="1"/>
  <c r="AP150" i="4"/>
  <c r="BR150" i="4" s="1"/>
  <c r="CE150" i="4" s="1"/>
  <c r="AP238" i="4"/>
  <c r="BR238" i="4" s="1"/>
  <c r="CE238" i="4" s="1"/>
  <c r="AY206" i="4"/>
  <c r="CA206" i="4" s="1"/>
  <c r="AV175" i="4"/>
  <c r="BX175" i="4" s="1"/>
  <c r="AU361" i="4"/>
  <c r="BW361" i="4" s="1"/>
  <c r="AT349" i="4"/>
  <c r="BV349" i="4" s="1"/>
  <c r="AS305" i="4"/>
  <c r="BU305" i="4" s="1"/>
  <c r="AR293" i="4"/>
  <c r="BT293" i="4" s="1"/>
  <c r="AQ281" i="4"/>
  <c r="BS281" i="4" s="1"/>
  <c r="AP223" i="4"/>
  <c r="BR223" i="4" s="1"/>
  <c r="CE223" i="4" s="1"/>
  <c r="AO15" i="4"/>
  <c r="BQ15" i="4" s="1"/>
  <c r="AO115" i="4"/>
  <c r="BQ115" i="4" s="1"/>
  <c r="AO207" i="4"/>
  <c r="BQ207" i="4" s="1"/>
  <c r="AO300" i="4"/>
  <c r="BQ300" i="4" s="1"/>
  <c r="AO364" i="4"/>
  <c r="BQ364" i="4" s="1"/>
  <c r="AN64" i="4"/>
  <c r="BP64" i="4" s="1"/>
  <c r="AN128" i="4"/>
  <c r="BP128" i="4" s="1"/>
  <c r="AN192" i="4"/>
  <c r="BP192" i="4" s="1"/>
  <c r="AN256" i="4"/>
  <c r="BP256" i="4" s="1"/>
  <c r="AN320" i="4"/>
  <c r="BP320" i="4" s="1"/>
  <c r="AM20" i="4"/>
  <c r="BO20" i="4" s="1"/>
  <c r="AM84" i="4"/>
  <c r="BO84" i="4" s="1"/>
  <c r="AM148" i="4"/>
  <c r="BO148" i="4" s="1"/>
  <c r="AM212" i="4"/>
  <c r="BO212" i="4" s="1"/>
  <c r="AM276" i="4"/>
  <c r="BO276" i="4" s="1"/>
  <c r="AM340" i="4"/>
  <c r="BO340" i="4" s="1"/>
  <c r="AL40" i="4"/>
  <c r="BN40" i="4" s="1"/>
  <c r="AL104" i="4"/>
  <c r="BN104" i="4" s="1"/>
  <c r="AL168" i="4"/>
  <c r="BN168" i="4" s="1"/>
  <c r="AL232" i="4"/>
  <c r="BN232" i="4" s="1"/>
  <c r="AL296" i="4"/>
  <c r="BN296" i="4" s="1"/>
  <c r="AL360" i="4"/>
  <c r="BN360" i="4" s="1"/>
  <c r="AK60" i="4"/>
  <c r="BM60" i="4" s="1"/>
  <c r="AK124" i="4"/>
  <c r="BM124" i="4" s="1"/>
  <c r="AK188" i="4"/>
  <c r="BM188" i="4" s="1"/>
  <c r="AZ225" i="4"/>
  <c r="CB225" i="4" s="1"/>
  <c r="AW256" i="4"/>
  <c r="BY256" i="4" s="1"/>
  <c r="AU71" i="4"/>
  <c r="BW71" i="4" s="1"/>
  <c r="AT31" i="4"/>
  <c r="BV31" i="4" s="1"/>
  <c r="AR166" i="4"/>
  <c r="BT166" i="4" s="1"/>
  <c r="AQ18" i="4"/>
  <c r="BS18" i="4" s="1"/>
  <c r="AQ98" i="4"/>
  <c r="BS98" i="4" s="1"/>
  <c r="AQ186" i="4"/>
  <c r="BS186" i="4" s="1"/>
  <c r="AQ274" i="4"/>
  <c r="BS274" i="4" s="1"/>
  <c r="AQ354" i="4"/>
  <c r="BS354" i="4" s="1"/>
  <c r="AP78" i="4"/>
  <c r="BR78" i="4" s="1"/>
  <c r="CE78" i="4" s="1"/>
  <c r="AP166" i="4"/>
  <c r="BR166" i="4" s="1"/>
  <c r="CE166" i="4" s="1"/>
  <c r="AP246" i="4"/>
  <c r="BR246" i="4" s="1"/>
  <c r="CE246" i="4" s="1"/>
  <c r="AY336" i="4"/>
  <c r="CA336" i="4" s="1"/>
  <c r="AV303" i="4"/>
  <c r="BX303" i="4" s="1"/>
  <c r="AT29" i="4"/>
  <c r="BV29" i="4" s="1"/>
  <c r="AS17" i="4"/>
  <c r="BU17" i="4" s="1"/>
  <c r="AS369" i="4"/>
  <c r="BU369" i="4" s="1"/>
  <c r="AR325" i="4"/>
  <c r="BT325" i="4" s="1"/>
  <c r="AQ313" i="4"/>
  <c r="BS313" i="4" s="1"/>
  <c r="AP265" i="4"/>
  <c r="BR265" i="4" s="1"/>
  <c r="CE265" i="4" s="1"/>
  <c r="AO24" i="4"/>
  <c r="BQ24" i="4" s="1"/>
  <c r="AO125" i="4"/>
  <c r="BQ125" i="4" s="1"/>
  <c r="AO225" i="4"/>
  <c r="BQ225" i="4" s="1"/>
  <c r="AO308" i="4"/>
  <c r="BQ308" i="4" s="1"/>
  <c r="AO372" i="4"/>
  <c r="BQ372" i="4" s="1"/>
  <c r="AN72" i="4"/>
  <c r="BP72" i="4" s="1"/>
  <c r="AN136" i="4"/>
  <c r="BP136" i="4" s="1"/>
  <c r="AN200" i="4"/>
  <c r="BP200" i="4" s="1"/>
  <c r="AN264" i="4"/>
  <c r="BP264" i="4" s="1"/>
  <c r="AN328" i="4"/>
  <c r="BP328" i="4" s="1"/>
  <c r="AM28" i="4"/>
  <c r="BO28" i="4" s="1"/>
  <c r="AM92" i="4"/>
  <c r="BO92" i="4" s="1"/>
  <c r="AM156" i="4"/>
  <c r="BO156" i="4" s="1"/>
  <c r="AM220" i="4"/>
  <c r="BO220" i="4" s="1"/>
  <c r="AM284" i="4"/>
  <c r="BO284" i="4" s="1"/>
  <c r="AM348" i="4"/>
  <c r="BO348" i="4" s="1"/>
  <c r="AL48" i="4"/>
  <c r="BN48" i="4" s="1"/>
  <c r="AL112" i="4"/>
  <c r="BN112" i="4" s="1"/>
  <c r="AR222" i="4"/>
  <c r="BT222" i="4" s="1"/>
  <c r="AQ26" i="4"/>
  <c r="BS26" i="4" s="1"/>
  <c r="AQ114" i="4"/>
  <c r="BS114" i="4" s="1"/>
  <c r="AQ194" i="4"/>
  <c r="BS194" i="4" s="1"/>
  <c r="AQ282" i="4"/>
  <c r="BS282" i="4" s="1"/>
  <c r="AQ370" i="4"/>
  <c r="BS370" i="4" s="1"/>
  <c r="AP86" i="4"/>
  <c r="BR86" i="4" s="1"/>
  <c r="CE86" i="4" s="1"/>
  <c r="AP174" i="4"/>
  <c r="BR174" i="4" s="1"/>
  <c r="CE174" i="4" s="1"/>
  <c r="AP262" i="4"/>
  <c r="BR262" i="4" s="1"/>
  <c r="CE262" i="4" s="1"/>
  <c r="AX100" i="4"/>
  <c r="BZ100" i="4" s="1"/>
  <c r="AV367" i="4"/>
  <c r="BX367" i="4" s="1"/>
  <c r="AT93" i="4"/>
  <c r="BV93" i="4" s="1"/>
  <c r="AS49" i="4"/>
  <c r="BU49" i="4" s="1"/>
  <c r="AR37" i="4"/>
  <c r="BT37" i="4" s="1"/>
  <c r="AQ25" i="4"/>
  <c r="BS25" i="4" s="1"/>
  <c r="AQ345" i="4"/>
  <c r="BS345" i="4" s="1"/>
  <c r="AP278" i="4"/>
  <c r="BR278" i="4" s="1"/>
  <c r="CE278" i="4" s="1"/>
  <c r="AO42" i="4"/>
  <c r="BQ42" i="4" s="1"/>
  <c r="AO134" i="4"/>
  <c r="BQ134" i="4" s="1"/>
  <c r="AO234" i="4"/>
  <c r="BQ234" i="4" s="1"/>
  <c r="AO316" i="4"/>
  <c r="BQ316" i="4" s="1"/>
  <c r="AN16" i="4"/>
  <c r="BP16" i="4" s="1"/>
  <c r="AN80" i="4"/>
  <c r="BP80" i="4" s="1"/>
  <c r="AN144" i="4"/>
  <c r="BP144" i="4" s="1"/>
  <c r="AN208" i="4"/>
  <c r="BP208" i="4" s="1"/>
  <c r="AN272" i="4"/>
  <c r="BP272" i="4" s="1"/>
  <c r="AN336" i="4"/>
  <c r="BP336" i="4" s="1"/>
  <c r="AM36" i="4"/>
  <c r="BO36" i="4" s="1"/>
  <c r="AM100" i="4"/>
  <c r="BO100" i="4" s="1"/>
  <c r="AM164" i="4"/>
  <c r="BO164" i="4" s="1"/>
  <c r="AM228" i="4"/>
  <c r="BO228" i="4" s="1"/>
  <c r="AM292" i="4"/>
  <c r="BO292" i="4" s="1"/>
  <c r="AM356" i="4"/>
  <c r="BO356" i="4" s="1"/>
  <c r="AL56" i="4"/>
  <c r="BN56" i="4" s="1"/>
  <c r="AL120" i="4"/>
  <c r="BN120" i="4" s="1"/>
  <c r="AL184" i="4"/>
  <c r="BN184" i="4" s="1"/>
  <c r="AL248" i="4"/>
  <c r="BN248" i="4" s="1"/>
  <c r="AL312" i="4"/>
  <c r="BN312" i="4" s="1"/>
  <c r="AL376" i="4"/>
  <c r="BN376" i="4" s="1"/>
  <c r="AK76" i="4"/>
  <c r="BM76" i="4" s="1"/>
  <c r="AK140" i="4"/>
  <c r="BM140" i="4" s="1"/>
  <c r="AK204" i="4"/>
  <c r="BM204" i="4" s="1"/>
  <c r="AY215" i="4"/>
  <c r="CA215" i="4" s="1"/>
  <c r="AV51" i="4"/>
  <c r="BX51" i="4" s="1"/>
  <c r="AU184" i="4"/>
  <c r="BW184" i="4" s="1"/>
  <c r="AT95" i="4"/>
  <c r="BV95" i="4" s="1"/>
  <c r="AR30" i="4"/>
  <c r="BT30" i="4" s="1"/>
  <c r="AR286" i="4"/>
  <c r="BT286" i="4" s="1"/>
  <c r="AQ50" i="4"/>
  <c r="BS50" i="4" s="1"/>
  <c r="AQ130" i="4"/>
  <c r="BS130" i="4" s="1"/>
  <c r="AQ218" i="4"/>
  <c r="BS218" i="4" s="1"/>
  <c r="AQ306" i="4"/>
  <c r="BS306" i="4" s="1"/>
  <c r="AP22" i="4"/>
  <c r="BR22" i="4" s="1"/>
  <c r="CE22" i="4" s="1"/>
  <c r="AP110" i="4"/>
  <c r="BR110" i="4" s="1"/>
  <c r="CE110" i="4" s="1"/>
  <c r="AP198" i="4"/>
  <c r="BR198" i="4" s="1"/>
  <c r="CE198" i="4" s="1"/>
  <c r="BB18" i="4"/>
  <c r="CD18" i="4" s="1"/>
  <c r="AW120" i="4"/>
  <c r="BY120" i="4" s="1"/>
  <c r="AU182" i="4"/>
  <c r="BW182" i="4" s="1"/>
  <c r="AT157" i="4"/>
  <c r="BV157" i="4" s="1"/>
  <c r="AS145" i="4"/>
  <c r="BU145" i="4" s="1"/>
  <c r="AR133" i="4"/>
  <c r="BT133" i="4" s="1"/>
  <c r="AQ89" i="4"/>
  <c r="BS89" i="4" s="1"/>
  <c r="AP77" i="4"/>
  <c r="BR77" i="4" s="1"/>
  <c r="CE77" i="4" s="1"/>
  <c r="AP317" i="4"/>
  <c r="BR317" i="4" s="1"/>
  <c r="CE317" i="4" s="1"/>
  <c r="AO61" i="4"/>
  <c r="BQ61" i="4" s="1"/>
  <c r="AO161" i="4"/>
  <c r="BQ161" i="4" s="1"/>
  <c r="AO260" i="4"/>
  <c r="BQ260" i="4" s="1"/>
  <c r="AO332" i="4"/>
  <c r="BQ332" i="4" s="1"/>
  <c r="AN32" i="4"/>
  <c r="BP32" i="4" s="1"/>
  <c r="AN96" i="4"/>
  <c r="BP96" i="4" s="1"/>
  <c r="AN160" i="4"/>
  <c r="BP160" i="4" s="1"/>
  <c r="AN224" i="4"/>
  <c r="BP224" i="4" s="1"/>
  <c r="AN288" i="4"/>
  <c r="BP288" i="4" s="1"/>
  <c r="AN352" i="4"/>
  <c r="BP352" i="4" s="1"/>
  <c r="AM52" i="4"/>
  <c r="BO52" i="4" s="1"/>
  <c r="AM116" i="4"/>
  <c r="BO116" i="4" s="1"/>
  <c r="AM180" i="4"/>
  <c r="BO180" i="4" s="1"/>
  <c r="AM244" i="4"/>
  <c r="BO244" i="4" s="1"/>
  <c r="AM308" i="4"/>
  <c r="BO308" i="4" s="1"/>
  <c r="AM372" i="4"/>
  <c r="BO372" i="4" s="1"/>
  <c r="AL72" i="4"/>
  <c r="BN72" i="4" s="1"/>
  <c r="AL136" i="4"/>
  <c r="BN136" i="4" s="1"/>
  <c r="AL200" i="4"/>
  <c r="BN200" i="4" s="1"/>
  <c r="AL264" i="4"/>
  <c r="BN264" i="4" s="1"/>
  <c r="AL328" i="4"/>
  <c r="BN328" i="4" s="1"/>
  <c r="AK28" i="4"/>
  <c r="BM28" i="4" s="1"/>
  <c r="AK92" i="4"/>
  <c r="BM92" i="4" s="1"/>
  <c r="AK156" i="4"/>
  <c r="BM156" i="4" s="1"/>
  <c r="BB34" i="4"/>
  <c r="CD34" i="4" s="1"/>
  <c r="AX108" i="4"/>
  <c r="BZ108" i="4" s="1"/>
  <c r="AV179" i="4"/>
  <c r="BX179" i="4" s="1"/>
  <c r="AU267" i="4"/>
  <c r="BW267" i="4" s="1"/>
  <c r="AQ34" i="4"/>
  <c r="BS34" i="4" s="1"/>
  <c r="AX356" i="4"/>
  <c r="BZ356" i="4" s="1"/>
  <c r="AO51" i="4"/>
  <c r="BQ51" i="4" s="1"/>
  <c r="AN280" i="4"/>
  <c r="BP280" i="4" s="1"/>
  <c r="AL64" i="4"/>
  <c r="BN64" i="4" s="1"/>
  <c r="AL368" i="4"/>
  <c r="BN368" i="4" s="1"/>
  <c r="AY64" i="4"/>
  <c r="CA64" i="4" s="1"/>
  <c r="AT159" i="4"/>
  <c r="BV159" i="4" s="1"/>
  <c r="AS179" i="4"/>
  <c r="BU179" i="4" s="1"/>
  <c r="AR135" i="4"/>
  <c r="BT135" i="4" s="1"/>
  <c r="AQ91" i="4"/>
  <c r="BS91" i="4" s="1"/>
  <c r="AP111" i="4"/>
  <c r="BR111" i="4" s="1"/>
  <c r="CE111" i="4" s="1"/>
  <c r="AP318" i="4"/>
  <c r="BR318" i="4" s="1"/>
  <c r="CE318" i="4" s="1"/>
  <c r="AO62" i="4"/>
  <c r="BQ62" i="4" s="1"/>
  <c r="AO171" i="4"/>
  <c r="BQ171" i="4" s="1"/>
  <c r="AO261" i="4"/>
  <c r="BQ261" i="4" s="1"/>
  <c r="AO341" i="4"/>
  <c r="BQ341" i="4" s="1"/>
  <c r="AN73" i="4"/>
  <c r="BP73" i="4" s="1"/>
  <c r="AN153" i="4"/>
  <c r="BP153" i="4" s="1"/>
  <c r="AN233" i="4"/>
  <c r="BP233" i="4" s="1"/>
  <c r="AN329" i="4"/>
  <c r="BP329" i="4" s="1"/>
  <c r="AM45" i="4"/>
  <c r="BO45" i="4" s="1"/>
  <c r="AM125" i="4"/>
  <c r="BO125" i="4" s="1"/>
  <c r="AM221" i="4"/>
  <c r="BO221" i="4" s="1"/>
  <c r="AM301" i="4"/>
  <c r="BO301" i="4" s="1"/>
  <c r="AL17" i="4"/>
  <c r="BN17" i="4" s="1"/>
  <c r="AL113" i="4"/>
  <c r="BN113" i="4" s="1"/>
  <c r="AL193" i="4"/>
  <c r="BN193" i="4" s="1"/>
  <c r="AL273" i="4"/>
  <c r="BN273" i="4" s="1"/>
  <c r="AL369" i="4"/>
  <c r="BN369" i="4" s="1"/>
  <c r="AK85" i="4"/>
  <c r="BM85" i="4" s="1"/>
  <c r="AK165" i="4"/>
  <c r="BM165" i="4" s="1"/>
  <c r="BB82" i="4"/>
  <c r="CD82" i="4" s="1"/>
  <c r="AW24" i="4"/>
  <c r="BY24" i="4" s="1"/>
  <c r="AU83" i="4"/>
  <c r="BW83" i="4" s="1"/>
  <c r="AT165" i="4"/>
  <c r="BV165" i="4" s="1"/>
  <c r="AS121" i="4"/>
  <c r="BU121" i="4" s="1"/>
  <c r="AR13" i="4"/>
  <c r="BT13" i="4" s="1"/>
  <c r="AR269" i="4"/>
  <c r="BT269" i="4" s="1"/>
  <c r="AQ161" i="4"/>
  <c r="BS161" i="4" s="1"/>
  <c r="AP53" i="4"/>
  <c r="BR53" i="4" s="1"/>
  <c r="CE53" i="4" s="1"/>
  <c r="AP269" i="4"/>
  <c r="BR269" i="4" s="1"/>
  <c r="CE269" i="4" s="1"/>
  <c r="AP370" i="4"/>
  <c r="BR370" i="4" s="1"/>
  <c r="CE370" i="4" s="1"/>
  <c r="AO81" i="4"/>
  <c r="BQ81" i="4" s="1"/>
  <c r="AO154" i="4"/>
  <c r="BQ154" i="4" s="1"/>
  <c r="AO227" i="4"/>
  <c r="BQ227" i="4" s="1"/>
  <c r="AO294" i="4"/>
  <c r="BQ294" i="4" s="1"/>
  <c r="AO358" i="4"/>
  <c r="BQ358" i="4" s="1"/>
  <c r="AN58" i="4"/>
  <c r="BP58" i="4" s="1"/>
  <c r="AN122" i="4"/>
  <c r="BP122" i="4" s="1"/>
  <c r="AN186" i="4"/>
  <c r="BP186" i="4" s="1"/>
  <c r="AN250" i="4"/>
  <c r="BP250" i="4" s="1"/>
  <c r="AN314" i="4"/>
  <c r="BP314" i="4" s="1"/>
  <c r="AM14" i="4"/>
  <c r="BO14" i="4" s="1"/>
  <c r="AM78" i="4"/>
  <c r="BO78" i="4" s="1"/>
  <c r="AM142" i="4"/>
  <c r="BO142" i="4" s="1"/>
  <c r="AM206" i="4"/>
  <c r="BO206" i="4" s="1"/>
  <c r="AM270" i="4"/>
  <c r="BO270" i="4" s="1"/>
  <c r="AM334" i="4"/>
  <c r="BO334" i="4" s="1"/>
  <c r="AL34" i="4"/>
  <c r="BN34" i="4" s="1"/>
  <c r="AL98" i="4"/>
  <c r="BN98" i="4" s="1"/>
  <c r="AL162" i="4"/>
  <c r="BN162" i="4" s="1"/>
  <c r="AL226" i="4"/>
  <c r="BN226" i="4" s="1"/>
  <c r="AL290" i="4"/>
  <c r="BN290" i="4" s="1"/>
  <c r="AL354" i="4"/>
  <c r="BN354" i="4" s="1"/>
  <c r="AK54" i="4"/>
  <c r="BM54" i="4" s="1"/>
  <c r="AK118" i="4"/>
  <c r="BM118" i="4" s="1"/>
  <c r="AK182" i="4"/>
  <c r="BM182" i="4" s="1"/>
  <c r="AK246" i="4"/>
  <c r="BM246" i="4" s="1"/>
  <c r="AK310" i="4"/>
  <c r="BM310" i="4" s="1"/>
  <c r="AY105" i="4"/>
  <c r="CA105" i="4" s="1"/>
  <c r="AW367" i="4"/>
  <c r="BY367" i="4" s="1"/>
  <c r="AU147" i="4"/>
  <c r="BW147" i="4" s="1"/>
  <c r="AT71" i="4"/>
  <c r="BV71" i="4" s="1"/>
  <c r="AT327" i="4"/>
  <c r="BV327" i="4" s="1"/>
  <c r="AS219" i="4"/>
  <c r="BU219" i="4" s="1"/>
  <c r="AR111" i="4"/>
  <c r="BT111" i="4" s="1"/>
  <c r="AR367" i="4"/>
  <c r="BT367" i="4" s="1"/>
  <c r="AQ259" i="4"/>
  <c r="BS259" i="4" s="1"/>
  <c r="AP151" i="4"/>
  <c r="BR151" i="4" s="1"/>
  <c r="CE151" i="4" s="1"/>
  <c r="AP309" i="4"/>
  <c r="BR309" i="4" s="1"/>
  <c r="CE309" i="4" s="1"/>
  <c r="AO37" i="4"/>
  <c r="BQ37" i="4" s="1"/>
  <c r="AO110" i="4"/>
  <c r="BQ110" i="4" s="1"/>
  <c r="AO183" i="4"/>
  <c r="BQ183" i="4" s="1"/>
  <c r="AO255" i="4"/>
  <c r="BQ255" i="4" s="1"/>
  <c r="AO319" i="4"/>
  <c r="BQ319" i="4" s="1"/>
  <c r="AN19" i="4"/>
  <c r="BP19" i="4" s="1"/>
  <c r="AN83" i="4"/>
  <c r="BP83" i="4" s="1"/>
  <c r="AN147" i="4"/>
  <c r="BP147" i="4" s="1"/>
  <c r="AN211" i="4"/>
  <c r="BP211" i="4" s="1"/>
  <c r="AN275" i="4"/>
  <c r="BP275" i="4" s="1"/>
  <c r="AN339" i="4"/>
  <c r="BP339" i="4" s="1"/>
  <c r="AM39" i="4"/>
  <c r="BO39" i="4" s="1"/>
  <c r="AM103" i="4"/>
  <c r="BO103" i="4" s="1"/>
  <c r="AM167" i="4"/>
  <c r="BO167" i="4" s="1"/>
  <c r="AM231" i="4"/>
  <c r="BO231" i="4" s="1"/>
  <c r="AM295" i="4"/>
  <c r="BO295" i="4" s="1"/>
  <c r="AM359" i="4"/>
  <c r="BO359" i="4" s="1"/>
  <c r="AL59" i="4"/>
  <c r="BN59" i="4" s="1"/>
  <c r="AL123" i="4"/>
  <c r="BN123" i="4" s="1"/>
  <c r="AL187" i="4"/>
  <c r="BN187" i="4" s="1"/>
  <c r="AL251" i="4"/>
  <c r="BN251" i="4" s="1"/>
  <c r="AL315" i="4"/>
  <c r="BN315" i="4" s="1"/>
  <c r="AK15" i="4"/>
  <c r="BM15" i="4" s="1"/>
  <c r="AK79" i="4"/>
  <c r="BM79" i="4" s="1"/>
  <c r="AK143" i="4"/>
  <c r="BM143" i="4" s="1"/>
  <c r="AK207" i="4"/>
  <c r="BM207" i="4" s="1"/>
  <c r="AK271" i="4"/>
  <c r="BM271" i="4" s="1"/>
  <c r="AK335" i="4"/>
  <c r="BM335" i="4" s="1"/>
  <c r="AJ35" i="4"/>
  <c r="BL35" i="4" s="1"/>
  <c r="AI22" i="4"/>
  <c r="BK22" i="4" s="1"/>
  <c r="AI86" i="4"/>
  <c r="BK86" i="4" s="1"/>
  <c r="AI150" i="4"/>
  <c r="BK150" i="4" s="1"/>
  <c r="AI214" i="4"/>
  <c r="BK214" i="4" s="1"/>
  <c r="AI278" i="4"/>
  <c r="BK278" i="4" s="1"/>
  <c r="AI342" i="4"/>
  <c r="BK342" i="4" s="1"/>
  <c r="AH42" i="4"/>
  <c r="BJ42" i="4" s="1"/>
  <c r="AQ122" i="4"/>
  <c r="BS122" i="4" s="1"/>
  <c r="AU67" i="4"/>
  <c r="BW67" i="4" s="1"/>
  <c r="AO152" i="4"/>
  <c r="BQ152" i="4" s="1"/>
  <c r="AN344" i="4"/>
  <c r="BP344" i="4" s="1"/>
  <c r="AL128" i="4"/>
  <c r="BN128" i="4" s="1"/>
  <c r="AK20" i="4"/>
  <c r="BM20" i="4" s="1"/>
  <c r="AY344" i="4"/>
  <c r="CA344" i="4" s="1"/>
  <c r="AT223" i="4"/>
  <c r="BV223" i="4" s="1"/>
  <c r="AS211" i="4"/>
  <c r="BU211" i="4" s="1"/>
  <c r="AR167" i="4"/>
  <c r="BT167" i="4" s="1"/>
  <c r="AQ155" i="4"/>
  <c r="BS155" i="4" s="1"/>
  <c r="AP143" i="4"/>
  <c r="BR143" i="4" s="1"/>
  <c r="CE143" i="4" s="1"/>
  <c r="AP330" i="4"/>
  <c r="BR330" i="4" s="1"/>
  <c r="CE330" i="4" s="1"/>
  <c r="AO80" i="4"/>
  <c r="BQ80" i="4" s="1"/>
  <c r="AO181" i="4"/>
  <c r="BQ181" i="4" s="1"/>
  <c r="AO269" i="4"/>
  <c r="BQ269" i="4" s="1"/>
  <c r="AO357" i="4"/>
  <c r="BQ357" i="4" s="1"/>
  <c r="AN81" i="4"/>
  <c r="BP81" i="4" s="1"/>
  <c r="AN161" i="4"/>
  <c r="BP161" i="4" s="1"/>
  <c r="AN249" i="4"/>
  <c r="BP249" i="4" s="1"/>
  <c r="AN337" i="4"/>
  <c r="BP337" i="4" s="1"/>
  <c r="AM53" i="4"/>
  <c r="BO53" i="4" s="1"/>
  <c r="AM141" i="4"/>
  <c r="BO141" i="4" s="1"/>
  <c r="AM229" i="4"/>
  <c r="BO229" i="4" s="1"/>
  <c r="AM309" i="4"/>
  <c r="BO309" i="4" s="1"/>
  <c r="AL33" i="4"/>
  <c r="BN33" i="4" s="1"/>
  <c r="AL121" i="4"/>
  <c r="BN121" i="4" s="1"/>
  <c r="AL201" i="4"/>
  <c r="BN201" i="4" s="1"/>
  <c r="AL289" i="4"/>
  <c r="BN289" i="4" s="1"/>
  <c r="AK13" i="4"/>
  <c r="BM13" i="4" s="1"/>
  <c r="AK93" i="4"/>
  <c r="BM93" i="4" s="1"/>
  <c r="AK181" i="4"/>
  <c r="BM181" i="4" s="1"/>
  <c r="BB338" i="4"/>
  <c r="CD338" i="4" s="1"/>
  <c r="AW152" i="4"/>
  <c r="BY152" i="4" s="1"/>
  <c r="AU195" i="4"/>
  <c r="BW195" i="4" s="1"/>
  <c r="AT197" i="4"/>
  <c r="BV197" i="4" s="1"/>
  <c r="AS153" i="4"/>
  <c r="BU153" i="4" s="1"/>
  <c r="AR45" i="4"/>
  <c r="BT45" i="4" s="1"/>
  <c r="AR301" i="4"/>
  <c r="BT301" i="4" s="1"/>
  <c r="AQ193" i="4"/>
  <c r="BS193" i="4" s="1"/>
  <c r="AP85" i="4"/>
  <c r="BR85" i="4" s="1"/>
  <c r="CE85" i="4" s="1"/>
  <c r="AP281" i="4"/>
  <c r="BR281" i="4" s="1"/>
  <c r="CE281" i="4" s="1"/>
  <c r="AO17" i="4"/>
  <c r="BQ17" i="4" s="1"/>
  <c r="AO90" i="4"/>
  <c r="BQ90" i="4" s="1"/>
  <c r="AO163" i="4"/>
  <c r="BQ163" i="4" s="1"/>
  <c r="AO237" i="4"/>
  <c r="BQ237" i="4" s="1"/>
  <c r="AO302" i="4"/>
  <c r="BQ302" i="4" s="1"/>
  <c r="AO366" i="4"/>
  <c r="BQ366" i="4" s="1"/>
  <c r="AN66" i="4"/>
  <c r="BP66" i="4" s="1"/>
  <c r="AN130" i="4"/>
  <c r="BP130" i="4" s="1"/>
  <c r="AN194" i="4"/>
  <c r="BP194" i="4" s="1"/>
  <c r="AN258" i="4"/>
  <c r="BP258" i="4" s="1"/>
  <c r="AN322" i="4"/>
  <c r="BP322" i="4" s="1"/>
  <c r="AM22" i="4"/>
  <c r="BO22" i="4" s="1"/>
  <c r="AM86" i="4"/>
  <c r="BO86" i="4" s="1"/>
  <c r="AM150" i="4"/>
  <c r="BO150" i="4" s="1"/>
  <c r="AM214" i="4"/>
  <c r="BO214" i="4" s="1"/>
  <c r="AM278" i="4"/>
  <c r="BO278" i="4" s="1"/>
  <c r="AM342" i="4"/>
  <c r="BO342" i="4" s="1"/>
  <c r="AL42" i="4"/>
  <c r="BN42" i="4" s="1"/>
  <c r="AL106" i="4"/>
  <c r="BN106" i="4" s="1"/>
  <c r="AL170" i="4"/>
  <c r="BN170" i="4" s="1"/>
  <c r="AL234" i="4"/>
  <c r="BN234" i="4" s="1"/>
  <c r="AL298" i="4"/>
  <c r="BN298" i="4" s="1"/>
  <c r="AL362" i="4"/>
  <c r="BN362" i="4" s="1"/>
  <c r="AK62" i="4"/>
  <c r="BM62" i="4" s="1"/>
  <c r="AK126" i="4"/>
  <c r="BM126" i="4" s="1"/>
  <c r="AK190" i="4"/>
  <c r="BM190" i="4" s="1"/>
  <c r="AK254" i="4"/>
  <c r="BM254" i="4" s="1"/>
  <c r="AJ247" i="4"/>
  <c r="BL247" i="4" s="1"/>
  <c r="AY248" i="4"/>
  <c r="CA248" i="4" s="1"/>
  <c r="AV67" i="4"/>
  <c r="BX67" i="4" s="1"/>
  <c r="AU198" i="4"/>
  <c r="BW198" i="4" s="1"/>
  <c r="AT103" i="4"/>
  <c r="BV103" i="4" s="1"/>
  <c r="AT359" i="4"/>
  <c r="BV359" i="4" s="1"/>
  <c r="AS251" i="4"/>
  <c r="BU251" i="4" s="1"/>
  <c r="AR143" i="4"/>
  <c r="BT143" i="4" s="1"/>
  <c r="AQ35" i="4"/>
  <c r="BS35" i="4" s="1"/>
  <c r="AQ291" i="4"/>
  <c r="BS291" i="4" s="1"/>
  <c r="AP183" i="4"/>
  <c r="BR183" i="4" s="1"/>
  <c r="CE183" i="4" s="1"/>
  <c r="AP321" i="4"/>
  <c r="BR321" i="4" s="1"/>
  <c r="CE321" i="4" s="1"/>
  <c r="AO46" i="4"/>
  <c r="BQ46" i="4" s="1"/>
  <c r="AO119" i="4"/>
  <c r="BQ119" i="4" s="1"/>
  <c r="AO192" i="4"/>
  <c r="BQ192" i="4" s="1"/>
  <c r="AO263" i="4"/>
  <c r="BQ263" i="4" s="1"/>
  <c r="AQ210" i="4"/>
  <c r="BS210" i="4" s="1"/>
  <c r="AT125" i="4"/>
  <c r="BV125" i="4" s="1"/>
  <c r="AO243" i="4"/>
  <c r="BQ243" i="4" s="1"/>
  <c r="AM44" i="4"/>
  <c r="BO44" i="4" s="1"/>
  <c r="AL176" i="4"/>
  <c r="BN176" i="4" s="1"/>
  <c r="AK68" i="4"/>
  <c r="BM68" i="4" s="1"/>
  <c r="AW347" i="4"/>
  <c r="BY347" i="4" s="1"/>
  <c r="AT287" i="4"/>
  <c r="BV287" i="4" s="1"/>
  <c r="AS243" i="4"/>
  <c r="BU243" i="4" s="1"/>
  <c r="AR199" i="4"/>
  <c r="BT199" i="4" s="1"/>
  <c r="AQ219" i="4"/>
  <c r="BS219" i="4" s="1"/>
  <c r="AP175" i="4"/>
  <c r="BR175" i="4" s="1"/>
  <c r="CE175" i="4" s="1"/>
  <c r="AP343" i="4"/>
  <c r="BR343" i="4" s="1"/>
  <c r="CE343" i="4" s="1"/>
  <c r="AO98" i="4"/>
  <c r="BQ98" i="4" s="1"/>
  <c r="AO190" i="4"/>
  <c r="BQ190" i="4" s="1"/>
  <c r="AO277" i="4"/>
  <c r="BQ277" i="4" s="1"/>
  <c r="AO373" i="4"/>
  <c r="BQ373" i="4" s="1"/>
  <c r="AN89" i="4"/>
  <c r="BP89" i="4" s="1"/>
  <c r="AN169" i="4"/>
  <c r="BP169" i="4" s="1"/>
  <c r="AN265" i="4"/>
  <c r="BP265" i="4" s="1"/>
  <c r="AN345" i="4"/>
  <c r="BP345" i="4" s="1"/>
  <c r="AM61" i="4"/>
  <c r="BO61" i="4" s="1"/>
  <c r="AM157" i="4"/>
  <c r="BO157" i="4" s="1"/>
  <c r="AM237" i="4"/>
  <c r="BO237" i="4" s="1"/>
  <c r="AM317" i="4"/>
  <c r="BO317" i="4" s="1"/>
  <c r="AL49" i="4"/>
  <c r="BN49" i="4" s="1"/>
  <c r="AL129" i="4"/>
  <c r="BN129" i="4" s="1"/>
  <c r="AL209" i="4"/>
  <c r="BN209" i="4" s="1"/>
  <c r="AL305" i="4"/>
  <c r="BN305" i="4" s="1"/>
  <c r="AK21" i="4"/>
  <c r="BM21" i="4" s="1"/>
  <c r="AK101" i="4"/>
  <c r="BM101" i="4" s="1"/>
  <c r="AK197" i="4"/>
  <c r="BM197" i="4" s="1"/>
  <c r="BA216" i="4"/>
  <c r="CC216" i="4" s="1"/>
  <c r="AW278" i="4"/>
  <c r="BY278" i="4" s="1"/>
  <c r="AU273" i="4"/>
  <c r="BW273" i="4" s="1"/>
  <c r="AT229" i="4"/>
  <c r="BV229" i="4" s="1"/>
  <c r="AS185" i="4"/>
  <c r="BU185" i="4" s="1"/>
  <c r="AR77" i="4"/>
  <c r="BT77" i="4" s="1"/>
  <c r="AR333" i="4"/>
  <c r="BT333" i="4" s="1"/>
  <c r="AQ225" i="4"/>
  <c r="BS225" i="4" s="1"/>
  <c r="AP117" i="4"/>
  <c r="BR117" i="4" s="1"/>
  <c r="CE117" i="4" s="1"/>
  <c r="AP294" i="4"/>
  <c r="BR294" i="4" s="1"/>
  <c r="CE294" i="4" s="1"/>
  <c r="AO26" i="4"/>
  <c r="BQ26" i="4" s="1"/>
  <c r="AO99" i="4"/>
  <c r="BQ99" i="4" s="1"/>
  <c r="AO173" i="4"/>
  <c r="BQ173" i="4" s="1"/>
  <c r="AO246" i="4"/>
  <c r="BQ246" i="4" s="1"/>
  <c r="AO310" i="4"/>
  <c r="BQ310" i="4" s="1"/>
  <c r="AO374" i="4"/>
  <c r="BQ374" i="4" s="1"/>
  <c r="AN74" i="4"/>
  <c r="BP74" i="4" s="1"/>
  <c r="AN138" i="4"/>
  <c r="BP138" i="4" s="1"/>
  <c r="AN202" i="4"/>
  <c r="BP202" i="4" s="1"/>
  <c r="AN266" i="4"/>
  <c r="BP266" i="4" s="1"/>
  <c r="AN330" i="4"/>
  <c r="BP330" i="4" s="1"/>
  <c r="AM30" i="4"/>
  <c r="BO30" i="4" s="1"/>
  <c r="AM94" i="4"/>
  <c r="BO94" i="4" s="1"/>
  <c r="AM158" i="4"/>
  <c r="BO158" i="4" s="1"/>
  <c r="AM222" i="4"/>
  <c r="BO222" i="4" s="1"/>
  <c r="AM286" i="4"/>
  <c r="BO286" i="4" s="1"/>
  <c r="AM350" i="4"/>
  <c r="BO350" i="4" s="1"/>
  <c r="AL50" i="4"/>
  <c r="BN50" i="4" s="1"/>
  <c r="AL114" i="4"/>
  <c r="BN114" i="4" s="1"/>
  <c r="AL178" i="4"/>
  <c r="BN178" i="4" s="1"/>
  <c r="AL242" i="4"/>
  <c r="BN242" i="4" s="1"/>
  <c r="AL306" i="4"/>
  <c r="BN306" i="4" s="1"/>
  <c r="AL370" i="4"/>
  <c r="BN370" i="4" s="1"/>
  <c r="AK70" i="4"/>
  <c r="BM70" i="4" s="1"/>
  <c r="AK134" i="4"/>
  <c r="BM134" i="4" s="1"/>
  <c r="AK198" i="4"/>
  <c r="BM198" i="4" s="1"/>
  <c r="AK262" i="4"/>
  <c r="BM262" i="4" s="1"/>
  <c r="BC207" i="4"/>
  <c r="AY376" i="4"/>
  <c r="CA376" i="4" s="1"/>
  <c r="AV131" i="4"/>
  <c r="BX131" i="4" s="1"/>
  <c r="AU243" i="4"/>
  <c r="BW243" i="4" s="1"/>
  <c r="AT135" i="4"/>
  <c r="BV135" i="4" s="1"/>
  <c r="AS27" i="4"/>
  <c r="BU27" i="4" s="1"/>
  <c r="AS283" i="4"/>
  <c r="BU283" i="4" s="1"/>
  <c r="AR175" i="4"/>
  <c r="BT175" i="4" s="1"/>
  <c r="AQ67" i="4"/>
  <c r="BS67" i="4" s="1"/>
  <c r="AQ323" i="4"/>
  <c r="BS323" i="4" s="1"/>
  <c r="AP210" i="4"/>
  <c r="BR210" i="4" s="1"/>
  <c r="CE210" i="4" s="1"/>
  <c r="AP334" i="4"/>
  <c r="BR334" i="4" s="1"/>
  <c r="CE334" i="4" s="1"/>
  <c r="AO55" i="4"/>
  <c r="BQ55" i="4" s="1"/>
  <c r="AO128" i="4"/>
  <c r="BQ128" i="4" s="1"/>
  <c r="AO201" i="4"/>
  <c r="BQ201" i="4" s="1"/>
  <c r="AO271" i="4"/>
  <c r="BQ271" i="4" s="1"/>
  <c r="AO335" i="4"/>
  <c r="BQ335" i="4" s="1"/>
  <c r="AN35" i="4"/>
  <c r="BP35" i="4" s="1"/>
  <c r="AN99" i="4"/>
  <c r="BP99" i="4" s="1"/>
  <c r="AN163" i="4"/>
  <c r="BP163" i="4" s="1"/>
  <c r="AN227" i="4"/>
  <c r="BP227" i="4" s="1"/>
  <c r="AN291" i="4"/>
  <c r="BP291" i="4" s="1"/>
  <c r="AN355" i="4"/>
  <c r="BP355" i="4" s="1"/>
  <c r="AM55" i="4"/>
  <c r="BO55" i="4" s="1"/>
  <c r="AM119" i="4"/>
  <c r="BO119" i="4" s="1"/>
  <c r="AM183" i="4"/>
  <c r="BO183" i="4" s="1"/>
  <c r="AM247" i="4"/>
  <c r="BO247" i="4" s="1"/>
  <c r="AM311" i="4"/>
  <c r="BO311" i="4" s="1"/>
  <c r="AM375" i="4"/>
  <c r="BO375" i="4" s="1"/>
  <c r="AL75" i="4"/>
  <c r="BN75" i="4" s="1"/>
  <c r="AL139" i="4"/>
  <c r="BN139" i="4" s="1"/>
  <c r="AL203" i="4"/>
  <c r="BN203" i="4" s="1"/>
  <c r="AL267" i="4"/>
  <c r="BN267" i="4" s="1"/>
  <c r="AL331" i="4"/>
  <c r="BN331" i="4" s="1"/>
  <c r="AK31" i="4"/>
  <c r="BM31" i="4" s="1"/>
  <c r="AK95" i="4"/>
  <c r="BM95" i="4" s="1"/>
  <c r="AK159" i="4"/>
  <c r="BM159" i="4" s="1"/>
  <c r="AK223" i="4"/>
  <c r="BM223" i="4" s="1"/>
  <c r="AK287" i="4"/>
  <c r="BM287" i="4" s="1"/>
  <c r="AK351" i="4"/>
  <c r="BM351" i="4" s="1"/>
  <c r="AJ51" i="4"/>
  <c r="BL51" i="4" s="1"/>
  <c r="AI38" i="4"/>
  <c r="BK38" i="4" s="1"/>
  <c r="AI102" i="4"/>
  <c r="BK102" i="4" s="1"/>
  <c r="AI166" i="4"/>
  <c r="BK166" i="4" s="1"/>
  <c r="AI230" i="4"/>
  <c r="BK230" i="4" s="1"/>
  <c r="AI294" i="4"/>
  <c r="BK294" i="4" s="1"/>
  <c r="AI358" i="4"/>
  <c r="BK358" i="4" s="1"/>
  <c r="BC319" i="4"/>
  <c r="AQ290" i="4"/>
  <c r="BS290" i="4" s="1"/>
  <c r="AS113" i="4"/>
  <c r="BU113" i="4" s="1"/>
  <c r="AO324" i="4"/>
  <c r="BQ324" i="4" s="1"/>
  <c r="AM108" i="4"/>
  <c r="BO108" i="4" s="1"/>
  <c r="AL192" i="4"/>
  <c r="BN192" i="4" s="1"/>
  <c r="AK84" i="4"/>
  <c r="BM84" i="4" s="1"/>
  <c r="AV115" i="4"/>
  <c r="BX115" i="4" s="1"/>
  <c r="AT319" i="4"/>
  <c r="BV319" i="4" s="1"/>
  <c r="AS275" i="4"/>
  <c r="BU275" i="4" s="1"/>
  <c r="AR263" i="4"/>
  <c r="BT263" i="4" s="1"/>
  <c r="AQ251" i="4"/>
  <c r="BS251" i="4" s="1"/>
  <c r="AP205" i="4"/>
  <c r="BR205" i="4" s="1"/>
  <c r="CE205" i="4" s="1"/>
  <c r="AP369" i="4"/>
  <c r="BR369" i="4" s="1"/>
  <c r="CE369" i="4" s="1"/>
  <c r="AO107" i="4"/>
  <c r="BQ107" i="4" s="1"/>
  <c r="AO199" i="4"/>
  <c r="BQ199" i="4" s="1"/>
  <c r="AO293" i="4"/>
  <c r="BQ293" i="4" s="1"/>
  <c r="AN17" i="4"/>
  <c r="BP17" i="4" s="1"/>
  <c r="AN97" i="4"/>
  <c r="BP97" i="4" s="1"/>
  <c r="AN185" i="4"/>
  <c r="BP185" i="4" s="1"/>
  <c r="AN273" i="4"/>
  <c r="BP273" i="4" s="1"/>
  <c r="AN353" i="4"/>
  <c r="BP353" i="4" s="1"/>
  <c r="AM77" i="4"/>
  <c r="BO77" i="4" s="1"/>
  <c r="AM165" i="4"/>
  <c r="BO165" i="4" s="1"/>
  <c r="AM245" i="4"/>
  <c r="BO245" i="4" s="1"/>
  <c r="AM333" i="4"/>
  <c r="BO333" i="4" s="1"/>
  <c r="AL57" i="4"/>
  <c r="BN57" i="4" s="1"/>
  <c r="AL137" i="4"/>
  <c r="BN137" i="4" s="1"/>
  <c r="AL225" i="4"/>
  <c r="BN225" i="4" s="1"/>
  <c r="AL313" i="4"/>
  <c r="BN313" i="4" s="1"/>
  <c r="AK29" i="4"/>
  <c r="BM29" i="4" s="1"/>
  <c r="AK117" i="4"/>
  <c r="BM117" i="4" s="1"/>
  <c r="AK205" i="4"/>
  <c r="BM205" i="4" s="1"/>
  <c r="AZ58" i="4"/>
  <c r="CB58" i="4" s="1"/>
  <c r="AV63" i="4"/>
  <c r="BX63" i="4" s="1"/>
  <c r="AU305" i="4"/>
  <c r="BW305" i="4" s="1"/>
  <c r="AT261" i="4"/>
  <c r="BV261" i="4" s="1"/>
  <c r="AS217" i="4"/>
  <c r="BU217" i="4" s="1"/>
  <c r="AR109" i="4"/>
  <c r="BT109" i="4" s="1"/>
  <c r="AR365" i="4"/>
  <c r="BT365" i="4" s="1"/>
  <c r="AQ257" i="4"/>
  <c r="BS257" i="4" s="1"/>
  <c r="AP149" i="4"/>
  <c r="BR149" i="4" s="1"/>
  <c r="CE149" i="4" s="1"/>
  <c r="AP306" i="4"/>
  <c r="BR306" i="4" s="1"/>
  <c r="CE306" i="4" s="1"/>
  <c r="AO35" i="4"/>
  <c r="BQ35" i="4" s="1"/>
  <c r="AO109" i="4"/>
  <c r="BQ109" i="4" s="1"/>
  <c r="AO182" i="4"/>
  <c r="BQ182" i="4" s="1"/>
  <c r="AO254" i="4"/>
  <c r="BQ254" i="4" s="1"/>
  <c r="AO318" i="4"/>
  <c r="BQ318" i="4" s="1"/>
  <c r="AN18" i="4"/>
  <c r="BP18" i="4" s="1"/>
  <c r="AN82" i="4"/>
  <c r="BP82" i="4" s="1"/>
  <c r="AN146" i="4"/>
  <c r="BP146" i="4" s="1"/>
  <c r="AN210" i="4"/>
  <c r="BP210" i="4" s="1"/>
  <c r="AN274" i="4"/>
  <c r="BP274" i="4" s="1"/>
  <c r="AN338" i="4"/>
  <c r="BP338" i="4" s="1"/>
  <c r="AM38" i="4"/>
  <c r="BO38" i="4" s="1"/>
  <c r="AM102" i="4"/>
  <c r="BO102" i="4" s="1"/>
  <c r="AM166" i="4"/>
  <c r="BO166" i="4" s="1"/>
  <c r="AM230" i="4"/>
  <c r="BO230" i="4" s="1"/>
  <c r="AM294" i="4"/>
  <c r="BO294" i="4" s="1"/>
  <c r="AM358" i="4"/>
  <c r="BO358" i="4" s="1"/>
  <c r="AL58" i="4"/>
  <c r="BN58" i="4" s="1"/>
  <c r="AL122" i="4"/>
  <c r="BN122" i="4" s="1"/>
  <c r="AL186" i="4"/>
  <c r="BN186" i="4" s="1"/>
  <c r="AL250" i="4"/>
  <c r="BN250" i="4" s="1"/>
  <c r="AL314" i="4"/>
  <c r="BN314" i="4" s="1"/>
  <c r="AK14" i="4"/>
  <c r="BM14" i="4" s="1"/>
  <c r="AK78" i="4"/>
  <c r="BM78" i="4" s="1"/>
  <c r="AK142" i="4"/>
  <c r="BM142" i="4" s="1"/>
  <c r="AK206" i="4"/>
  <c r="BM206" i="4" s="1"/>
  <c r="AK270" i="4"/>
  <c r="BM270" i="4" s="1"/>
  <c r="BB98" i="4"/>
  <c r="CD98" i="4" s="1"/>
  <c r="AX140" i="4"/>
  <c r="BZ140" i="4" s="1"/>
  <c r="AV195" i="4"/>
  <c r="BX195" i="4" s="1"/>
  <c r="AU275" i="4"/>
  <c r="BW275" i="4" s="1"/>
  <c r="AT167" i="4"/>
  <c r="BV167" i="4" s="1"/>
  <c r="AS59" i="4"/>
  <c r="BU59" i="4" s="1"/>
  <c r="AS315" i="4"/>
  <c r="BU315" i="4" s="1"/>
  <c r="AR207" i="4"/>
  <c r="BT207" i="4" s="1"/>
  <c r="AQ99" i="4"/>
  <c r="BS99" i="4" s="1"/>
  <c r="AQ355" i="4"/>
  <c r="BS355" i="4" s="1"/>
  <c r="AP231" i="4"/>
  <c r="BR231" i="4" s="1"/>
  <c r="CE231" i="4" s="1"/>
  <c r="AP346" i="4"/>
  <c r="BR346" i="4" s="1"/>
  <c r="AP14" i="4"/>
  <c r="BR14" i="4" s="1"/>
  <c r="CE14" i="4" s="1"/>
  <c r="AR69" i="4"/>
  <c r="BT69" i="4" s="1"/>
  <c r="AN24" i="4"/>
  <c r="BP24" i="4" s="1"/>
  <c r="AM172" i="4"/>
  <c r="BO172" i="4" s="1"/>
  <c r="AL240" i="4"/>
  <c r="BN240" i="4" s="1"/>
  <c r="AK132" i="4"/>
  <c r="BM132" i="4" s="1"/>
  <c r="AU134" i="4"/>
  <c r="BW134" i="4" s="1"/>
  <c r="AT351" i="4"/>
  <c r="BV351" i="4" s="1"/>
  <c r="AS307" i="4"/>
  <c r="BU307" i="4" s="1"/>
  <c r="AR327" i="4"/>
  <c r="BT327" i="4" s="1"/>
  <c r="AQ283" i="4"/>
  <c r="BS283" i="4" s="1"/>
  <c r="AP226" i="4"/>
  <c r="BR226" i="4" s="1"/>
  <c r="CE226" i="4" s="1"/>
  <c r="AO25" i="4"/>
  <c r="BQ25" i="4" s="1"/>
  <c r="AO117" i="4"/>
  <c r="BQ117" i="4" s="1"/>
  <c r="AO208" i="4"/>
  <c r="BQ208" i="4" s="1"/>
  <c r="AO309" i="4"/>
  <c r="BQ309" i="4" s="1"/>
  <c r="AN25" i="4"/>
  <c r="BP25" i="4" s="1"/>
  <c r="AN105" i="4"/>
  <c r="BP105" i="4" s="1"/>
  <c r="AN201" i="4"/>
  <c r="BP201" i="4" s="1"/>
  <c r="AN281" i="4"/>
  <c r="BP281" i="4" s="1"/>
  <c r="AN361" i="4"/>
  <c r="BP361" i="4" s="1"/>
  <c r="AM93" i="4"/>
  <c r="BO93" i="4" s="1"/>
  <c r="AM173" i="4"/>
  <c r="BO173" i="4" s="1"/>
  <c r="AM253" i="4"/>
  <c r="BO253" i="4" s="1"/>
  <c r="AM349" i="4"/>
  <c r="BO349" i="4" s="1"/>
  <c r="AL65" i="4"/>
  <c r="BN65" i="4" s="1"/>
  <c r="AL145" i="4"/>
  <c r="BN145" i="4" s="1"/>
  <c r="AL241" i="4"/>
  <c r="BN241" i="4" s="1"/>
  <c r="AL321" i="4"/>
  <c r="BN321" i="4" s="1"/>
  <c r="AK37" i="4"/>
  <c r="BM37" i="4" s="1"/>
  <c r="AK133" i="4"/>
  <c r="BM133" i="4" s="1"/>
  <c r="AK213" i="4"/>
  <c r="BM213" i="4" s="1"/>
  <c r="AZ261" i="4"/>
  <c r="CB261" i="4" s="1"/>
  <c r="AV191" i="4"/>
  <c r="BX191" i="4" s="1"/>
  <c r="AU337" i="4"/>
  <c r="BW337" i="4" s="1"/>
  <c r="AT293" i="4"/>
  <c r="BV293" i="4" s="1"/>
  <c r="AS249" i="4"/>
  <c r="BU249" i="4" s="1"/>
  <c r="AR141" i="4"/>
  <c r="BT141" i="4" s="1"/>
  <c r="AQ33" i="4"/>
  <c r="BS33" i="4" s="1"/>
  <c r="AQ289" i="4"/>
  <c r="BS289" i="4" s="1"/>
  <c r="AP181" i="4"/>
  <c r="BR181" i="4" s="1"/>
  <c r="CE181" i="4" s="1"/>
  <c r="AP319" i="4"/>
  <c r="BR319" i="4" s="1"/>
  <c r="CE319" i="4" s="1"/>
  <c r="AO45" i="4"/>
  <c r="BQ45" i="4" s="1"/>
  <c r="AO118" i="4"/>
  <c r="BQ118" i="4" s="1"/>
  <c r="AO191" i="4"/>
  <c r="BQ191" i="4" s="1"/>
  <c r="AO262" i="4"/>
  <c r="BQ262" i="4" s="1"/>
  <c r="AO326" i="4"/>
  <c r="BQ326" i="4" s="1"/>
  <c r="AN26" i="4"/>
  <c r="BP26" i="4" s="1"/>
  <c r="AN90" i="4"/>
  <c r="BP90" i="4" s="1"/>
  <c r="AN154" i="4"/>
  <c r="BP154" i="4" s="1"/>
  <c r="AN218" i="4"/>
  <c r="BP218" i="4" s="1"/>
  <c r="AN282" i="4"/>
  <c r="BP282" i="4" s="1"/>
  <c r="AN346" i="4"/>
  <c r="BP346" i="4" s="1"/>
  <c r="AM46" i="4"/>
  <c r="BO46" i="4" s="1"/>
  <c r="AM110" i="4"/>
  <c r="BO110" i="4" s="1"/>
  <c r="AM174" i="4"/>
  <c r="BO174" i="4" s="1"/>
  <c r="AM238" i="4"/>
  <c r="BO238" i="4" s="1"/>
  <c r="AM302" i="4"/>
  <c r="BO302" i="4" s="1"/>
  <c r="AM366" i="4"/>
  <c r="BO366" i="4" s="1"/>
  <c r="AL66" i="4"/>
  <c r="BN66" i="4" s="1"/>
  <c r="AL130" i="4"/>
  <c r="BN130" i="4" s="1"/>
  <c r="AL194" i="4"/>
  <c r="BN194" i="4" s="1"/>
  <c r="AL258" i="4"/>
  <c r="BN258" i="4" s="1"/>
  <c r="AL322" i="4"/>
  <c r="BN322" i="4" s="1"/>
  <c r="AK22" i="4"/>
  <c r="BM22" i="4" s="1"/>
  <c r="AK86" i="4"/>
  <c r="BM86" i="4" s="1"/>
  <c r="AK150" i="4"/>
  <c r="BM150" i="4" s="1"/>
  <c r="AK214" i="4"/>
  <c r="BM214" i="4" s="1"/>
  <c r="AK278" i="4"/>
  <c r="BM278" i="4" s="1"/>
  <c r="BB354" i="4"/>
  <c r="CD354" i="4" s="1"/>
  <c r="AX268" i="4"/>
  <c r="BZ268" i="4" s="1"/>
  <c r="AV259" i="4"/>
  <c r="BX259" i="4" s="1"/>
  <c r="AU307" i="4"/>
  <c r="BW307" i="4" s="1"/>
  <c r="AT199" i="4"/>
  <c r="BV199" i="4" s="1"/>
  <c r="AS91" i="4"/>
  <c r="BU91" i="4" s="1"/>
  <c r="AS347" i="4"/>
  <c r="BU347" i="4" s="1"/>
  <c r="AR239" i="4"/>
  <c r="BT239" i="4" s="1"/>
  <c r="AQ131" i="4"/>
  <c r="BS131" i="4" s="1"/>
  <c r="AP23" i="4"/>
  <c r="BR23" i="4" s="1"/>
  <c r="CE23" i="4" s="1"/>
  <c r="AP253" i="4"/>
  <c r="BR253" i="4" s="1"/>
  <c r="CE253" i="4" s="1"/>
  <c r="AP359" i="4"/>
  <c r="BR359" i="4" s="1"/>
  <c r="CE359" i="4" s="1"/>
  <c r="AO73" i="4"/>
  <c r="BQ73" i="4" s="1"/>
  <c r="AO146" i="4"/>
  <c r="BQ146" i="4" s="1"/>
  <c r="AO219" i="4"/>
  <c r="BQ219" i="4" s="1"/>
  <c r="AO287" i="4"/>
  <c r="BQ287" i="4" s="1"/>
  <c r="AP102" i="4"/>
  <c r="BR102" i="4" s="1"/>
  <c r="AQ57" i="4"/>
  <c r="BS57" i="4" s="1"/>
  <c r="AN88" i="4"/>
  <c r="BP88" i="4" s="1"/>
  <c r="AM236" i="4"/>
  <c r="BO236" i="4" s="1"/>
  <c r="AL256" i="4"/>
  <c r="BN256" i="4" s="1"/>
  <c r="AK148" i="4"/>
  <c r="BM148" i="4" s="1"/>
  <c r="AU234" i="4"/>
  <c r="BW234" i="4" s="1"/>
  <c r="AS19" i="4"/>
  <c r="BU19" i="4" s="1"/>
  <c r="AS371" i="4"/>
  <c r="BU371" i="4" s="1"/>
  <c r="AR359" i="4"/>
  <c r="BT359" i="4" s="1"/>
  <c r="AQ315" i="4"/>
  <c r="BS315" i="4" s="1"/>
  <c r="AP266" i="4"/>
  <c r="BR266" i="4" s="1"/>
  <c r="CE266" i="4" s="1"/>
  <c r="AO34" i="4"/>
  <c r="BQ34" i="4" s="1"/>
  <c r="AO126" i="4"/>
  <c r="BQ126" i="4" s="1"/>
  <c r="AO226" i="4"/>
  <c r="BQ226" i="4" s="1"/>
  <c r="AO317" i="4"/>
  <c r="BQ317" i="4" s="1"/>
  <c r="AN33" i="4"/>
  <c r="BP33" i="4" s="1"/>
  <c r="AN121" i="4"/>
  <c r="BP121" i="4" s="1"/>
  <c r="AN209" i="4"/>
  <c r="BP209" i="4" s="1"/>
  <c r="AN289" i="4"/>
  <c r="BP289" i="4" s="1"/>
  <c r="AM13" i="4"/>
  <c r="BO13" i="4" s="1"/>
  <c r="AM101" i="4"/>
  <c r="BO101" i="4" s="1"/>
  <c r="AM181" i="4"/>
  <c r="BO181" i="4" s="1"/>
  <c r="AM269" i="4"/>
  <c r="BO269" i="4" s="1"/>
  <c r="AM357" i="4"/>
  <c r="BO357" i="4" s="1"/>
  <c r="AL73" i="4"/>
  <c r="BN73" i="4" s="1"/>
  <c r="AL161" i="4"/>
  <c r="BN161" i="4" s="1"/>
  <c r="AL249" i="4"/>
  <c r="BN249" i="4" s="1"/>
  <c r="AL329" i="4"/>
  <c r="BN329" i="4" s="1"/>
  <c r="AK53" i="4"/>
  <c r="BM53" i="4" s="1"/>
  <c r="AK141" i="4"/>
  <c r="BM141" i="4" s="1"/>
  <c r="AK221" i="4"/>
  <c r="BM221" i="4" s="1"/>
  <c r="AY240" i="4"/>
  <c r="CA240" i="4" s="1"/>
  <c r="AV255" i="4"/>
  <c r="BX255" i="4" s="1"/>
  <c r="AU369" i="4"/>
  <c r="BW369" i="4" s="1"/>
  <c r="AT357" i="4"/>
  <c r="BV357" i="4" s="1"/>
  <c r="AS281" i="4"/>
  <c r="BU281" i="4" s="1"/>
  <c r="AR173" i="4"/>
  <c r="BT173" i="4" s="1"/>
  <c r="AQ65" i="4"/>
  <c r="BS65" i="4" s="1"/>
  <c r="AQ321" i="4"/>
  <c r="BS321" i="4" s="1"/>
  <c r="AP207" i="4"/>
  <c r="BR207" i="4" s="1"/>
  <c r="CE207" i="4" s="1"/>
  <c r="AP333" i="4"/>
  <c r="BR333" i="4" s="1"/>
  <c r="CE333" i="4" s="1"/>
  <c r="AO54" i="4"/>
  <c r="BQ54" i="4" s="1"/>
  <c r="AO127" i="4"/>
  <c r="BQ127" i="4" s="1"/>
  <c r="AO200" i="4"/>
  <c r="BQ200" i="4" s="1"/>
  <c r="AO270" i="4"/>
  <c r="BQ270" i="4" s="1"/>
  <c r="AO334" i="4"/>
  <c r="BQ334" i="4" s="1"/>
  <c r="AN34" i="4"/>
  <c r="BP34" i="4" s="1"/>
  <c r="AN98" i="4"/>
  <c r="BP98" i="4" s="1"/>
  <c r="AN162" i="4"/>
  <c r="BP162" i="4" s="1"/>
  <c r="AN226" i="4"/>
  <c r="BP226" i="4" s="1"/>
  <c r="AN290" i="4"/>
  <c r="BP290" i="4" s="1"/>
  <c r="AN354" i="4"/>
  <c r="BP354" i="4" s="1"/>
  <c r="AM54" i="4"/>
  <c r="BO54" i="4" s="1"/>
  <c r="AM118" i="4"/>
  <c r="BO118" i="4" s="1"/>
  <c r="AM182" i="4"/>
  <c r="BO182" i="4" s="1"/>
  <c r="AM246" i="4"/>
  <c r="BO246" i="4" s="1"/>
  <c r="AM310" i="4"/>
  <c r="BO310" i="4" s="1"/>
  <c r="AM374" i="4"/>
  <c r="BO374" i="4" s="1"/>
  <c r="AL74" i="4"/>
  <c r="BN74" i="4" s="1"/>
  <c r="AL138" i="4"/>
  <c r="BN138" i="4" s="1"/>
  <c r="AL202" i="4"/>
  <c r="BN202" i="4" s="1"/>
  <c r="AL266" i="4"/>
  <c r="BN266" i="4" s="1"/>
  <c r="AL330" i="4"/>
  <c r="BN330" i="4" s="1"/>
  <c r="AK30" i="4"/>
  <c r="BM30" i="4" s="1"/>
  <c r="AK94" i="4"/>
  <c r="BM94" i="4" s="1"/>
  <c r="AK158" i="4"/>
  <c r="BM158" i="4" s="1"/>
  <c r="AK222" i="4"/>
  <c r="BM222" i="4" s="1"/>
  <c r="AK286" i="4"/>
  <c r="BM286" i="4" s="1"/>
  <c r="BA230" i="4"/>
  <c r="CC230" i="4" s="1"/>
  <c r="AW32" i="4"/>
  <c r="BY32" i="4" s="1"/>
  <c r="AV323" i="4"/>
  <c r="BX323" i="4" s="1"/>
  <c r="AU339" i="4"/>
  <c r="BW339" i="4" s="1"/>
  <c r="AT231" i="4"/>
  <c r="BV231" i="4" s="1"/>
  <c r="AS123" i="4"/>
  <c r="BU123" i="4" s="1"/>
  <c r="AR15" i="4"/>
  <c r="BT15" i="4" s="1"/>
  <c r="AR271" i="4"/>
  <c r="BT271" i="4" s="1"/>
  <c r="AQ163" i="4"/>
  <c r="BS163" i="4" s="1"/>
  <c r="AP55" i="4"/>
  <c r="BR55" i="4" s="1"/>
  <c r="CE55" i="4" s="1"/>
  <c r="AP270" i="4"/>
  <c r="BR270" i="4" s="1"/>
  <c r="CE270" i="4" s="1"/>
  <c r="AP373" i="4"/>
  <c r="BR373" i="4" s="1"/>
  <c r="CE373" i="4" s="1"/>
  <c r="AO82" i="4"/>
  <c r="BQ82" i="4" s="1"/>
  <c r="AO155" i="4"/>
  <c r="BQ155" i="4" s="1"/>
  <c r="AO229" i="4"/>
  <c r="BQ229" i="4" s="1"/>
  <c r="AO295" i="4"/>
  <c r="BQ295" i="4" s="1"/>
  <c r="AR230" i="4"/>
  <c r="BT230" i="4" s="1"/>
  <c r="BC105" i="4"/>
  <c r="AP290" i="4"/>
  <c r="BR290" i="4" s="1"/>
  <c r="CE290" i="4" s="1"/>
  <c r="AN216" i="4"/>
  <c r="BP216" i="4" s="1"/>
  <c r="AM364" i="4"/>
  <c r="BO364" i="4" s="1"/>
  <c r="AL320" i="4"/>
  <c r="BN320" i="4" s="1"/>
  <c r="BC125" i="4"/>
  <c r="AT127" i="4"/>
  <c r="BV127" i="4" s="1"/>
  <c r="AS115" i="4"/>
  <c r="BU115" i="4" s="1"/>
  <c r="AR103" i="4"/>
  <c r="BT103" i="4" s="1"/>
  <c r="AQ59" i="4"/>
  <c r="BS59" i="4" s="1"/>
  <c r="AP47" i="4"/>
  <c r="BR47" i="4" s="1"/>
  <c r="CE47" i="4" s="1"/>
  <c r="AP305" i="4"/>
  <c r="BR305" i="4" s="1"/>
  <c r="CE305" i="4" s="1"/>
  <c r="AO53" i="4"/>
  <c r="BQ53" i="4" s="1"/>
  <c r="AO153" i="4"/>
  <c r="BQ153" i="4" s="1"/>
  <c r="AO253" i="4"/>
  <c r="BQ253" i="4" s="1"/>
  <c r="AO333" i="4"/>
  <c r="BQ333" i="4" s="1"/>
  <c r="AN57" i="4"/>
  <c r="BP57" i="4" s="1"/>
  <c r="AN145" i="4"/>
  <c r="BP145" i="4" s="1"/>
  <c r="AN225" i="4"/>
  <c r="BP225" i="4" s="1"/>
  <c r="AN313" i="4"/>
  <c r="BP313" i="4" s="1"/>
  <c r="AM37" i="4"/>
  <c r="BO37" i="4" s="1"/>
  <c r="AM117" i="4"/>
  <c r="BO117" i="4" s="1"/>
  <c r="AM205" i="4"/>
  <c r="BO205" i="4" s="1"/>
  <c r="AM293" i="4"/>
  <c r="BO293" i="4" s="1"/>
  <c r="AM373" i="4"/>
  <c r="BO373" i="4" s="1"/>
  <c r="AL97" i="4"/>
  <c r="BN97" i="4" s="1"/>
  <c r="AL185" i="4"/>
  <c r="BN185" i="4" s="1"/>
  <c r="AL265" i="4"/>
  <c r="BN265" i="4" s="1"/>
  <c r="AL353" i="4"/>
  <c r="BN353" i="4" s="1"/>
  <c r="AK77" i="4"/>
  <c r="BM77" i="4" s="1"/>
  <c r="AK157" i="4"/>
  <c r="BM157" i="4" s="1"/>
  <c r="AJ183" i="4"/>
  <c r="BL183" i="4" s="1"/>
  <c r="AX260" i="4"/>
  <c r="BZ260" i="4" s="1"/>
  <c r="AU19" i="4"/>
  <c r="BW19" i="4" s="1"/>
  <c r="AT101" i="4"/>
  <c r="BV101" i="4" s="1"/>
  <c r="AS89" i="4"/>
  <c r="BU89" i="4" s="1"/>
  <c r="AS345" i="4"/>
  <c r="BU345" i="4" s="1"/>
  <c r="AR237" i="4"/>
  <c r="BT237" i="4" s="1"/>
  <c r="AQ129" i="4"/>
  <c r="BS129" i="4" s="1"/>
  <c r="AP21" i="4"/>
  <c r="BR21" i="4" s="1"/>
  <c r="CE21" i="4" s="1"/>
  <c r="AP250" i="4"/>
  <c r="BR250" i="4" s="1"/>
  <c r="CE250" i="4" s="1"/>
  <c r="AP358" i="4"/>
  <c r="BR358" i="4" s="1"/>
  <c r="CE358" i="4" s="1"/>
  <c r="AO72" i="4"/>
  <c r="BQ72" i="4" s="1"/>
  <c r="AO145" i="4"/>
  <c r="BQ145" i="4" s="1"/>
  <c r="AO218" i="4"/>
  <c r="BQ218" i="4" s="1"/>
  <c r="AO286" i="4"/>
  <c r="BQ286" i="4" s="1"/>
  <c r="AO350" i="4"/>
  <c r="BQ350" i="4" s="1"/>
  <c r="AN50" i="4"/>
  <c r="BP50" i="4" s="1"/>
  <c r="AN114" i="4"/>
  <c r="BP114" i="4" s="1"/>
  <c r="AN178" i="4"/>
  <c r="BP178" i="4" s="1"/>
  <c r="AN242" i="4"/>
  <c r="BP242" i="4" s="1"/>
  <c r="AN306" i="4"/>
  <c r="BP306" i="4" s="1"/>
  <c r="AN370" i="4"/>
  <c r="BP370" i="4" s="1"/>
  <c r="AM70" i="4"/>
  <c r="BO70" i="4" s="1"/>
  <c r="AM134" i="4"/>
  <c r="BO134" i="4" s="1"/>
  <c r="AM198" i="4"/>
  <c r="BO198" i="4" s="1"/>
  <c r="AM262" i="4"/>
  <c r="BO262" i="4" s="1"/>
  <c r="AM326" i="4"/>
  <c r="BO326" i="4" s="1"/>
  <c r="AL26" i="4"/>
  <c r="BN26" i="4" s="1"/>
  <c r="AL90" i="4"/>
  <c r="BN90" i="4" s="1"/>
  <c r="AL154" i="4"/>
  <c r="BN154" i="4" s="1"/>
  <c r="AL218" i="4"/>
  <c r="BN218" i="4" s="1"/>
  <c r="AL282" i="4"/>
  <c r="BN282" i="4" s="1"/>
  <c r="AL346" i="4"/>
  <c r="BN346" i="4" s="1"/>
  <c r="AK46" i="4"/>
  <c r="BM46" i="4" s="1"/>
  <c r="AK110" i="4"/>
  <c r="BM110" i="4" s="1"/>
  <c r="AK174" i="4"/>
  <c r="BM174" i="4" s="1"/>
  <c r="AK238" i="4"/>
  <c r="BM238" i="4" s="1"/>
  <c r="AK302" i="4"/>
  <c r="BM302" i="4" s="1"/>
  <c r="AZ275" i="4"/>
  <c r="CB275" i="4" s="1"/>
  <c r="AW283" i="4"/>
  <c r="BY283" i="4" s="1"/>
  <c r="AU87" i="4"/>
  <c r="BW87" i="4" s="1"/>
  <c r="AT39" i="4"/>
  <c r="BV39" i="4" s="1"/>
  <c r="AT295" i="4"/>
  <c r="BV295" i="4" s="1"/>
  <c r="AS187" i="4"/>
  <c r="BU187" i="4" s="1"/>
  <c r="AR79" i="4"/>
  <c r="BT79" i="4" s="1"/>
  <c r="AR335" i="4"/>
  <c r="BT335" i="4" s="1"/>
  <c r="AQ227" i="4"/>
  <c r="BS227" i="4" s="1"/>
  <c r="AP119" i="4"/>
  <c r="BR119" i="4" s="1"/>
  <c r="CE119" i="4" s="1"/>
  <c r="AP295" i="4"/>
  <c r="BR295" i="4" s="1"/>
  <c r="CE295" i="4" s="1"/>
  <c r="AO27" i="4"/>
  <c r="BQ27" i="4" s="1"/>
  <c r="AP45" i="4"/>
  <c r="BR45" i="4" s="1"/>
  <c r="CE45" i="4" s="1"/>
  <c r="AQ27" i="4"/>
  <c r="BS27" i="4" s="1"/>
  <c r="AN137" i="4"/>
  <c r="BP137" i="4" s="1"/>
  <c r="AL81" i="4"/>
  <c r="BN81" i="4" s="1"/>
  <c r="AV319" i="4"/>
  <c r="BX319" i="4" s="1"/>
  <c r="AP345" i="4"/>
  <c r="BR345" i="4" s="1"/>
  <c r="CE345" i="4" s="1"/>
  <c r="AN170" i="4"/>
  <c r="BP170" i="4" s="1"/>
  <c r="AM318" i="4"/>
  <c r="BO318" i="4" s="1"/>
  <c r="AK102" i="4"/>
  <c r="BM102" i="4" s="1"/>
  <c r="AT263" i="4"/>
  <c r="BV263" i="4" s="1"/>
  <c r="AO64" i="4"/>
  <c r="BQ64" i="4" s="1"/>
  <c r="AO247" i="4"/>
  <c r="BQ247" i="4" s="1"/>
  <c r="AO367" i="4"/>
  <c r="BQ367" i="4" s="1"/>
  <c r="AN91" i="4"/>
  <c r="BP91" i="4" s="1"/>
  <c r="AN179" i="4"/>
  <c r="BP179" i="4" s="1"/>
  <c r="AN259" i="4"/>
  <c r="BP259" i="4" s="1"/>
  <c r="AN347" i="4"/>
  <c r="BP347" i="4" s="1"/>
  <c r="AM71" i="4"/>
  <c r="BO71" i="4" s="1"/>
  <c r="AM151" i="4"/>
  <c r="BO151" i="4" s="1"/>
  <c r="AM239" i="4"/>
  <c r="BO239" i="4" s="1"/>
  <c r="AM327" i="4"/>
  <c r="BO327" i="4" s="1"/>
  <c r="AL43" i="4"/>
  <c r="BN43" i="4" s="1"/>
  <c r="AL131" i="4"/>
  <c r="BN131" i="4" s="1"/>
  <c r="AL219" i="4"/>
  <c r="BN219" i="4" s="1"/>
  <c r="AL299" i="4"/>
  <c r="BN299" i="4" s="1"/>
  <c r="AK23" i="4"/>
  <c r="BM23" i="4" s="1"/>
  <c r="AK111" i="4"/>
  <c r="BM111" i="4" s="1"/>
  <c r="AK191" i="4"/>
  <c r="BM191" i="4" s="1"/>
  <c r="AK279" i="4"/>
  <c r="BM279" i="4" s="1"/>
  <c r="AK367" i="4"/>
  <c r="BM367" i="4" s="1"/>
  <c r="AJ83" i="4"/>
  <c r="BL83" i="4" s="1"/>
  <c r="AI94" i="4"/>
  <c r="BK94" i="4" s="1"/>
  <c r="AI182" i="4"/>
  <c r="BK182" i="4" s="1"/>
  <c r="AI262" i="4"/>
  <c r="BK262" i="4" s="1"/>
  <c r="AI350" i="4"/>
  <c r="BK350" i="4" s="1"/>
  <c r="BA102" i="4"/>
  <c r="CC102" i="4" s="1"/>
  <c r="AX324" i="4"/>
  <c r="BZ324" i="4" s="1"/>
  <c r="AV287" i="4"/>
  <c r="BX287" i="4" s="1"/>
  <c r="AU321" i="4"/>
  <c r="BW321" i="4" s="1"/>
  <c r="AT213" i="4"/>
  <c r="BV213" i="4" s="1"/>
  <c r="AS105" i="4"/>
  <c r="BU105" i="4" s="1"/>
  <c r="AS361" i="4"/>
  <c r="BU361" i="4" s="1"/>
  <c r="AR253" i="4"/>
  <c r="BT253" i="4" s="1"/>
  <c r="AQ145" i="4"/>
  <c r="BS145" i="4" s="1"/>
  <c r="AP37" i="4"/>
  <c r="BR37" i="4" s="1"/>
  <c r="CE37" i="4" s="1"/>
  <c r="AP261" i="4"/>
  <c r="BR261" i="4" s="1"/>
  <c r="CE261" i="4" s="1"/>
  <c r="AP365" i="4"/>
  <c r="BR365" i="4" s="1"/>
  <c r="CE365" i="4" s="1"/>
  <c r="AO77" i="4"/>
  <c r="BQ77" i="4" s="1"/>
  <c r="AO150" i="4"/>
  <c r="BQ150" i="4" s="1"/>
  <c r="AO223" i="4"/>
  <c r="BQ223" i="4" s="1"/>
  <c r="AO290" i="4"/>
  <c r="BQ290" i="4" s="1"/>
  <c r="AO354" i="4"/>
  <c r="BQ354" i="4" s="1"/>
  <c r="AN54" i="4"/>
  <c r="BP54" i="4" s="1"/>
  <c r="AN118" i="4"/>
  <c r="BP118" i="4" s="1"/>
  <c r="AN182" i="4"/>
  <c r="BP182" i="4" s="1"/>
  <c r="AN246" i="4"/>
  <c r="BP246" i="4" s="1"/>
  <c r="AN310" i="4"/>
  <c r="BP310" i="4" s="1"/>
  <c r="AN374" i="4"/>
  <c r="BP374" i="4" s="1"/>
  <c r="AM74" i="4"/>
  <c r="BO74" i="4" s="1"/>
  <c r="AM138" i="4"/>
  <c r="BO138" i="4" s="1"/>
  <c r="AM202" i="4"/>
  <c r="BO202" i="4" s="1"/>
  <c r="AM266" i="4"/>
  <c r="BO266" i="4" s="1"/>
  <c r="AM330" i="4"/>
  <c r="BO330" i="4" s="1"/>
  <c r="AL30" i="4"/>
  <c r="BN30" i="4" s="1"/>
  <c r="AL94" i="4"/>
  <c r="BN94" i="4" s="1"/>
  <c r="AL158" i="4"/>
  <c r="BN158" i="4" s="1"/>
  <c r="AL222" i="4"/>
  <c r="BN222" i="4" s="1"/>
  <c r="AL286" i="4"/>
  <c r="BN286" i="4" s="1"/>
  <c r="AL350" i="4"/>
  <c r="BN350" i="4" s="1"/>
  <c r="AK50" i="4"/>
  <c r="BM50" i="4" s="1"/>
  <c r="AK114" i="4"/>
  <c r="BM114" i="4" s="1"/>
  <c r="AK178" i="4"/>
  <c r="BM178" i="4" s="1"/>
  <c r="AK242" i="4"/>
  <c r="BM242" i="4" s="1"/>
  <c r="AK306" i="4"/>
  <c r="BM306" i="4" s="1"/>
  <c r="AK370" i="4"/>
  <c r="BM370" i="4" s="1"/>
  <c r="AJ70" i="4"/>
  <c r="BL70" i="4" s="1"/>
  <c r="AI57" i="4"/>
  <c r="BK57" i="4" s="1"/>
  <c r="AI121" i="4"/>
  <c r="BK121" i="4" s="1"/>
  <c r="AU55" i="4"/>
  <c r="BW55" i="4" s="1"/>
  <c r="AS97" i="4"/>
  <c r="BU97" i="4" s="1"/>
  <c r="AQ43" i="4"/>
  <c r="BS43" i="4" s="1"/>
  <c r="AP289" i="4"/>
  <c r="BR289" i="4" s="1"/>
  <c r="CE289" i="4" s="1"/>
  <c r="AO147" i="4"/>
  <c r="BQ147" i="4" s="1"/>
  <c r="AO329" i="4"/>
  <c r="BQ329" i="4" s="1"/>
  <c r="AN135" i="4"/>
  <c r="BP135" i="4" s="1"/>
  <c r="AN308" i="4"/>
  <c r="BP308" i="4" s="1"/>
  <c r="AM113" i="4"/>
  <c r="BO113" i="4" s="1"/>
  <c r="AM283" i="4"/>
  <c r="BO283" i="4" s="1"/>
  <c r="AL92" i="4"/>
  <c r="BN92" i="4" s="1"/>
  <c r="AL261" i="4"/>
  <c r="BN261" i="4" s="1"/>
  <c r="AK67" i="4"/>
  <c r="BM67" i="4" s="1"/>
  <c r="AK232" i="4"/>
  <c r="BM232" i="4" s="1"/>
  <c r="AK332" i="4"/>
  <c r="BM332" i="4" s="1"/>
  <c r="AJ53" i="4"/>
  <c r="BL53" i="4" s="1"/>
  <c r="AI61" i="4"/>
  <c r="BK61" i="4" s="1"/>
  <c r="AI144" i="4"/>
  <c r="BK144" i="4" s="1"/>
  <c r="AI217" i="4"/>
  <c r="BK217" i="4" s="1"/>
  <c r="AI290" i="4"/>
  <c r="BK290" i="4" s="1"/>
  <c r="AI363" i="4"/>
  <c r="BK363" i="4" s="1"/>
  <c r="AH69" i="4"/>
  <c r="BJ69" i="4" s="1"/>
  <c r="AH133" i="4"/>
  <c r="BJ133" i="4" s="1"/>
  <c r="AH197" i="4"/>
  <c r="BJ197" i="4" s="1"/>
  <c r="AH261" i="4"/>
  <c r="BJ261" i="4" s="1"/>
  <c r="AH325" i="4"/>
  <c r="BJ325" i="4" s="1"/>
  <c r="AG25" i="4"/>
  <c r="BI25" i="4" s="1"/>
  <c r="AG89" i="4"/>
  <c r="BI89" i="4" s="1"/>
  <c r="AG153" i="4"/>
  <c r="BI153" i="4" s="1"/>
  <c r="AG217" i="4"/>
  <c r="BI217" i="4" s="1"/>
  <c r="AG281" i="4"/>
  <c r="BI281" i="4" s="1"/>
  <c r="AG345" i="4"/>
  <c r="BI345" i="4" s="1"/>
  <c r="AF45" i="4"/>
  <c r="BH45" i="4" s="1"/>
  <c r="AF109" i="4"/>
  <c r="BH109" i="4" s="1"/>
  <c r="AF173" i="4"/>
  <c r="BH173" i="4" s="1"/>
  <c r="AF237" i="4"/>
  <c r="BH237" i="4" s="1"/>
  <c r="AF301" i="4"/>
  <c r="BH301" i="4" s="1"/>
  <c r="AF365" i="4"/>
  <c r="BH365" i="4" s="1"/>
  <c r="AE65" i="4"/>
  <c r="BG65" i="4" s="1"/>
  <c r="AE129" i="4"/>
  <c r="BG129" i="4" s="1"/>
  <c r="AE193" i="4"/>
  <c r="BG193" i="4" s="1"/>
  <c r="AE257" i="4"/>
  <c r="BG257" i="4" s="1"/>
  <c r="AE321" i="4"/>
  <c r="BG321" i="4" s="1"/>
  <c r="AD21" i="4"/>
  <c r="BF21" i="4" s="1"/>
  <c r="AD85" i="4"/>
  <c r="BF85" i="4" s="1"/>
  <c r="AD149" i="4"/>
  <c r="BF149" i="4" s="1"/>
  <c r="AD213" i="4"/>
  <c r="BF213" i="4" s="1"/>
  <c r="AD277" i="4"/>
  <c r="BF277" i="4" s="1"/>
  <c r="AD341" i="4"/>
  <c r="BF341" i="4" s="1"/>
  <c r="BC41" i="4"/>
  <c r="AU99" i="4"/>
  <c r="BW99" i="4" s="1"/>
  <c r="AS99" i="4"/>
  <c r="BU99" i="4" s="1"/>
  <c r="AQ51" i="4"/>
  <c r="BS51" i="4" s="1"/>
  <c r="AP297" i="4"/>
  <c r="BR297" i="4" s="1"/>
  <c r="CE297" i="4" s="1"/>
  <c r="AO149" i="4"/>
  <c r="BQ149" i="4" s="1"/>
  <c r="AO331" i="4"/>
  <c r="BQ331" i="4" s="1"/>
  <c r="AN140" i="4"/>
  <c r="BP140" i="4" s="1"/>
  <c r="AN309" i="4"/>
  <c r="BP309" i="4" s="1"/>
  <c r="AM115" i="4"/>
  <c r="BO115" i="4" s="1"/>
  <c r="AM288" i="4"/>
  <c r="BO288" i="4" s="1"/>
  <c r="AL93" i="4"/>
  <c r="BN93" i="4" s="1"/>
  <c r="AL263" i="4"/>
  <c r="BN263" i="4" s="1"/>
  <c r="AK72" i="4"/>
  <c r="BM72" i="4" s="1"/>
  <c r="AK233" i="4"/>
  <c r="BM233" i="4" s="1"/>
  <c r="AK333" i="4"/>
  <c r="BM333" i="4" s="1"/>
  <c r="AJ55" i="4"/>
  <c r="BL55" i="4" s="1"/>
  <c r="AI63" i="4"/>
  <c r="BK63" i="4" s="1"/>
  <c r="AI145" i="4"/>
  <c r="BK145" i="4" s="1"/>
  <c r="AI218" i="4"/>
  <c r="BK218" i="4" s="1"/>
  <c r="AI291" i="4"/>
  <c r="BK291" i="4" s="1"/>
  <c r="AI364" i="4"/>
  <c r="BK364" i="4" s="1"/>
  <c r="AN152" i="4"/>
  <c r="BP152" i="4" s="1"/>
  <c r="AQ347" i="4"/>
  <c r="BS347" i="4" s="1"/>
  <c r="AN217" i="4"/>
  <c r="BP217" i="4" s="1"/>
  <c r="AL177" i="4"/>
  <c r="BN177" i="4" s="1"/>
  <c r="AT37" i="4"/>
  <c r="BV37" i="4" s="1"/>
  <c r="AO63" i="4"/>
  <c r="BQ63" i="4" s="1"/>
  <c r="AN234" i="4"/>
  <c r="BP234" i="4" s="1"/>
  <c r="AL18" i="4"/>
  <c r="BN18" i="4" s="1"/>
  <c r="AK166" i="4"/>
  <c r="BM166" i="4" s="1"/>
  <c r="AS155" i="4"/>
  <c r="BU155" i="4" s="1"/>
  <c r="AO91" i="4"/>
  <c r="BQ91" i="4" s="1"/>
  <c r="AO279" i="4"/>
  <c r="BQ279" i="4" s="1"/>
  <c r="AO375" i="4"/>
  <c r="BQ375" i="4" s="1"/>
  <c r="AN107" i="4"/>
  <c r="BP107" i="4" s="1"/>
  <c r="AN187" i="4"/>
  <c r="BP187" i="4" s="1"/>
  <c r="AN267" i="4"/>
  <c r="BP267" i="4" s="1"/>
  <c r="AN363" i="4"/>
  <c r="BP363" i="4" s="1"/>
  <c r="AM79" i="4"/>
  <c r="BO79" i="4" s="1"/>
  <c r="AM159" i="4"/>
  <c r="BO159" i="4" s="1"/>
  <c r="AM255" i="4"/>
  <c r="BO255" i="4" s="1"/>
  <c r="AM335" i="4"/>
  <c r="BO335" i="4" s="1"/>
  <c r="AL51" i="4"/>
  <c r="BN51" i="4" s="1"/>
  <c r="AL147" i="4"/>
  <c r="BN147" i="4" s="1"/>
  <c r="AL227" i="4"/>
  <c r="BN227" i="4" s="1"/>
  <c r="AL307" i="4"/>
  <c r="BN307" i="4" s="1"/>
  <c r="AK39" i="4"/>
  <c r="BM39" i="4" s="1"/>
  <c r="AK119" i="4"/>
  <c r="BM119" i="4" s="1"/>
  <c r="AK199" i="4"/>
  <c r="BM199" i="4" s="1"/>
  <c r="AK295" i="4"/>
  <c r="BM295" i="4" s="1"/>
  <c r="AK375" i="4"/>
  <c r="BM375" i="4" s="1"/>
  <c r="AI14" i="4"/>
  <c r="BK14" i="4" s="1"/>
  <c r="AI110" i="4"/>
  <c r="BK110" i="4" s="1"/>
  <c r="AI190" i="4"/>
  <c r="BK190" i="4" s="1"/>
  <c r="AI270" i="4"/>
  <c r="BK270" i="4" s="1"/>
  <c r="AI366" i="4"/>
  <c r="BK366" i="4" s="1"/>
  <c r="BA319" i="4"/>
  <c r="CC319" i="4" s="1"/>
  <c r="AW88" i="4"/>
  <c r="BY88" i="4" s="1"/>
  <c r="AV351" i="4"/>
  <c r="BX351" i="4" s="1"/>
  <c r="AU353" i="4"/>
  <c r="BW353" i="4" s="1"/>
  <c r="AT245" i="4"/>
  <c r="BV245" i="4" s="1"/>
  <c r="AS137" i="4"/>
  <c r="BU137" i="4" s="1"/>
  <c r="AR29" i="4"/>
  <c r="BT29" i="4" s="1"/>
  <c r="AR285" i="4"/>
  <c r="BT285" i="4" s="1"/>
  <c r="AQ177" i="4"/>
  <c r="BS177" i="4" s="1"/>
  <c r="AP69" i="4"/>
  <c r="BR69" i="4" s="1"/>
  <c r="CE69" i="4" s="1"/>
  <c r="AP274" i="4"/>
  <c r="BR274" i="4" s="1"/>
  <c r="CE274" i="4" s="1"/>
  <c r="AO13" i="4"/>
  <c r="BQ13" i="4" s="1"/>
  <c r="AO86" i="4"/>
  <c r="BQ86" i="4" s="1"/>
  <c r="AO159" i="4"/>
  <c r="BQ159" i="4" s="1"/>
  <c r="AO232" i="4"/>
  <c r="BQ232" i="4" s="1"/>
  <c r="AO298" i="4"/>
  <c r="BQ298" i="4" s="1"/>
  <c r="AO362" i="4"/>
  <c r="BQ362" i="4" s="1"/>
  <c r="AN62" i="4"/>
  <c r="BP62" i="4" s="1"/>
  <c r="AN126" i="4"/>
  <c r="BP126" i="4" s="1"/>
  <c r="AN190" i="4"/>
  <c r="BP190" i="4" s="1"/>
  <c r="AN254" i="4"/>
  <c r="BP254" i="4" s="1"/>
  <c r="AN318" i="4"/>
  <c r="BP318" i="4" s="1"/>
  <c r="AM18" i="4"/>
  <c r="BO18" i="4" s="1"/>
  <c r="AM82" i="4"/>
  <c r="BO82" i="4" s="1"/>
  <c r="AM146" i="4"/>
  <c r="BO146" i="4" s="1"/>
  <c r="AM210" i="4"/>
  <c r="BO210" i="4" s="1"/>
  <c r="AM274" i="4"/>
  <c r="BO274" i="4" s="1"/>
  <c r="AM338" i="4"/>
  <c r="BO338" i="4" s="1"/>
  <c r="AL38" i="4"/>
  <c r="BN38" i="4" s="1"/>
  <c r="AL102" i="4"/>
  <c r="BN102" i="4" s="1"/>
  <c r="AL166" i="4"/>
  <c r="BN166" i="4" s="1"/>
  <c r="AL230" i="4"/>
  <c r="BN230" i="4" s="1"/>
  <c r="AL294" i="4"/>
  <c r="BN294" i="4" s="1"/>
  <c r="AL358" i="4"/>
  <c r="BN358" i="4" s="1"/>
  <c r="AK58" i="4"/>
  <c r="BM58" i="4" s="1"/>
  <c r="AK122" i="4"/>
  <c r="BM122" i="4" s="1"/>
  <c r="AK186" i="4"/>
  <c r="BM186" i="4" s="1"/>
  <c r="AK250" i="4"/>
  <c r="BM250" i="4" s="1"/>
  <c r="AK314" i="4"/>
  <c r="BM314" i="4" s="1"/>
  <c r="AJ14" i="4"/>
  <c r="BL14" i="4" s="1"/>
  <c r="AJ78" i="4"/>
  <c r="BL78" i="4" s="1"/>
  <c r="AI65" i="4"/>
  <c r="BK65" i="4" s="1"/>
  <c r="BA38" i="4"/>
  <c r="CC38" i="4" s="1"/>
  <c r="AU211" i="4"/>
  <c r="BW211" i="4" s="1"/>
  <c r="AS171" i="4"/>
  <c r="BU171" i="4" s="1"/>
  <c r="AQ137" i="4"/>
  <c r="BS137" i="4" s="1"/>
  <c r="AP325" i="4"/>
  <c r="BR325" i="4" s="1"/>
  <c r="CE325" i="4" s="1"/>
  <c r="AO169" i="4"/>
  <c r="BQ169" i="4" s="1"/>
  <c r="AO352" i="4"/>
  <c r="BQ352" i="4" s="1"/>
  <c r="AN157" i="4"/>
  <c r="BP157" i="4" s="1"/>
  <c r="AM300" i="4"/>
  <c r="BO300" i="4" s="1"/>
  <c r="AP293" i="4"/>
  <c r="BR293" i="4" s="1"/>
  <c r="CE293" i="4" s="1"/>
  <c r="AN297" i="4"/>
  <c r="BP297" i="4" s="1"/>
  <c r="AL257" i="4"/>
  <c r="BN257" i="4" s="1"/>
  <c r="AS57" i="4"/>
  <c r="BU57" i="4" s="1"/>
  <c r="AO136" i="4"/>
  <c r="BQ136" i="4" s="1"/>
  <c r="AN298" i="4"/>
  <c r="BP298" i="4" s="1"/>
  <c r="AL82" i="4"/>
  <c r="BN82" i="4" s="1"/>
  <c r="AK230" i="4"/>
  <c r="BM230" i="4" s="1"/>
  <c r="AR47" i="4"/>
  <c r="BT47" i="4" s="1"/>
  <c r="AO101" i="4"/>
  <c r="BQ101" i="4" s="1"/>
  <c r="AO303" i="4"/>
  <c r="BQ303" i="4" s="1"/>
  <c r="AN27" i="4"/>
  <c r="BP27" i="4" s="1"/>
  <c r="AN115" i="4"/>
  <c r="BP115" i="4" s="1"/>
  <c r="AN195" i="4"/>
  <c r="BP195" i="4" s="1"/>
  <c r="AN283" i="4"/>
  <c r="BP283" i="4" s="1"/>
  <c r="AN371" i="4"/>
  <c r="BP371" i="4" s="1"/>
  <c r="AM87" i="4"/>
  <c r="BO87" i="4" s="1"/>
  <c r="AM175" i="4"/>
  <c r="BO175" i="4" s="1"/>
  <c r="AM263" i="4"/>
  <c r="BO263" i="4" s="1"/>
  <c r="AM343" i="4"/>
  <c r="BO343" i="4" s="1"/>
  <c r="AL67" i="4"/>
  <c r="BN67" i="4" s="1"/>
  <c r="AL155" i="4"/>
  <c r="BN155" i="4" s="1"/>
  <c r="AL235" i="4"/>
  <c r="BN235" i="4" s="1"/>
  <c r="AL323" i="4"/>
  <c r="BN323" i="4" s="1"/>
  <c r="AK47" i="4"/>
  <c r="BM47" i="4" s="1"/>
  <c r="AK127" i="4"/>
  <c r="BM127" i="4" s="1"/>
  <c r="AK215" i="4"/>
  <c r="BM215" i="4" s="1"/>
  <c r="AK303" i="4"/>
  <c r="BM303" i="4" s="1"/>
  <c r="AJ19" i="4"/>
  <c r="BL19" i="4" s="1"/>
  <c r="AI30" i="4"/>
  <c r="BK30" i="4" s="1"/>
  <c r="AI118" i="4"/>
  <c r="BK118" i="4" s="1"/>
  <c r="AI198" i="4"/>
  <c r="BK198" i="4" s="1"/>
  <c r="AI286" i="4"/>
  <c r="BK286" i="4" s="1"/>
  <c r="AI374" i="4"/>
  <c r="BK374" i="4" s="1"/>
  <c r="AZ161" i="4"/>
  <c r="CB161" i="4" s="1"/>
  <c r="AW216" i="4"/>
  <c r="BY216" i="4" s="1"/>
  <c r="AU51" i="4"/>
  <c r="BW51" i="4" s="1"/>
  <c r="AT21" i="4"/>
  <c r="BV21" i="4" s="1"/>
  <c r="AT277" i="4"/>
  <c r="BV277" i="4" s="1"/>
  <c r="AS169" i="4"/>
  <c r="BU169" i="4" s="1"/>
  <c r="AR61" i="4"/>
  <c r="BT61" i="4" s="1"/>
  <c r="AR317" i="4"/>
  <c r="BT317" i="4" s="1"/>
  <c r="AQ209" i="4"/>
  <c r="BS209" i="4" s="1"/>
  <c r="AP101" i="4"/>
  <c r="BR101" i="4" s="1"/>
  <c r="CE101" i="4" s="1"/>
  <c r="AP287" i="4"/>
  <c r="BR287" i="4" s="1"/>
  <c r="CE287" i="4" s="1"/>
  <c r="AO22" i="4"/>
  <c r="BQ22" i="4" s="1"/>
  <c r="AO95" i="4"/>
  <c r="BQ95" i="4" s="1"/>
  <c r="AO168" i="4"/>
  <c r="BQ168" i="4" s="1"/>
  <c r="AO241" i="4"/>
  <c r="BQ241" i="4" s="1"/>
  <c r="AO306" i="4"/>
  <c r="BQ306" i="4" s="1"/>
  <c r="AO370" i="4"/>
  <c r="BQ370" i="4" s="1"/>
  <c r="AN70" i="4"/>
  <c r="BP70" i="4" s="1"/>
  <c r="AN134" i="4"/>
  <c r="BP134" i="4" s="1"/>
  <c r="AN198" i="4"/>
  <c r="BP198" i="4" s="1"/>
  <c r="AN262" i="4"/>
  <c r="BP262" i="4" s="1"/>
  <c r="AN326" i="4"/>
  <c r="BP326" i="4" s="1"/>
  <c r="AM26" i="4"/>
  <c r="BO26" i="4" s="1"/>
  <c r="AM90" i="4"/>
  <c r="BO90" i="4" s="1"/>
  <c r="AM154" i="4"/>
  <c r="BO154" i="4" s="1"/>
  <c r="AM218" i="4"/>
  <c r="BO218" i="4" s="1"/>
  <c r="AM282" i="4"/>
  <c r="BO282" i="4" s="1"/>
  <c r="AM346" i="4"/>
  <c r="BO346" i="4" s="1"/>
  <c r="AL46" i="4"/>
  <c r="BN46" i="4" s="1"/>
  <c r="AL110" i="4"/>
  <c r="BN110" i="4" s="1"/>
  <c r="AL174" i="4"/>
  <c r="BN174" i="4" s="1"/>
  <c r="AL238" i="4"/>
  <c r="BN238" i="4" s="1"/>
  <c r="AL302" i="4"/>
  <c r="BN302" i="4" s="1"/>
  <c r="AL366" i="4"/>
  <c r="BN366" i="4" s="1"/>
  <c r="AK66" i="4"/>
  <c r="BM66" i="4" s="1"/>
  <c r="AK130" i="4"/>
  <c r="BM130" i="4" s="1"/>
  <c r="AK194" i="4"/>
  <c r="BM194" i="4" s="1"/>
  <c r="AK258" i="4"/>
  <c r="BM258" i="4" s="1"/>
  <c r="AK322" i="4"/>
  <c r="BM322" i="4" s="1"/>
  <c r="AJ22" i="4"/>
  <c r="BL22" i="4" s="1"/>
  <c r="AJ86" i="4"/>
  <c r="BL86" i="4" s="1"/>
  <c r="AI73" i="4"/>
  <c r="BK73" i="4" s="1"/>
  <c r="AZ172" i="4"/>
  <c r="CB172" i="4" s="1"/>
  <c r="AU313" i="4"/>
  <c r="BW313" i="4" s="1"/>
  <c r="AS259" i="4"/>
  <c r="BU259" i="4" s="1"/>
  <c r="AQ211" i="4"/>
  <c r="BS211" i="4" s="1"/>
  <c r="AP361" i="4"/>
  <c r="BR361" i="4" s="1"/>
  <c r="CE361" i="4" s="1"/>
  <c r="AO194" i="4"/>
  <c r="BQ194" i="4" s="1"/>
  <c r="AO371" i="4"/>
  <c r="BQ371" i="4" s="1"/>
  <c r="AN180" i="4"/>
  <c r="BP180" i="4" s="1"/>
  <c r="AN349" i="4"/>
  <c r="BP349" i="4" s="1"/>
  <c r="AM155" i="4"/>
  <c r="BO155" i="4" s="1"/>
  <c r="AM328" i="4"/>
  <c r="BO328" i="4" s="1"/>
  <c r="AL133" i="4"/>
  <c r="BN133" i="4" s="1"/>
  <c r="AL303" i="4"/>
  <c r="BN303" i="4" s="1"/>
  <c r="AK112" i="4"/>
  <c r="BM112" i="4" s="1"/>
  <c r="AK259" i="4"/>
  <c r="BM259" i="4" s="1"/>
  <c r="AK353" i="4"/>
  <c r="BM353" i="4" s="1"/>
  <c r="AJ74" i="4"/>
  <c r="BL74" i="4" s="1"/>
  <c r="AI83" i="4"/>
  <c r="BK83" i="4" s="1"/>
  <c r="AI162" i="4"/>
  <c r="BK162" i="4" s="1"/>
  <c r="AI235" i="4"/>
  <c r="BK235" i="4" s="1"/>
  <c r="AI308" i="4"/>
  <c r="BK308" i="4" s="1"/>
  <c r="AH17" i="4"/>
  <c r="BJ17" i="4" s="1"/>
  <c r="AH85" i="4"/>
  <c r="BJ85" i="4" s="1"/>
  <c r="AH149" i="4"/>
  <c r="BJ149" i="4" s="1"/>
  <c r="AH213" i="4"/>
  <c r="BJ213" i="4" s="1"/>
  <c r="AH277" i="4"/>
  <c r="BJ277" i="4" s="1"/>
  <c r="AH341" i="4"/>
  <c r="BJ341" i="4" s="1"/>
  <c r="AG41" i="4"/>
  <c r="BI41" i="4" s="1"/>
  <c r="AG105" i="4"/>
  <c r="BI105" i="4" s="1"/>
  <c r="AG169" i="4"/>
  <c r="BI169" i="4" s="1"/>
  <c r="AG233" i="4"/>
  <c r="BI233" i="4" s="1"/>
  <c r="AG297" i="4"/>
  <c r="BI297" i="4" s="1"/>
  <c r="AG361" i="4"/>
  <c r="BI361" i="4" s="1"/>
  <c r="AF61" i="4"/>
  <c r="BH61" i="4" s="1"/>
  <c r="AF125" i="4"/>
  <c r="BH125" i="4" s="1"/>
  <c r="AF189" i="4"/>
  <c r="BH189" i="4" s="1"/>
  <c r="AF253" i="4"/>
  <c r="BH253" i="4" s="1"/>
  <c r="AF317" i="4"/>
  <c r="BH317" i="4" s="1"/>
  <c r="AE17" i="4"/>
  <c r="BG17" i="4" s="1"/>
  <c r="AE81" i="4"/>
  <c r="BG81" i="4" s="1"/>
  <c r="AE145" i="4"/>
  <c r="BG145" i="4" s="1"/>
  <c r="AE209" i="4"/>
  <c r="BG209" i="4" s="1"/>
  <c r="AE273" i="4"/>
  <c r="BG273" i="4" s="1"/>
  <c r="AE337" i="4"/>
  <c r="BG337" i="4" s="1"/>
  <c r="AD37" i="4"/>
  <c r="BF37" i="4" s="1"/>
  <c r="AD101" i="4"/>
  <c r="BF101" i="4" s="1"/>
  <c r="AD165" i="4"/>
  <c r="BF165" i="4" s="1"/>
  <c r="AD229" i="4"/>
  <c r="BF229" i="4" s="1"/>
  <c r="AD293" i="4"/>
  <c r="BF293" i="4" s="1"/>
  <c r="AD357" i="4"/>
  <c r="BF357" i="4" s="1"/>
  <c r="AZ314" i="4"/>
  <c r="CB314" i="4" s="1"/>
  <c r="AU315" i="4"/>
  <c r="BW315" i="4" s="1"/>
  <c r="AS267" i="4"/>
  <c r="BU267" i="4" s="1"/>
  <c r="AQ233" i="4"/>
  <c r="BS233" i="4" s="1"/>
  <c r="AP362" i="4"/>
  <c r="BR362" i="4" s="1"/>
  <c r="CE362" i="4" s="1"/>
  <c r="AO197" i="4"/>
  <c r="BQ197" i="4" s="1"/>
  <c r="AO376" i="4"/>
  <c r="BQ376" i="4" s="1"/>
  <c r="AN181" i="4"/>
  <c r="BP181" i="4" s="1"/>
  <c r="AN351" i="4"/>
  <c r="BP351" i="4" s="1"/>
  <c r="AM160" i="4"/>
  <c r="BO160" i="4" s="1"/>
  <c r="AM329" i="4"/>
  <c r="BO329" i="4" s="1"/>
  <c r="AL135" i="4"/>
  <c r="BN135" i="4" s="1"/>
  <c r="AL308" i="4"/>
  <c r="BN308" i="4" s="1"/>
  <c r="AK113" i="4"/>
  <c r="BM113" i="4" s="1"/>
  <c r="AK260" i="4"/>
  <c r="BM260" i="4" s="1"/>
  <c r="AK355" i="4"/>
  <c r="BM355" i="4" s="1"/>
  <c r="AJ76" i="4"/>
  <c r="BL76" i="4" s="1"/>
  <c r="AI84" i="4"/>
  <c r="BK84" i="4" s="1"/>
  <c r="AI163" i="4"/>
  <c r="BK163" i="4" s="1"/>
  <c r="AI236" i="4"/>
  <c r="BK236" i="4" s="1"/>
  <c r="AI309" i="4"/>
  <c r="BK309" i="4" s="1"/>
  <c r="AH19" i="4"/>
  <c r="BJ19" i="4" s="1"/>
  <c r="AL304" i="4"/>
  <c r="BN304" i="4" s="1"/>
  <c r="AO43" i="4"/>
  <c r="BQ43" i="4" s="1"/>
  <c r="AM29" i="4"/>
  <c r="BO29" i="4" s="1"/>
  <c r="AL337" i="4"/>
  <c r="BN337" i="4" s="1"/>
  <c r="AS313" i="4"/>
  <c r="BU313" i="4" s="1"/>
  <c r="AO209" i="4"/>
  <c r="BQ209" i="4" s="1"/>
  <c r="AN362" i="4"/>
  <c r="BP362" i="4" s="1"/>
  <c r="AL146" i="4"/>
  <c r="BN146" i="4" s="1"/>
  <c r="AK294" i="4"/>
  <c r="BM294" i="4" s="1"/>
  <c r="AR303" i="4"/>
  <c r="BT303" i="4" s="1"/>
  <c r="AO137" i="4"/>
  <c r="BQ137" i="4" s="1"/>
  <c r="AO311" i="4"/>
  <c r="BQ311" i="4" s="1"/>
  <c r="AN43" i="4"/>
  <c r="BP43" i="4" s="1"/>
  <c r="AN123" i="4"/>
  <c r="BP123" i="4" s="1"/>
  <c r="AN203" i="4"/>
  <c r="BP203" i="4" s="1"/>
  <c r="AN299" i="4"/>
  <c r="BP299" i="4" s="1"/>
  <c r="AM15" i="4"/>
  <c r="BO15" i="4" s="1"/>
  <c r="AM95" i="4"/>
  <c r="BO95" i="4" s="1"/>
  <c r="AM191" i="4"/>
  <c r="BO191" i="4" s="1"/>
  <c r="AM271" i="4"/>
  <c r="BO271" i="4" s="1"/>
  <c r="AM351" i="4"/>
  <c r="BO351" i="4" s="1"/>
  <c r="AL83" i="4"/>
  <c r="BN83" i="4" s="1"/>
  <c r="AL163" i="4"/>
  <c r="BN163" i="4" s="1"/>
  <c r="AL243" i="4"/>
  <c r="BN243" i="4" s="1"/>
  <c r="AL339" i="4"/>
  <c r="BN339" i="4" s="1"/>
  <c r="AK55" i="4"/>
  <c r="BM55" i="4" s="1"/>
  <c r="AK135" i="4"/>
  <c r="BM135" i="4" s="1"/>
  <c r="AK231" i="4"/>
  <c r="BM231" i="4" s="1"/>
  <c r="AK311" i="4"/>
  <c r="BM311" i="4" s="1"/>
  <c r="AJ27" i="4"/>
  <c r="BL27" i="4" s="1"/>
  <c r="AI46" i="4"/>
  <c r="BK46" i="4" s="1"/>
  <c r="AI126" i="4"/>
  <c r="BK126" i="4" s="1"/>
  <c r="AI206" i="4"/>
  <c r="BK206" i="4" s="1"/>
  <c r="AI302" i="4"/>
  <c r="BK302" i="4" s="1"/>
  <c r="AH18" i="4"/>
  <c r="BJ18" i="4" s="1"/>
  <c r="AZ364" i="4"/>
  <c r="CB364" i="4" s="1"/>
  <c r="AW320" i="4"/>
  <c r="BY320" i="4" s="1"/>
  <c r="AU115" i="4"/>
  <c r="BW115" i="4" s="1"/>
  <c r="AT53" i="4"/>
  <c r="BV53" i="4" s="1"/>
  <c r="AT309" i="4"/>
  <c r="BV309" i="4" s="1"/>
  <c r="AS201" i="4"/>
  <c r="BU201" i="4" s="1"/>
  <c r="AR93" i="4"/>
  <c r="BT93" i="4" s="1"/>
  <c r="AR349" i="4"/>
  <c r="BT349" i="4" s="1"/>
  <c r="AQ241" i="4"/>
  <c r="BS241" i="4" s="1"/>
  <c r="AP133" i="4"/>
  <c r="BR133" i="4" s="1"/>
  <c r="CE133" i="4" s="1"/>
  <c r="AP301" i="4"/>
  <c r="BR301" i="4" s="1"/>
  <c r="CE301" i="4" s="1"/>
  <c r="AO31" i="4"/>
  <c r="BQ31" i="4" s="1"/>
  <c r="AO104" i="4"/>
  <c r="BQ104" i="4" s="1"/>
  <c r="AO177" i="4"/>
  <c r="BQ177" i="4" s="1"/>
  <c r="AO250" i="4"/>
  <c r="BQ250" i="4" s="1"/>
  <c r="AO314" i="4"/>
  <c r="BQ314" i="4" s="1"/>
  <c r="AN14" i="4"/>
  <c r="BP14" i="4" s="1"/>
  <c r="AN78" i="4"/>
  <c r="BP78" i="4" s="1"/>
  <c r="AN142" i="4"/>
  <c r="BP142" i="4" s="1"/>
  <c r="AN206" i="4"/>
  <c r="BP206" i="4" s="1"/>
  <c r="AN270" i="4"/>
  <c r="BP270" i="4" s="1"/>
  <c r="AN334" i="4"/>
  <c r="BP334" i="4" s="1"/>
  <c r="AM34" i="4"/>
  <c r="BO34" i="4" s="1"/>
  <c r="AM98" i="4"/>
  <c r="BO98" i="4" s="1"/>
  <c r="AM162" i="4"/>
  <c r="BO162" i="4" s="1"/>
  <c r="AM226" i="4"/>
  <c r="BO226" i="4" s="1"/>
  <c r="AM290" i="4"/>
  <c r="BO290" i="4" s="1"/>
  <c r="AM354" i="4"/>
  <c r="BO354" i="4" s="1"/>
  <c r="AL54" i="4"/>
  <c r="BN54" i="4" s="1"/>
  <c r="AL118" i="4"/>
  <c r="BN118" i="4" s="1"/>
  <c r="AL182" i="4"/>
  <c r="BN182" i="4" s="1"/>
  <c r="AL246" i="4"/>
  <c r="BN246" i="4" s="1"/>
  <c r="AL310" i="4"/>
  <c r="BN310" i="4" s="1"/>
  <c r="AL374" i="4"/>
  <c r="BN374" i="4" s="1"/>
  <c r="AK74" i="4"/>
  <c r="BM74" i="4" s="1"/>
  <c r="AK138" i="4"/>
  <c r="BM138" i="4" s="1"/>
  <c r="AK202" i="4"/>
  <c r="BM202" i="4" s="1"/>
  <c r="AK266" i="4"/>
  <c r="BM266" i="4" s="1"/>
  <c r="AK330" i="4"/>
  <c r="BM330" i="4" s="1"/>
  <c r="AJ30" i="4"/>
  <c r="BL30" i="4" s="1"/>
  <c r="AI17" i="4"/>
  <c r="BK17" i="4" s="1"/>
  <c r="AI81" i="4"/>
  <c r="BK81" i="4" s="1"/>
  <c r="AY280" i="4"/>
  <c r="CA280" i="4" s="1"/>
  <c r="AT23" i="4"/>
  <c r="BV23" i="4" s="1"/>
  <c r="AS353" i="4"/>
  <c r="BU353" i="4" s="1"/>
  <c r="AQ299" i="4"/>
  <c r="BS299" i="4" s="1"/>
  <c r="AO23" i="4"/>
  <c r="BQ23" i="4" s="1"/>
  <c r="AO221" i="4"/>
  <c r="BQ221" i="4" s="1"/>
  <c r="AN29" i="4"/>
  <c r="BP29" i="4" s="1"/>
  <c r="AN199" i="4"/>
  <c r="BP199" i="4" s="1"/>
  <c r="AK196" i="4"/>
  <c r="BM196" i="4" s="1"/>
  <c r="AO135" i="4"/>
  <c r="BQ135" i="4" s="1"/>
  <c r="AM109" i="4"/>
  <c r="BO109" i="4" s="1"/>
  <c r="AK69" i="4"/>
  <c r="BM69" i="4" s="1"/>
  <c r="AR205" i="4"/>
  <c r="BT205" i="4" s="1"/>
  <c r="AO278" i="4"/>
  <c r="BQ278" i="4" s="1"/>
  <c r="AM62" i="4"/>
  <c r="BO62" i="4" s="1"/>
  <c r="AL210" i="4"/>
  <c r="BN210" i="4" s="1"/>
  <c r="AZ69" i="4"/>
  <c r="CB69" i="4" s="1"/>
  <c r="AQ195" i="4"/>
  <c r="BS195" i="4" s="1"/>
  <c r="AO165" i="4"/>
  <c r="BQ165" i="4" s="1"/>
  <c r="AO327" i="4"/>
  <c r="BQ327" i="4" s="1"/>
  <c r="AN51" i="4"/>
  <c r="BP51" i="4" s="1"/>
  <c r="AN131" i="4"/>
  <c r="BP131" i="4" s="1"/>
  <c r="AN219" i="4"/>
  <c r="BP219" i="4" s="1"/>
  <c r="AN307" i="4"/>
  <c r="BP307" i="4" s="1"/>
  <c r="AM23" i="4"/>
  <c r="BO23" i="4" s="1"/>
  <c r="AM111" i="4"/>
  <c r="BO111" i="4" s="1"/>
  <c r="AM199" i="4"/>
  <c r="BO199" i="4" s="1"/>
  <c r="AM279" i="4"/>
  <c r="BO279" i="4" s="1"/>
  <c r="AM367" i="4"/>
  <c r="BO367" i="4" s="1"/>
  <c r="AL91" i="4"/>
  <c r="BN91" i="4" s="1"/>
  <c r="AL171" i="4"/>
  <c r="BN171" i="4" s="1"/>
  <c r="AL259" i="4"/>
  <c r="BN259" i="4" s="1"/>
  <c r="AL347" i="4"/>
  <c r="BN347" i="4" s="1"/>
  <c r="AK63" i="4"/>
  <c r="BM63" i="4" s="1"/>
  <c r="AK151" i="4"/>
  <c r="BM151" i="4" s="1"/>
  <c r="AK239" i="4"/>
  <c r="BM239" i="4" s="1"/>
  <c r="AK319" i="4"/>
  <c r="BM319" i="4" s="1"/>
  <c r="AJ43" i="4"/>
  <c r="BL43" i="4" s="1"/>
  <c r="AI54" i="4"/>
  <c r="BK54" i="4" s="1"/>
  <c r="AI134" i="4"/>
  <c r="BK134" i="4" s="1"/>
  <c r="AI222" i="4"/>
  <c r="BK222" i="4" s="1"/>
  <c r="AI310" i="4"/>
  <c r="BK310" i="4" s="1"/>
  <c r="AH26" i="4"/>
  <c r="BJ26" i="4" s="1"/>
  <c r="AY169" i="4"/>
  <c r="CA169" i="4" s="1"/>
  <c r="AV31" i="4"/>
  <c r="BX31" i="4" s="1"/>
  <c r="AU168" i="4"/>
  <c r="BW168" i="4" s="1"/>
  <c r="AT85" i="4"/>
  <c r="BV85" i="4" s="1"/>
  <c r="AT341" i="4"/>
  <c r="BV341" i="4" s="1"/>
  <c r="AS233" i="4"/>
  <c r="BU233" i="4" s="1"/>
  <c r="AR125" i="4"/>
  <c r="BT125" i="4" s="1"/>
  <c r="AQ17" i="4"/>
  <c r="BS17" i="4" s="1"/>
  <c r="AQ273" i="4"/>
  <c r="BS273" i="4" s="1"/>
  <c r="AP165" i="4"/>
  <c r="BR165" i="4" s="1"/>
  <c r="CE165" i="4" s="1"/>
  <c r="AP313" i="4"/>
  <c r="BR313" i="4" s="1"/>
  <c r="CE313" i="4" s="1"/>
  <c r="AO40" i="4"/>
  <c r="BQ40" i="4" s="1"/>
  <c r="AO113" i="4"/>
  <c r="BQ113" i="4" s="1"/>
  <c r="AO186" i="4"/>
  <c r="BQ186" i="4" s="1"/>
  <c r="AO258" i="4"/>
  <c r="BQ258" i="4" s="1"/>
  <c r="AO322" i="4"/>
  <c r="BQ322" i="4" s="1"/>
  <c r="AN22" i="4"/>
  <c r="BP22" i="4" s="1"/>
  <c r="AN86" i="4"/>
  <c r="BP86" i="4" s="1"/>
  <c r="AN150" i="4"/>
  <c r="BP150" i="4" s="1"/>
  <c r="AN214" i="4"/>
  <c r="BP214" i="4" s="1"/>
  <c r="AN278" i="4"/>
  <c r="BP278" i="4" s="1"/>
  <c r="AN342" i="4"/>
  <c r="BP342" i="4" s="1"/>
  <c r="AM42" i="4"/>
  <c r="BO42" i="4" s="1"/>
  <c r="AM106" i="4"/>
  <c r="BO106" i="4" s="1"/>
  <c r="AM170" i="4"/>
  <c r="BO170" i="4" s="1"/>
  <c r="AM234" i="4"/>
  <c r="BO234" i="4" s="1"/>
  <c r="AM298" i="4"/>
  <c r="BO298" i="4" s="1"/>
  <c r="AM362" i="4"/>
  <c r="BO362" i="4" s="1"/>
  <c r="AL62" i="4"/>
  <c r="BN62" i="4" s="1"/>
  <c r="AL126" i="4"/>
  <c r="BN126" i="4" s="1"/>
  <c r="AL190" i="4"/>
  <c r="BN190" i="4" s="1"/>
  <c r="AL254" i="4"/>
  <c r="BN254" i="4" s="1"/>
  <c r="AL318" i="4"/>
  <c r="BN318" i="4" s="1"/>
  <c r="AK18" i="4"/>
  <c r="BM18" i="4" s="1"/>
  <c r="AK82" i="4"/>
  <c r="BM82" i="4" s="1"/>
  <c r="AK146" i="4"/>
  <c r="BM146" i="4" s="1"/>
  <c r="AK210" i="4"/>
  <c r="BM210" i="4" s="1"/>
  <c r="AK274" i="4"/>
  <c r="BM274" i="4" s="1"/>
  <c r="AK338" i="4"/>
  <c r="BM338" i="4" s="1"/>
  <c r="AJ38" i="4"/>
  <c r="BL38" i="4" s="1"/>
  <c r="AI25" i="4"/>
  <c r="BK25" i="4" s="1"/>
  <c r="AI89" i="4"/>
  <c r="BK89" i="4" s="1"/>
  <c r="AX292" i="4"/>
  <c r="BZ292" i="4" s="1"/>
  <c r="AT111" i="4"/>
  <c r="BV111" i="4" s="1"/>
  <c r="AR63" i="4"/>
  <c r="BT63" i="4" s="1"/>
  <c r="AP29" i="4"/>
  <c r="BR29" i="4" s="1"/>
  <c r="CE29" i="4" s="1"/>
  <c r="AO48" i="4"/>
  <c r="BQ48" i="4" s="1"/>
  <c r="AO242" i="4"/>
  <c r="BQ242" i="4" s="1"/>
  <c r="AN52" i="4"/>
  <c r="BP52" i="4" s="1"/>
  <c r="AN221" i="4"/>
  <c r="BP221" i="4" s="1"/>
  <c r="AT63" i="4"/>
  <c r="BV63" i="4" s="1"/>
  <c r="AO245" i="4"/>
  <c r="BQ245" i="4" s="1"/>
  <c r="AM189" i="4"/>
  <c r="BO189" i="4" s="1"/>
  <c r="AK149" i="4"/>
  <c r="BM149" i="4" s="1"/>
  <c r="AQ97" i="4"/>
  <c r="BS97" i="4" s="1"/>
  <c r="AO342" i="4"/>
  <c r="BQ342" i="4" s="1"/>
  <c r="AM126" i="4"/>
  <c r="BO126" i="4" s="1"/>
  <c r="AL274" i="4"/>
  <c r="BN274" i="4" s="1"/>
  <c r="AW160" i="4"/>
  <c r="BY160" i="4" s="1"/>
  <c r="AP87" i="4"/>
  <c r="BR87" i="4" s="1"/>
  <c r="CE87" i="4" s="1"/>
  <c r="AO174" i="4"/>
  <c r="BQ174" i="4" s="1"/>
  <c r="AO343" i="4"/>
  <c r="BQ343" i="4" s="1"/>
  <c r="AN59" i="4"/>
  <c r="BP59" i="4" s="1"/>
  <c r="AN139" i="4"/>
  <c r="BP139" i="4" s="1"/>
  <c r="AN235" i="4"/>
  <c r="BP235" i="4" s="1"/>
  <c r="AN315" i="4"/>
  <c r="BP315" i="4" s="1"/>
  <c r="AM31" i="4"/>
  <c r="BO31" i="4" s="1"/>
  <c r="AM127" i="4"/>
  <c r="BO127" i="4" s="1"/>
  <c r="AM207" i="4"/>
  <c r="BO207" i="4" s="1"/>
  <c r="AM287" i="4"/>
  <c r="BO287" i="4" s="1"/>
  <c r="AL19" i="4"/>
  <c r="BN19" i="4" s="1"/>
  <c r="AL99" i="4"/>
  <c r="BN99" i="4" s="1"/>
  <c r="AL179" i="4"/>
  <c r="BN179" i="4" s="1"/>
  <c r="AL275" i="4"/>
  <c r="BN275" i="4" s="1"/>
  <c r="AL355" i="4"/>
  <c r="BN355" i="4" s="1"/>
  <c r="AK71" i="4"/>
  <c r="BM71" i="4" s="1"/>
  <c r="AK167" i="4"/>
  <c r="BM167" i="4" s="1"/>
  <c r="AK247" i="4"/>
  <c r="BM247" i="4" s="1"/>
  <c r="AK327" i="4"/>
  <c r="BM327" i="4" s="1"/>
  <c r="AJ59" i="4"/>
  <c r="BL59" i="4" s="1"/>
  <c r="AI62" i="4"/>
  <c r="BK62" i="4" s="1"/>
  <c r="AI142" i="4"/>
  <c r="BK142" i="4" s="1"/>
  <c r="AI238" i="4"/>
  <c r="BK238" i="4" s="1"/>
  <c r="AI318" i="4"/>
  <c r="BK318" i="4" s="1"/>
  <c r="AH34" i="4"/>
  <c r="BJ34" i="4" s="1"/>
  <c r="AY304" i="4"/>
  <c r="CA304" i="4" s="1"/>
  <c r="AV95" i="4"/>
  <c r="BX95" i="4" s="1"/>
  <c r="AU221" i="4"/>
  <c r="BW221" i="4" s="1"/>
  <c r="AT117" i="4"/>
  <c r="BV117" i="4" s="1"/>
  <c r="AT373" i="4"/>
  <c r="BV373" i="4" s="1"/>
  <c r="AS265" i="4"/>
  <c r="BU265" i="4" s="1"/>
  <c r="AR157" i="4"/>
  <c r="BT157" i="4" s="1"/>
  <c r="AQ49" i="4"/>
  <c r="BS49" i="4" s="1"/>
  <c r="AQ305" i="4"/>
  <c r="BS305" i="4" s="1"/>
  <c r="AP197" i="4"/>
  <c r="BR197" i="4" s="1"/>
  <c r="CE197" i="4" s="1"/>
  <c r="AP326" i="4"/>
  <c r="BR326" i="4" s="1"/>
  <c r="CE326" i="4" s="1"/>
  <c r="AO49" i="4"/>
  <c r="BQ49" i="4" s="1"/>
  <c r="AO122" i="4"/>
  <c r="BQ122" i="4" s="1"/>
  <c r="AO195" i="4"/>
  <c r="BQ195" i="4" s="1"/>
  <c r="AO266" i="4"/>
  <c r="BQ266" i="4" s="1"/>
  <c r="AO330" i="4"/>
  <c r="BQ330" i="4" s="1"/>
  <c r="AN30" i="4"/>
  <c r="BP30" i="4" s="1"/>
  <c r="AN94" i="4"/>
  <c r="BP94" i="4" s="1"/>
  <c r="AN158" i="4"/>
  <c r="BP158" i="4" s="1"/>
  <c r="AN222" i="4"/>
  <c r="BP222" i="4" s="1"/>
  <c r="AN286" i="4"/>
  <c r="BP286" i="4" s="1"/>
  <c r="AN350" i="4"/>
  <c r="BP350" i="4" s="1"/>
  <c r="AM50" i="4"/>
  <c r="BO50" i="4" s="1"/>
  <c r="AM114" i="4"/>
  <c r="BO114" i="4" s="1"/>
  <c r="AM178" i="4"/>
  <c r="BO178" i="4" s="1"/>
  <c r="AM242" i="4"/>
  <c r="BO242" i="4" s="1"/>
  <c r="AM306" i="4"/>
  <c r="BO306" i="4" s="1"/>
  <c r="AM370" i="4"/>
  <c r="BO370" i="4" s="1"/>
  <c r="AL70" i="4"/>
  <c r="BN70" i="4" s="1"/>
  <c r="AL134" i="4"/>
  <c r="BN134" i="4" s="1"/>
  <c r="AL198" i="4"/>
  <c r="BN198" i="4" s="1"/>
  <c r="AL262" i="4"/>
  <c r="BN262" i="4" s="1"/>
  <c r="AL326" i="4"/>
  <c r="BN326" i="4" s="1"/>
  <c r="AK26" i="4"/>
  <c r="BM26" i="4" s="1"/>
  <c r="AK90" i="4"/>
  <c r="BM90" i="4" s="1"/>
  <c r="AK154" i="4"/>
  <c r="BM154" i="4" s="1"/>
  <c r="AK218" i="4"/>
  <c r="BM218" i="4" s="1"/>
  <c r="AK282" i="4"/>
  <c r="BM282" i="4" s="1"/>
  <c r="AK346" i="4"/>
  <c r="BM346" i="4" s="1"/>
  <c r="AJ46" i="4"/>
  <c r="BL46" i="4" s="1"/>
  <c r="AI33" i="4"/>
  <c r="BK33" i="4" s="1"/>
  <c r="AI97" i="4"/>
  <c r="BK97" i="4" s="1"/>
  <c r="AW224" i="4"/>
  <c r="BY224" i="4" s="1"/>
  <c r="AT205" i="4"/>
  <c r="BV205" i="4" s="1"/>
  <c r="AR151" i="4"/>
  <c r="BT151" i="4" s="1"/>
  <c r="AP103" i="4"/>
  <c r="BR103" i="4" s="1"/>
  <c r="CE103" i="4" s="1"/>
  <c r="AO74" i="4"/>
  <c r="BQ74" i="4" s="1"/>
  <c r="AO265" i="4"/>
  <c r="BQ265" i="4" s="1"/>
  <c r="AN71" i="4"/>
  <c r="BP71" i="4" s="1"/>
  <c r="AN244" i="4"/>
  <c r="BP244" i="4" s="1"/>
  <c r="AP182" i="4"/>
  <c r="BR182" i="4" s="1"/>
  <c r="CE182" i="4" s="1"/>
  <c r="AR71" i="4"/>
  <c r="BT71" i="4" s="1"/>
  <c r="AN41" i="4"/>
  <c r="BP41" i="4" s="1"/>
  <c r="AM365" i="4"/>
  <c r="BO365" i="4" s="1"/>
  <c r="AX132" i="4"/>
  <c r="BZ132" i="4" s="1"/>
  <c r="AP229" i="4"/>
  <c r="BR229" i="4" s="1"/>
  <c r="CE229" i="4" s="1"/>
  <c r="AN106" i="4"/>
  <c r="BP106" i="4" s="1"/>
  <c r="AM254" i="4"/>
  <c r="BO254" i="4" s="1"/>
  <c r="AK38" i="4"/>
  <c r="BM38" i="4" s="1"/>
  <c r="AU371" i="4"/>
  <c r="BW371" i="4" s="1"/>
  <c r="AO18" i="4"/>
  <c r="BQ18" i="4" s="1"/>
  <c r="AO238" i="4"/>
  <c r="BQ238" i="4" s="1"/>
  <c r="AO359" i="4"/>
  <c r="BQ359" i="4" s="1"/>
  <c r="AN75" i="4"/>
  <c r="BP75" i="4" s="1"/>
  <c r="AN171" i="4"/>
  <c r="BP171" i="4" s="1"/>
  <c r="AN251" i="4"/>
  <c r="BP251" i="4" s="1"/>
  <c r="AN331" i="4"/>
  <c r="BP331" i="4" s="1"/>
  <c r="AM63" i="4"/>
  <c r="BO63" i="4" s="1"/>
  <c r="AM143" i="4"/>
  <c r="BO143" i="4" s="1"/>
  <c r="AM223" i="4"/>
  <c r="BO223" i="4" s="1"/>
  <c r="AM319" i="4"/>
  <c r="BO319" i="4" s="1"/>
  <c r="AL35" i="4"/>
  <c r="BN35" i="4" s="1"/>
  <c r="AL115" i="4"/>
  <c r="BN115" i="4" s="1"/>
  <c r="AL211" i="4"/>
  <c r="BN211" i="4" s="1"/>
  <c r="AL291" i="4"/>
  <c r="BN291" i="4" s="1"/>
  <c r="AL371" i="4"/>
  <c r="BN371" i="4" s="1"/>
  <c r="AK103" i="4"/>
  <c r="BM103" i="4" s="1"/>
  <c r="AK183" i="4"/>
  <c r="BM183" i="4" s="1"/>
  <c r="AK263" i="4"/>
  <c r="BM263" i="4" s="1"/>
  <c r="AK359" i="4"/>
  <c r="BM359" i="4" s="1"/>
  <c r="AJ75" i="4"/>
  <c r="BL75" i="4" s="1"/>
  <c r="AI78" i="4"/>
  <c r="BK78" i="4" s="1"/>
  <c r="AI174" i="4"/>
  <c r="BK174" i="4" s="1"/>
  <c r="AI254" i="4"/>
  <c r="BK254" i="4" s="1"/>
  <c r="AI334" i="4"/>
  <c r="BK334" i="4" s="1"/>
  <c r="BB210" i="4"/>
  <c r="CD210" i="4" s="1"/>
  <c r="AX196" i="4"/>
  <c r="BZ196" i="4" s="1"/>
  <c r="AV223" i="4"/>
  <c r="BX223" i="4" s="1"/>
  <c r="AU289" i="4"/>
  <c r="BW289" i="4" s="1"/>
  <c r="AT181" i="4"/>
  <c r="BV181" i="4" s="1"/>
  <c r="AS73" i="4"/>
  <c r="BU73" i="4" s="1"/>
  <c r="AS329" i="4"/>
  <c r="BU329" i="4" s="1"/>
  <c r="AR221" i="4"/>
  <c r="BT221" i="4" s="1"/>
  <c r="AQ113" i="4"/>
  <c r="BS113" i="4" s="1"/>
  <c r="AQ369" i="4"/>
  <c r="BS369" i="4" s="1"/>
  <c r="AP239" i="4"/>
  <c r="BR239" i="4" s="1"/>
  <c r="CE239" i="4" s="1"/>
  <c r="AP351" i="4"/>
  <c r="BR351" i="4" s="1"/>
  <c r="CE351" i="4" s="1"/>
  <c r="AO67" i="4"/>
  <c r="BQ67" i="4" s="1"/>
  <c r="AO141" i="4"/>
  <c r="BQ141" i="4" s="1"/>
  <c r="AO214" i="4"/>
  <c r="BQ214" i="4" s="1"/>
  <c r="AO282" i="4"/>
  <c r="BQ282" i="4" s="1"/>
  <c r="AO346" i="4"/>
  <c r="BQ346" i="4" s="1"/>
  <c r="AN46" i="4"/>
  <c r="BP46" i="4" s="1"/>
  <c r="AN110" i="4"/>
  <c r="BP110" i="4" s="1"/>
  <c r="AN174" i="4"/>
  <c r="BP174" i="4" s="1"/>
  <c r="AN238" i="4"/>
  <c r="BP238" i="4" s="1"/>
  <c r="AN302" i="4"/>
  <c r="BP302" i="4" s="1"/>
  <c r="AN366" i="4"/>
  <c r="BP366" i="4" s="1"/>
  <c r="AM66" i="4"/>
  <c r="BO66" i="4" s="1"/>
  <c r="AM130" i="4"/>
  <c r="BO130" i="4" s="1"/>
  <c r="AM194" i="4"/>
  <c r="BO194" i="4" s="1"/>
  <c r="AM258" i="4"/>
  <c r="BO258" i="4" s="1"/>
  <c r="AM322" i="4"/>
  <c r="BO322" i="4" s="1"/>
  <c r="AL22" i="4"/>
  <c r="BN22" i="4" s="1"/>
  <c r="AL86" i="4"/>
  <c r="BN86" i="4" s="1"/>
  <c r="AL150" i="4"/>
  <c r="BN150" i="4" s="1"/>
  <c r="AL214" i="4"/>
  <c r="BN214" i="4" s="1"/>
  <c r="AL278" i="4"/>
  <c r="BN278" i="4" s="1"/>
  <c r="AL342" i="4"/>
  <c r="BN342" i="4" s="1"/>
  <c r="AK42" i="4"/>
  <c r="BM42" i="4" s="1"/>
  <c r="AK106" i="4"/>
  <c r="BM106" i="4" s="1"/>
  <c r="AK170" i="4"/>
  <c r="BM170" i="4" s="1"/>
  <c r="AK234" i="4"/>
  <c r="BM234" i="4" s="1"/>
  <c r="AK298" i="4"/>
  <c r="BM298" i="4" s="1"/>
  <c r="AK362" i="4"/>
  <c r="BM362" i="4" s="1"/>
  <c r="AJ62" i="4"/>
  <c r="BL62" i="4" s="1"/>
  <c r="AI49" i="4"/>
  <c r="BK49" i="4" s="1"/>
  <c r="AI113" i="4"/>
  <c r="BK113" i="4" s="1"/>
  <c r="AV271" i="4"/>
  <c r="BX271" i="4" s="1"/>
  <c r="AT367" i="4"/>
  <c r="BV367" i="4" s="1"/>
  <c r="AR319" i="4"/>
  <c r="BT319" i="4" s="1"/>
  <c r="AP255" i="4"/>
  <c r="BR255" i="4" s="1"/>
  <c r="AO121" i="4"/>
  <c r="BQ121" i="4" s="1"/>
  <c r="AO307" i="4"/>
  <c r="BQ307" i="4" s="1"/>
  <c r="AN116" i="4"/>
  <c r="BP116" i="4" s="1"/>
  <c r="AO325" i="4"/>
  <c r="BQ325" i="4" s="1"/>
  <c r="AP282" i="4"/>
  <c r="BR282" i="4" s="1"/>
  <c r="CE282" i="4" s="1"/>
  <c r="AM135" i="4"/>
  <c r="BO135" i="4" s="1"/>
  <c r="AK87" i="4"/>
  <c r="BM87" i="4" s="1"/>
  <c r="AI326" i="4"/>
  <c r="BK326" i="4" s="1"/>
  <c r="AR189" i="4"/>
  <c r="BT189" i="4" s="1"/>
  <c r="AO274" i="4"/>
  <c r="BQ274" i="4" s="1"/>
  <c r="AM58" i="4"/>
  <c r="BO58" i="4" s="1"/>
  <c r="AL206" i="4"/>
  <c r="BN206" i="4" s="1"/>
  <c r="AK354" i="4"/>
  <c r="BM354" i="4" s="1"/>
  <c r="AO96" i="4"/>
  <c r="BQ96" i="4" s="1"/>
  <c r="AM49" i="4"/>
  <c r="BO49" i="4" s="1"/>
  <c r="AM264" i="4"/>
  <c r="BO264" i="4" s="1"/>
  <c r="AL156" i="4"/>
  <c r="BN156" i="4" s="1"/>
  <c r="AL367" i="4"/>
  <c r="BN367" i="4" s="1"/>
  <c r="AK216" i="4"/>
  <c r="BM216" i="4" s="1"/>
  <c r="AK364" i="4"/>
  <c r="BM364" i="4" s="1"/>
  <c r="AI29" i="4"/>
  <c r="BK29" i="4" s="1"/>
  <c r="AI135" i="4"/>
  <c r="BK135" i="4" s="1"/>
  <c r="AI244" i="4"/>
  <c r="BK244" i="4" s="1"/>
  <c r="AI336" i="4"/>
  <c r="BK336" i="4" s="1"/>
  <c r="AH61" i="4"/>
  <c r="BJ61" i="4" s="1"/>
  <c r="AH157" i="4"/>
  <c r="BJ157" i="4" s="1"/>
  <c r="AH237" i="4"/>
  <c r="BJ237" i="4" s="1"/>
  <c r="AH317" i="4"/>
  <c r="BJ317" i="4" s="1"/>
  <c r="AG49" i="4"/>
  <c r="BI49" i="4" s="1"/>
  <c r="AG129" i="4"/>
  <c r="BI129" i="4" s="1"/>
  <c r="AG209" i="4"/>
  <c r="BI209" i="4" s="1"/>
  <c r="AG305" i="4"/>
  <c r="BI305" i="4" s="1"/>
  <c r="AF21" i="4"/>
  <c r="BH21" i="4" s="1"/>
  <c r="AF101" i="4"/>
  <c r="BH101" i="4" s="1"/>
  <c r="AF197" i="4"/>
  <c r="BH197" i="4" s="1"/>
  <c r="AF277" i="4"/>
  <c r="BH277" i="4" s="1"/>
  <c r="AF357" i="4"/>
  <c r="BH357" i="4" s="1"/>
  <c r="AE89" i="4"/>
  <c r="BG89" i="4" s="1"/>
  <c r="AE169" i="4"/>
  <c r="BG169" i="4" s="1"/>
  <c r="AE249" i="4"/>
  <c r="BG249" i="4" s="1"/>
  <c r="AE345" i="4"/>
  <c r="BG345" i="4" s="1"/>
  <c r="AD61" i="4"/>
  <c r="BF61" i="4" s="1"/>
  <c r="AD141" i="4"/>
  <c r="BF141" i="4" s="1"/>
  <c r="AD237" i="4"/>
  <c r="BF237" i="4" s="1"/>
  <c r="AD317" i="4"/>
  <c r="BF317" i="4" s="1"/>
  <c r="AY12" i="4"/>
  <c r="CA12" i="4" s="1"/>
  <c r="AT45" i="4"/>
  <c r="BV45" i="4" s="1"/>
  <c r="AR159" i="4"/>
  <c r="BT159" i="4" s="1"/>
  <c r="AP258" i="4"/>
  <c r="BR258" i="4" s="1"/>
  <c r="CE258" i="4" s="1"/>
  <c r="AO222" i="4"/>
  <c r="BQ222" i="4" s="1"/>
  <c r="AN76" i="4"/>
  <c r="BP76" i="4" s="1"/>
  <c r="AN287" i="4"/>
  <c r="BP287" i="4" s="1"/>
  <c r="AM179" i="4"/>
  <c r="BO179" i="4" s="1"/>
  <c r="AL29" i="4"/>
  <c r="BN29" i="4" s="1"/>
  <c r="AL244" i="4"/>
  <c r="BN244" i="4" s="1"/>
  <c r="AK136" i="4"/>
  <c r="BM136" i="4" s="1"/>
  <c r="AK299" i="4"/>
  <c r="BM299" i="4" s="1"/>
  <c r="AJ44" i="4"/>
  <c r="BL44" i="4" s="1"/>
  <c r="AI95" i="4"/>
  <c r="BK95" i="4" s="1"/>
  <c r="AI191" i="4"/>
  <c r="BK191" i="4" s="1"/>
  <c r="AI282" i="4"/>
  <c r="BK282" i="4" s="1"/>
  <c r="AH28" i="4"/>
  <c r="BJ28" i="4" s="1"/>
  <c r="AH94" i="4"/>
  <c r="BJ94" i="4" s="1"/>
  <c r="AH158" i="4"/>
  <c r="BJ158" i="4" s="1"/>
  <c r="AH222" i="4"/>
  <c r="BJ222" i="4" s="1"/>
  <c r="AH286" i="4"/>
  <c r="BJ286" i="4" s="1"/>
  <c r="AH350" i="4"/>
  <c r="BJ350" i="4" s="1"/>
  <c r="AG50" i="4"/>
  <c r="BI50" i="4" s="1"/>
  <c r="AG114" i="4"/>
  <c r="BI114" i="4" s="1"/>
  <c r="AG178" i="4"/>
  <c r="BI178" i="4" s="1"/>
  <c r="AG242" i="4"/>
  <c r="BI242" i="4" s="1"/>
  <c r="AG306" i="4"/>
  <c r="BI306" i="4" s="1"/>
  <c r="AG370" i="4"/>
  <c r="BI370" i="4" s="1"/>
  <c r="AF70" i="4"/>
  <c r="BH70" i="4" s="1"/>
  <c r="AF134" i="4"/>
  <c r="BH134" i="4" s="1"/>
  <c r="AF198" i="4"/>
  <c r="BH198" i="4" s="1"/>
  <c r="AF262" i="4"/>
  <c r="BH262" i="4" s="1"/>
  <c r="AF326" i="4"/>
  <c r="BH326" i="4" s="1"/>
  <c r="AE26" i="4"/>
  <c r="BG26" i="4" s="1"/>
  <c r="AE90" i="4"/>
  <c r="BG90" i="4" s="1"/>
  <c r="AE154" i="4"/>
  <c r="BG154" i="4" s="1"/>
  <c r="AE218" i="4"/>
  <c r="BG218" i="4" s="1"/>
  <c r="AE282" i="4"/>
  <c r="BG282" i="4" s="1"/>
  <c r="AV291" i="4"/>
  <c r="BX291" i="4" s="1"/>
  <c r="AS33" i="4"/>
  <c r="BU33" i="4" s="1"/>
  <c r="AR343" i="4"/>
  <c r="BT343" i="4" s="1"/>
  <c r="AP263" i="4"/>
  <c r="BR263" i="4" s="1"/>
  <c r="CE263" i="4" s="1"/>
  <c r="AO129" i="4"/>
  <c r="BQ129" i="4" s="1"/>
  <c r="AO313" i="4"/>
  <c r="BQ313" i="4" s="1"/>
  <c r="AN119" i="4"/>
  <c r="BP119" i="4" s="1"/>
  <c r="AN292" i="4"/>
  <c r="BP292" i="4" s="1"/>
  <c r="AM97" i="4"/>
  <c r="BO97" i="4" s="1"/>
  <c r="AM267" i="4"/>
  <c r="BO267" i="4" s="1"/>
  <c r="AL76" i="4"/>
  <c r="BN76" i="4" s="1"/>
  <c r="AL245" i="4"/>
  <c r="BN245" i="4" s="1"/>
  <c r="AK51" i="4"/>
  <c r="BM51" i="4" s="1"/>
  <c r="AK219" i="4"/>
  <c r="BM219" i="4" s="1"/>
  <c r="AK324" i="4"/>
  <c r="BM324" i="4" s="1"/>
  <c r="AJ45" i="4"/>
  <c r="BL45" i="4" s="1"/>
  <c r="AI53" i="4"/>
  <c r="BK53" i="4" s="1"/>
  <c r="AI137" i="4"/>
  <c r="BK137" i="4" s="1"/>
  <c r="AI210" i="4"/>
  <c r="BK210" i="4" s="1"/>
  <c r="AI283" i="4"/>
  <c r="BK283" i="4" s="1"/>
  <c r="AI356" i="4"/>
  <c r="BK356" i="4" s="1"/>
  <c r="AH63" i="4"/>
  <c r="BJ63" i="4" s="1"/>
  <c r="AH127" i="4"/>
  <c r="BJ127" i="4" s="1"/>
  <c r="AH191" i="4"/>
  <c r="BJ191" i="4" s="1"/>
  <c r="AH255" i="4"/>
  <c r="BJ255" i="4" s="1"/>
  <c r="AH319" i="4"/>
  <c r="BJ319" i="4" s="1"/>
  <c r="AG19" i="4"/>
  <c r="BI19" i="4" s="1"/>
  <c r="AG83" i="4"/>
  <c r="BI83" i="4" s="1"/>
  <c r="AG147" i="4"/>
  <c r="BI147" i="4" s="1"/>
  <c r="AG211" i="4"/>
  <c r="BI211" i="4" s="1"/>
  <c r="AG275" i="4"/>
  <c r="BI275" i="4" s="1"/>
  <c r="AG339" i="4"/>
  <c r="BI339" i="4" s="1"/>
  <c r="AF39" i="4"/>
  <c r="BH39" i="4" s="1"/>
  <c r="AF103" i="4"/>
  <c r="BH103" i="4" s="1"/>
  <c r="AF167" i="4"/>
  <c r="BH167" i="4" s="1"/>
  <c r="AF231" i="4"/>
  <c r="BH231" i="4" s="1"/>
  <c r="AF295" i="4"/>
  <c r="BH295" i="4" s="1"/>
  <c r="AF359" i="4"/>
  <c r="BH359" i="4" s="1"/>
  <c r="AE59" i="4"/>
  <c r="BG59" i="4" s="1"/>
  <c r="AE123" i="4"/>
  <c r="BG123" i="4" s="1"/>
  <c r="AE187" i="4"/>
  <c r="BG187" i="4" s="1"/>
  <c r="AE251" i="4"/>
  <c r="BG251" i="4" s="1"/>
  <c r="AX44" i="4"/>
  <c r="BZ44" i="4" s="1"/>
  <c r="AT55" i="4"/>
  <c r="BV55" i="4" s="1"/>
  <c r="AR21" i="4"/>
  <c r="BT21" i="4" s="1"/>
  <c r="AQ331" i="4"/>
  <c r="BS331" i="4" s="1"/>
  <c r="AO32" i="4"/>
  <c r="BQ32" i="4" s="1"/>
  <c r="AO230" i="4"/>
  <c r="BQ230" i="4" s="1"/>
  <c r="AN37" i="4"/>
  <c r="BP37" i="4" s="1"/>
  <c r="AN207" i="4"/>
  <c r="BP207" i="4" s="1"/>
  <c r="AM16" i="4"/>
  <c r="BO16" i="4" s="1"/>
  <c r="AM185" i="4"/>
  <c r="BO185" i="4" s="1"/>
  <c r="AM355" i="4"/>
  <c r="BO355" i="4" s="1"/>
  <c r="AL164" i="4"/>
  <c r="BN164" i="4" s="1"/>
  <c r="AL333" i="4"/>
  <c r="BN333" i="4" s="1"/>
  <c r="AK139" i="4"/>
  <c r="BM139" i="4" s="1"/>
  <c r="AK276" i="4"/>
  <c r="BM276" i="4" s="1"/>
  <c r="AK368" i="4"/>
  <c r="BM368" i="4" s="1"/>
  <c r="AJ89" i="4"/>
  <c r="BL89" i="4" s="1"/>
  <c r="AI98" i="4"/>
  <c r="BK98" i="4" s="1"/>
  <c r="AI175" i="4"/>
  <c r="BK175" i="4" s="1"/>
  <c r="AI248" i="4"/>
  <c r="BK248" i="4" s="1"/>
  <c r="AI321" i="4"/>
  <c r="BK321" i="4" s="1"/>
  <c r="AH30" i="4"/>
  <c r="BJ30" i="4" s="1"/>
  <c r="AH96" i="4"/>
  <c r="BJ96" i="4" s="1"/>
  <c r="AH160" i="4"/>
  <c r="BJ160" i="4" s="1"/>
  <c r="AH224" i="4"/>
  <c r="BJ224" i="4" s="1"/>
  <c r="AH288" i="4"/>
  <c r="BJ288" i="4" s="1"/>
  <c r="AH352" i="4"/>
  <c r="BJ352" i="4" s="1"/>
  <c r="AG52" i="4"/>
  <c r="BI52" i="4" s="1"/>
  <c r="AG116" i="4"/>
  <c r="BI116" i="4" s="1"/>
  <c r="AG180" i="4"/>
  <c r="BI180" i="4" s="1"/>
  <c r="AG244" i="4"/>
  <c r="BI244" i="4" s="1"/>
  <c r="AG308" i="4"/>
  <c r="BI308" i="4" s="1"/>
  <c r="AM285" i="4"/>
  <c r="BO285" i="4" s="1"/>
  <c r="AO210" i="4"/>
  <c r="BQ210" i="4" s="1"/>
  <c r="AM215" i="4"/>
  <c r="BO215" i="4" s="1"/>
  <c r="AK175" i="4"/>
  <c r="BM175" i="4" s="1"/>
  <c r="BC19" i="4"/>
  <c r="AQ81" i="4"/>
  <c r="BS81" i="4" s="1"/>
  <c r="AO338" i="4"/>
  <c r="BQ338" i="4" s="1"/>
  <c r="AM122" i="4"/>
  <c r="BO122" i="4" s="1"/>
  <c r="AL270" i="4"/>
  <c r="BN270" i="4" s="1"/>
  <c r="AJ54" i="4"/>
  <c r="BL54" i="4" s="1"/>
  <c r="AO288" i="4"/>
  <c r="BQ288" i="4" s="1"/>
  <c r="AM72" i="4"/>
  <c r="BO72" i="4" s="1"/>
  <c r="AM305" i="4"/>
  <c r="BO305" i="4" s="1"/>
  <c r="AL175" i="4"/>
  <c r="BN175" i="4" s="1"/>
  <c r="AK25" i="4"/>
  <c r="BM25" i="4" s="1"/>
  <c r="AK245" i="4"/>
  <c r="BM245" i="4" s="1"/>
  <c r="AK374" i="4"/>
  <c r="BM374" i="4" s="1"/>
  <c r="AI40" i="4"/>
  <c r="BK40" i="4" s="1"/>
  <c r="AI153" i="4"/>
  <c r="BK153" i="4" s="1"/>
  <c r="AI253" i="4"/>
  <c r="BK253" i="4" s="1"/>
  <c r="AI345" i="4"/>
  <c r="BK345" i="4" s="1"/>
  <c r="AH77" i="4"/>
  <c r="BJ77" i="4" s="1"/>
  <c r="AH165" i="4"/>
  <c r="BJ165" i="4" s="1"/>
  <c r="AH245" i="4"/>
  <c r="BJ245" i="4" s="1"/>
  <c r="AH333" i="4"/>
  <c r="BJ333" i="4" s="1"/>
  <c r="AG57" i="4"/>
  <c r="BI57" i="4" s="1"/>
  <c r="AG137" i="4"/>
  <c r="BI137" i="4" s="1"/>
  <c r="AG225" i="4"/>
  <c r="BI225" i="4" s="1"/>
  <c r="AG313" i="4"/>
  <c r="BI313" i="4" s="1"/>
  <c r="AF29" i="4"/>
  <c r="BH29" i="4" s="1"/>
  <c r="AF117" i="4"/>
  <c r="BH117" i="4" s="1"/>
  <c r="AF205" i="4"/>
  <c r="BH205" i="4" s="1"/>
  <c r="AF285" i="4"/>
  <c r="BH285" i="4" s="1"/>
  <c r="AF373" i="4"/>
  <c r="BH373" i="4" s="1"/>
  <c r="AE97" i="4"/>
  <c r="BG97" i="4" s="1"/>
  <c r="AE177" i="4"/>
  <c r="BG177" i="4" s="1"/>
  <c r="AE265" i="4"/>
  <c r="BG265" i="4" s="1"/>
  <c r="AE353" i="4"/>
  <c r="BG353" i="4" s="1"/>
  <c r="AD69" i="4"/>
  <c r="BF69" i="4" s="1"/>
  <c r="AD157" i="4"/>
  <c r="BF157" i="4" s="1"/>
  <c r="AD245" i="4"/>
  <c r="BF245" i="4" s="1"/>
  <c r="AD325" i="4"/>
  <c r="BF325" i="4" s="1"/>
  <c r="BA54" i="4"/>
  <c r="CC54" i="4" s="1"/>
  <c r="AT119" i="4"/>
  <c r="BV119" i="4" s="1"/>
  <c r="AR247" i="4"/>
  <c r="BT247" i="4" s="1"/>
  <c r="AP327" i="4"/>
  <c r="BR327" i="4" s="1"/>
  <c r="CE327" i="4" s="1"/>
  <c r="AO248" i="4"/>
  <c r="BQ248" i="4" s="1"/>
  <c r="AN95" i="4"/>
  <c r="BP95" i="4" s="1"/>
  <c r="AN332" i="4"/>
  <c r="BP332" i="4" s="1"/>
  <c r="AM201" i="4"/>
  <c r="BO201" i="4" s="1"/>
  <c r="AL52" i="4"/>
  <c r="BN52" i="4" s="1"/>
  <c r="AL285" i="4"/>
  <c r="BN285" i="4" s="1"/>
  <c r="AK155" i="4"/>
  <c r="BM155" i="4" s="1"/>
  <c r="AK312" i="4"/>
  <c r="BM312" i="4" s="1"/>
  <c r="AJ65" i="4"/>
  <c r="BL65" i="4" s="1"/>
  <c r="AI106" i="4"/>
  <c r="BK106" i="4" s="1"/>
  <c r="AI200" i="4"/>
  <c r="BK200" i="4" s="1"/>
  <c r="AI300" i="4"/>
  <c r="BK300" i="4" s="1"/>
  <c r="AH37" i="4"/>
  <c r="BJ37" i="4" s="1"/>
  <c r="AH102" i="4"/>
  <c r="BJ102" i="4" s="1"/>
  <c r="AH166" i="4"/>
  <c r="BJ166" i="4" s="1"/>
  <c r="AH230" i="4"/>
  <c r="BJ230" i="4" s="1"/>
  <c r="AH294" i="4"/>
  <c r="BJ294" i="4" s="1"/>
  <c r="AH358" i="4"/>
  <c r="BJ358" i="4" s="1"/>
  <c r="AG58" i="4"/>
  <c r="BI58" i="4" s="1"/>
  <c r="AG122" i="4"/>
  <c r="BI122" i="4" s="1"/>
  <c r="AG186" i="4"/>
  <c r="BI186" i="4" s="1"/>
  <c r="AG250" i="4"/>
  <c r="BI250" i="4" s="1"/>
  <c r="AG314" i="4"/>
  <c r="BI314" i="4" s="1"/>
  <c r="AF14" i="4"/>
  <c r="BH14" i="4" s="1"/>
  <c r="AF78" i="4"/>
  <c r="BH78" i="4" s="1"/>
  <c r="AF142" i="4"/>
  <c r="BH142" i="4" s="1"/>
  <c r="AF206" i="4"/>
  <c r="BH206" i="4" s="1"/>
  <c r="AF270" i="4"/>
  <c r="BH270" i="4" s="1"/>
  <c r="AF334" i="4"/>
  <c r="BH334" i="4" s="1"/>
  <c r="AE34" i="4"/>
  <c r="BG34" i="4" s="1"/>
  <c r="AE98" i="4"/>
  <c r="BG98" i="4" s="1"/>
  <c r="AE162" i="4"/>
  <c r="BG162" i="4" s="1"/>
  <c r="AE226" i="4"/>
  <c r="BG226" i="4" s="1"/>
  <c r="BC255" i="4"/>
  <c r="AU103" i="4"/>
  <c r="BW103" i="4" s="1"/>
  <c r="AS107" i="4"/>
  <c r="BU107" i="4" s="1"/>
  <c r="AQ73" i="4"/>
  <c r="BS73" i="4" s="1"/>
  <c r="AP298" i="4"/>
  <c r="BR298" i="4" s="1"/>
  <c r="CE298" i="4" s="1"/>
  <c r="AO151" i="4"/>
  <c r="BQ151" i="4" s="1"/>
  <c r="AO336" i="4"/>
  <c r="BQ336" i="4" s="1"/>
  <c r="AK229" i="4"/>
  <c r="BM229" i="4" s="1"/>
  <c r="AO351" i="4"/>
  <c r="BQ351" i="4" s="1"/>
  <c r="AM303" i="4"/>
  <c r="BO303" i="4" s="1"/>
  <c r="AK255" i="4"/>
  <c r="BM255" i="4" s="1"/>
  <c r="AX68" i="4"/>
  <c r="BZ68" i="4" s="1"/>
  <c r="AQ337" i="4"/>
  <c r="BS337" i="4" s="1"/>
  <c r="AN38" i="4"/>
  <c r="BP38" i="4" s="1"/>
  <c r="AM186" i="4"/>
  <c r="BO186" i="4" s="1"/>
  <c r="AL334" i="4"/>
  <c r="BN334" i="4" s="1"/>
  <c r="AI41" i="4"/>
  <c r="BK41" i="4" s="1"/>
  <c r="AN93" i="4"/>
  <c r="BP93" i="4" s="1"/>
  <c r="AM91" i="4"/>
  <c r="BO91" i="4" s="1"/>
  <c r="AM347" i="4"/>
  <c r="BO347" i="4" s="1"/>
  <c r="AL197" i="4"/>
  <c r="BN197" i="4" s="1"/>
  <c r="AK48" i="4"/>
  <c r="BM48" i="4" s="1"/>
  <c r="AK272" i="4"/>
  <c r="BM272" i="4" s="1"/>
  <c r="AJ21" i="4"/>
  <c r="BL21" i="4" s="1"/>
  <c r="AI51" i="4"/>
  <c r="BK51" i="4" s="1"/>
  <c r="AI171" i="4"/>
  <c r="BK171" i="4" s="1"/>
  <c r="AI263" i="4"/>
  <c r="BK263" i="4" s="1"/>
  <c r="AI354" i="4"/>
  <c r="BK354" i="4" s="1"/>
  <c r="AH93" i="4"/>
  <c r="BJ93" i="4" s="1"/>
  <c r="AH173" i="4"/>
  <c r="BJ173" i="4" s="1"/>
  <c r="AH253" i="4"/>
  <c r="BJ253" i="4" s="1"/>
  <c r="AH349" i="4"/>
  <c r="BJ349" i="4" s="1"/>
  <c r="AG65" i="4"/>
  <c r="BI65" i="4" s="1"/>
  <c r="AG145" i="4"/>
  <c r="BI145" i="4" s="1"/>
  <c r="AG241" i="4"/>
  <c r="BI241" i="4" s="1"/>
  <c r="AG321" i="4"/>
  <c r="BI321" i="4" s="1"/>
  <c r="AF37" i="4"/>
  <c r="BH37" i="4" s="1"/>
  <c r="AF133" i="4"/>
  <c r="BH133" i="4" s="1"/>
  <c r="AF213" i="4"/>
  <c r="BH213" i="4" s="1"/>
  <c r="AF293" i="4"/>
  <c r="BH293" i="4" s="1"/>
  <c r="AE25" i="4"/>
  <c r="BG25" i="4" s="1"/>
  <c r="AE105" i="4"/>
  <c r="BG105" i="4" s="1"/>
  <c r="AE185" i="4"/>
  <c r="BG185" i="4" s="1"/>
  <c r="AE281" i="4"/>
  <c r="BG281" i="4" s="1"/>
  <c r="AE361" i="4"/>
  <c r="BG361" i="4" s="1"/>
  <c r="AD77" i="4"/>
  <c r="BF77" i="4" s="1"/>
  <c r="AD173" i="4"/>
  <c r="BF173" i="4" s="1"/>
  <c r="AD253" i="4"/>
  <c r="BF253" i="4" s="1"/>
  <c r="AD333" i="4"/>
  <c r="BF333" i="4" s="1"/>
  <c r="AY312" i="4"/>
  <c r="CA312" i="4" s="1"/>
  <c r="AT207" i="4"/>
  <c r="BV207" i="4" s="1"/>
  <c r="AR341" i="4"/>
  <c r="BT341" i="4" s="1"/>
  <c r="AO29" i="4"/>
  <c r="BQ29" i="4" s="1"/>
  <c r="AO267" i="4"/>
  <c r="BQ267" i="4" s="1"/>
  <c r="AN117" i="4"/>
  <c r="BP117" i="4" s="1"/>
  <c r="AN373" i="4"/>
  <c r="BP373" i="4" s="1"/>
  <c r="AM224" i="4"/>
  <c r="BO224" i="4" s="1"/>
  <c r="AL71" i="4"/>
  <c r="BN71" i="4" s="1"/>
  <c r="AL327" i="4"/>
  <c r="BN327" i="4" s="1"/>
  <c r="AK177" i="4"/>
  <c r="BM177" i="4" s="1"/>
  <c r="AK323" i="4"/>
  <c r="BM323" i="4" s="1"/>
  <c r="AJ87" i="4"/>
  <c r="BL87" i="4" s="1"/>
  <c r="AI116" i="4"/>
  <c r="BK116" i="4" s="1"/>
  <c r="AI209" i="4"/>
  <c r="BK209" i="4" s="1"/>
  <c r="AI319" i="4"/>
  <c r="BK319" i="4" s="1"/>
  <c r="AH46" i="4"/>
  <c r="BJ46" i="4" s="1"/>
  <c r="AH110" i="4"/>
  <c r="BJ110" i="4" s="1"/>
  <c r="AH174" i="4"/>
  <c r="BJ174" i="4" s="1"/>
  <c r="AH238" i="4"/>
  <c r="BJ238" i="4" s="1"/>
  <c r="AH302" i="4"/>
  <c r="BJ302" i="4" s="1"/>
  <c r="AH366" i="4"/>
  <c r="BJ366" i="4" s="1"/>
  <c r="AG66" i="4"/>
  <c r="BI66" i="4" s="1"/>
  <c r="AG130" i="4"/>
  <c r="BI130" i="4" s="1"/>
  <c r="AG194" i="4"/>
  <c r="BI194" i="4" s="1"/>
  <c r="AG258" i="4"/>
  <c r="BI258" i="4" s="1"/>
  <c r="AG322" i="4"/>
  <c r="BI322" i="4" s="1"/>
  <c r="AF22" i="4"/>
  <c r="BH22" i="4" s="1"/>
  <c r="AF86" i="4"/>
  <c r="BH86" i="4" s="1"/>
  <c r="AF150" i="4"/>
  <c r="BH150" i="4" s="1"/>
  <c r="AF214" i="4"/>
  <c r="BH214" i="4" s="1"/>
  <c r="AF278" i="4"/>
  <c r="BH278" i="4" s="1"/>
  <c r="AF342" i="4"/>
  <c r="BH342" i="4" s="1"/>
  <c r="AE42" i="4"/>
  <c r="BG42" i="4" s="1"/>
  <c r="AE106" i="4"/>
  <c r="BG106" i="4" s="1"/>
  <c r="AE170" i="4"/>
  <c r="BG170" i="4" s="1"/>
  <c r="AE234" i="4"/>
  <c r="BG234" i="4" s="1"/>
  <c r="BA118" i="4"/>
  <c r="CC118" i="4" s="1"/>
  <c r="AU249" i="4"/>
  <c r="BW249" i="4" s="1"/>
  <c r="AS195" i="4"/>
  <c r="BU195" i="4" s="1"/>
  <c r="AQ147" i="4"/>
  <c r="BS147" i="4" s="1"/>
  <c r="AP335" i="4"/>
  <c r="BR335" i="4" s="1"/>
  <c r="CE335" i="4" s="1"/>
  <c r="AO176" i="4"/>
  <c r="BQ176" i="4" s="1"/>
  <c r="AO355" i="4"/>
  <c r="BQ355" i="4" s="1"/>
  <c r="AN164" i="4"/>
  <c r="BP164" i="4" s="1"/>
  <c r="AN333" i="4"/>
  <c r="BP333" i="4" s="1"/>
  <c r="AM139" i="4"/>
  <c r="BO139" i="4" s="1"/>
  <c r="AM312" i="4"/>
  <c r="BO312" i="4" s="1"/>
  <c r="AL117" i="4"/>
  <c r="BN117" i="4" s="1"/>
  <c r="AL287" i="4"/>
  <c r="BN287" i="4" s="1"/>
  <c r="AK96" i="4"/>
  <c r="BM96" i="4" s="1"/>
  <c r="AK249" i="4"/>
  <c r="BM249" i="4" s="1"/>
  <c r="AK345" i="4"/>
  <c r="BM345" i="4" s="1"/>
  <c r="AJ66" i="4"/>
  <c r="BL66" i="4" s="1"/>
  <c r="AI75" i="4"/>
  <c r="BK75" i="4" s="1"/>
  <c r="AI155" i="4"/>
  <c r="BK155" i="4" s="1"/>
  <c r="AI228" i="4"/>
  <c r="BK228" i="4" s="1"/>
  <c r="AI301" i="4"/>
  <c r="BK301" i="4" s="1"/>
  <c r="AI375" i="4"/>
  <c r="BK375" i="4" s="1"/>
  <c r="AH79" i="4"/>
  <c r="BJ79" i="4" s="1"/>
  <c r="AH143" i="4"/>
  <c r="BJ143" i="4" s="1"/>
  <c r="AH207" i="4"/>
  <c r="BJ207" i="4" s="1"/>
  <c r="AH271" i="4"/>
  <c r="BJ271" i="4" s="1"/>
  <c r="AH335" i="4"/>
  <c r="BJ335" i="4" s="1"/>
  <c r="AG35" i="4"/>
  <c r="BI35" i="4" s="1"/>
  <c r="AG99" i="4"/>
  <c r="BI99" i="4" s="1"/>
  <c r="AG163" i="4"/>
  <c r="BI163" i="4" s="1"/>
  <c r="AG227" i="4"/>
  <c r="BI227" i="4" s="1"/>
  <c r="AG291" i="4"/>
  <c r="BI291" i="4" s="1"/>
  <c r="AG355" i="4"/>
  <c r="BI355" i="4" s="1"/>
  <c r="AF55" i="4"/>
  <c r="BH55" i="4" s="1"/>
  <c r="AF119" i="4"/>
  <c r="BH119" i="4" s="1"/>
  <c r="AF183" i="4"/>
  <c r="BH183" i="4" s="1"/>
  <c r="AF247" i="4"/>
  <c r="BH247" i="4" s="1"/>
  <c r="AF311" i="4"/>
  <c r="BH311" i="4" s="1"/>
  <c r="AF375" i="4"/>
  <c r="BH375" i="4" s="1"/>
  <c r="AE75" i="4"/>
  <c r="BG75" i="4" s="1"/>
  <c r="AE139" i="4"/>
  <c r="BG139" i="4" s="1"/>
  <c r="AE203" i="4"/>
  <c r="BG203" i="4" s="1"/>
  <c r="AE267" i="4"/>
  <c r="BG267" i="4" s="1"/>
  <c r="AW326" i="4"/>
  <c r="BY326" i="4" s="1"/>
  <c r="AT237" i="4"/>
  <c r="BV237" i="4" s="1"/>
  <c r="AR183" i="4"/>
  <c r="BT183" i="4" s="1"/>
  <c r="AP135" i="4"/>
  <c r="BR135" i="4" s="1"/>
  <c r="CE135" i="4" s="1"/>
  <c r="AO83" i="4"/>
  <c r="BQ83" i="4" s="1"/>
  <c r="AO273" i="4"/>
  <c r="BQ273" i="4" s="1"/>
  <c r="AN79" i="4"/>
  <c r="BP79" i="4" s="1"/>
  <c r="AN252" i="4"/>
  <c r="BP252" i="4" s="1"/>
  <c r="AM57" i="4"/>
  <c r="BO57" i="4" s="1"/>
  <c r="AM227" i="4"/>
  <c r="BO227" i="4" s="1"/>
  <c r="AL36" i="4"/>
  <c r="BN36" i="4" s="1"/>
  <c r="AL205" i="4"/>
  <c r="BN205" i="4" s="1"/>
  <c r="AL375" i="4"/>
  <c r="BN375" i="4" s="1"/>
  <c r="AK184" i="4"/>
  <c r="BM184" i="4" s="1"/>
  <c r="AK301" i="4"/>
  <c r="BM301" i="4" s="1"/>
  <c r="AJ25" i="4"/>
  <c r="BL25" i="4" s="1"/>
  <c r="AI34" i="4"/>
  <c r="BK34" i="4" s="1"/>
  <c r="AI119" i="4"/>
  <c r="BK119" i="4" s="1"/>
  <c r="AI193" i="4"/>
  <c r="BK193" i="4" s="1"/>
  <c r="AI266" i="4"/>
  <c r="BK266" i="4" s="1"/>
  <c r="AI339" i="4"/>
  <c r="BK339" i="4" s="1"/>
  <c r="AH48" i="4"/>
  <c r="BJ48" i="4" s="1"/>
  <c r="AH112" i="4"/>
  <c r="BJ112" i="4" s="1"/>
  <c r="AH176" i="4"/>
  <c r="BJ176" i="4" s="1"/>
  <c r="AH240" i="4"/>
  <c r="BJ240" i="4" s="1"/>
  <c r="AH304" i="4"/>
  <c r="BJ304" i="4" s="1"/>
  <c r="AH368" i="4"/>
  <c r="BJ368" i="4" s="1"/>
  <c r="AG68" i="4"/>
  <c r="BI68" i="4" s="1"/>
  <c r="AG132" i="4"/>
  <c r="BI132" i="4" s="1"/>
  <c r="AG196" i="4"/>
  <c r="BI196" i="4" s="1"/>
  <c r="AG260" i="4"/>
  <c r="BI260" i="4" s="1"/>
  <c r="AG324" i="4"/>
  <c r="BI324" i="4" s="1"/>
  <c r="AQ353" i="4"/>
  <c r="BS353" i="4" s="1"/>
  <c r="AN67" i="4"/>
  <c r="BP67" i="4" s="1"/>
  <c r="AL27" i="4"/>
  <c r="BN27" i="4" s="1"/>
  <c r="AK343" i="4"/>
  <c r="BM343" i="4" s="1"/>
  <c r="AV159" i="4"/>
  <c r="BX159" i="4" s="1"/>
  <c r="AP218" i="4"/>
  <c r="BR218" i="4" s="1"/>
  <c r="CE218" i="4" s="1"/>
  <c r="AN102" i="4"/>
  <c r="BP102" i="4" s="1"/>
  <c r="AM250" i="4"/>
  <c r="BO250" i="4" s="1"/>
  <c r="AK34" i="4"/>
  <c r="BM34" i="4" s="1"/>
  <c r="AI105" i="4"/>
  <c r="BK105" i="4" s="1"/>
  <c r="AN263" i="4"/>
  <c r="BP263" i="4" s="1"/>
  <c r="AM136" i="4"/>
  <c r="BO136" i="4" s="1"/>
  <c r="AM369" i="4"/>
  <c r="BO369" i="4" s="1"/>
  <c r="AL220" i="4"/>
  <c r="BN220" i="4" s="1"/>
  <c r="AK89" i="4"/>
  <c r="BM89" i="4" s="1"/>
  <c r="AK284" i="4"/>
  <c r="BM284" i="4" s="1"/>
  <c r="AJ32" i="4"/>
  <c r="BL32" i="4" s="1"/>
  <c r="AI72" i="4"/>
  <c r="BK72" i="4" s="1"/>
  <c r="AI180" i="4"/>
  <c r="BK180" i="4" s="1"/>
  <c r="AI272" i="4"/>
  <c r="BK272" i="4" s="1"/>
  <c r="AI372" i="4"/>
  <c r="BK372" i="4" s="1"/>
  <c r="AH101" i="4"/>
  <c r="BJ101" i="4" s="1"/>
  <c r="AH181" i="4"/>
  <c r="BJ181" i="4" s="1"/>
  <c r="AH269" i="4"/>
  <c r="BJ269" i="4" s="1"/>
  <c r="AH357" i="4"/>
  <c r="BJ357" i="4" s="1"/>
  <c r="AG73" i="4"/>
  <c r="BI73" i="4" s="1"/>
  <c r="AG161" i="4"/>
  <c r="BI161" i="4" s="1"/>
  <c r="AG249" i="4"/>
  <c r="BI249" i="4" s="1"/>
  <c r="AG329" i="4"/>
  <c r="BI329" i="4" s="1"/>
  <c r="AF53" i="4"/>
  <c r="BH53" i="4" s="1"/>
  <c r="AF141" i="4"/>
  <c r="BH141" i="4" s="1"/>
  <c r="AF221" i="4"/>
  <c r="BH221" i="4" s="1"/>
  <c r="AF309" i="4"/>
  <c r="BH309" i="4" s="1"/>
  <c r="AE33" i="4"/>
  <c r="BG33" i="4" s="1"/>
  <c r="AE113" i="4"/>
  <c r="BG113" i="4" s="1"/>
  <c r="AE201" i="4"/>
  <c r="BG201" i="4" s="1"/>
  <c r="AE289" i="4"/>
  <c r="BG289" i="4" s="1"/>
  <c r="AE369" i="4"/>
  <c r="BG369" i="4" s="1"/>
  <c r="AD93" i="4"/>
  <c r="BF93" i="4" s="1"/>
  <c r="AD181" i="4"/>
  <c r="BF181" i="4" s="1"/>
  <c r="AD261" i="4"/>
  <c r="BF261" i="4" s="1"/>
  <c r="AD349" i="4"/>
  <c r="BF349" i="4" s="1"/>
  <c r="AX300" i="4"/>
  <c r="BZ300" i="4" s="1"/>
  <c r="AT301" i="4"/>
  <c r="BV301" i="4" s="1"/>
  <c r="AQ139" i="4"/>
  <c r="BS139" i="4" s="1"/>
  <c r="AO50" i="4"/>
  <c r="BQ50" i="4" s="1"/>
  <c r="AO289" i="4"/>
  <c r="BQ289" i="4" s="1"/>
  <c r="AN159" i="4"/>
  <c r="BP159" i="4" s="1"/>
  <c r="AM32" i="4"/>
  <c r="BO32" i="4" s="1"/>
  <c r="AM243" i="4"/>
  <c r="BO243" i="4" s="1"/>
  <c r="AL116" i="4"/>
  <c r="BN116" i="4" s="1"/>
  <c r="AL349" i="4"/>
  <c r="BN349" i="4" s="1"/>
  <c r="AK200" i="4"/>
  <c r="BM200" i="4" s="1"/>
  <c r="AK344" i="4"/>
  <c r="BM344" i="4" s="1"/>
  <c r="AI20" i="4"/>
  <c r="BK20" i="4" s="1"/>
  <c r="AI127" i="4"/>
  <c r="BK127" i="4" s="1"/>
  <c r="AI227" i="4"/>
  <c r="BK227" i="4" s="1"/>
  <c r="AI328" i="4"/>
  <c r="BK328" i="4" s="1"/>
  <c r="AH54" i="4"/>
  <c r="BJ54" i="4" s="1"/>
  <c r="AH118" i="4"/>
  <c r="BJ118" i="4" s="1"/>
  <c r="AH182" i="4"/>
  <c r="BJ182" i="4" s="1"/>
  <c r="AH246" i="4"/>
  <c r="BJ246" i="4" s="1"/>
  <c r="AH310" i="4"/>
  <c r="BJ310" i="4" s="1"/>
  <c r="AH374" i="4"/>
  <c r="BJ374" i="4" s="1"/>
  <c r="AG74" i="4"/>
  <c r="BI74" i="4" s="1"/>
  <c r="AG138" i="4"/>
  <c r="BI138" i="4" s="1"/>
  <c r="AG202" i="4"/>
  <c r="BI202" i="4" s="1"/>
  <c r="AG266" i="4"/>
  <c r="BI266" i="4" s="1"/>
  <c r="AG330" i="4"/>
  <c r="BI330" i="4" s="1"/>
  <c r="AF30" i="4"/>
  <c r="BH30" i="4" s="1"/>
  <c r="AF94" i="4"/>
  <c r="BH94" i="4" s="1"/>
  <c r="AF158" i="4"/>
  <c r="BH158" i="4" s="1"/>
  <c r="AF222" i="4"/>
  <c r="BH222" i="4" s="1"/>
  <c r="AF286" i="4"/>
  <c r="BH286" i="4" s="1"/>
  <c r="AF350" i="4"/>
  <c r="BH350" i="4" s="1"/>
  <c r="AE50" i="4"/>
  <c r="BG50" i="4" s="1"/>
  <c r="AE114" i="4"/>
  <c r="BG114" i="4" s="1"/>
  <c r="AE178" i="4"/>
  <c r="BG178" i="4" s="1"/>
  <c r="AE242" i="4"/>
  <c r="BG242" i="4" s="1"/>
  <c r="AZ325" i="4"/>
  <c r="CB325" i="4" s="1"/>
  <c r="AU323" i="4"/>
  <c r="BW323" i="4" s="1"/>
  <c r="AS289" i="4"/>
  <c r="BU289" i="4" s="1"/>
  <c r="AQ235" i="4"/>
  <c r="BS235" i="4" s="1"/>
  <c r="AP366" i="4"/>
  <c r="BR366" i="4" s="1"/>
  <c r="CE366" i="4" s="1"/>
  <c r="AO202" i="4"/>
  <c r="BQ202" i="4" s="1"/>
  <c r="AN42" i="4"/>
  <c r="BP42" i="4" s="1"/>
  <c r="AN155" i="4"/>
  <c r="BP155" i="4" s="1"/>
  <c r="AL107" i="4"/>
  <c r="BN107" i="4" s="1"/>
  <c r="AJ67" i="4"/>
  <c r="BL67" i="4" s="1"/>
  <c r="AU257" i="4"/>
  <c r="BW257" i="4" s="1"/>
  <c r="AP338" i="4"/>
  <c r="BR338" i="4" s="1"/>
  <c r="CE338" i="4" s="1"/>
  <c r="AN166" i="4"/>
  <c r="BP166" i="4" s="1"/>
  <c r="AM314" i="4"/>
  <c r="BO314" i="4" s="1"/>
  <c r="AK98" i="4"/>
  <c r="BM98" i="4" s="1"/>
  <c r="AV83" i="4"/>
  <c r="BX83" i="4" s="1"/>
  <c r="AN285" i="4"/>
  <c r="BP285" i="4" s="1"/>
  <c r="AM177" i="4"/>
  <c r="BO177" i="4" s="1"/>
  <c r="AL28" i="4"/>
  <c r="BN28" i="4" s="1"/>
  <c r="AL239" i="4"/>
  <c r="BN239" i="4" s="1"/>
  <c r="AK131" i="4"/>
  <c r="BM131" i="4" s="1"/>
  <c r="AK297" i="4"/>
  <c r="BM297" i="4" s="1"/>
  <c r="AJ42" i="4"/>
  <c r="BL42" i="4" s="1"/>
  <c r="AI93" i="4"/>
  <c r="BK93" i="4" s="1"/>
  <c r="AI189" i="4"/>
  <c r="BK189" i="4" s="1"/>
  <c r="AI281" i="4"/>
  <c r="BK281" i="4" s="1"/>
  <c r="AH27" i="4"/>
  <c r="BJ27" i="4" s="1"/>
  <c r="AH109" i="4"/>
  <c r="BJ109" i="4" s="1"/>
  <c r="AH189" i="4"/>
  <c r="BJ189" i="4" s="1"/>
  <c r="AH285" i="4"/>
  <c r="BJ285" i="4" s="1"/>
  <c r="AH365" i="4"/>
  <c r="BJ365" i="4" s="1"/>
  <c r="AG81" i="4"/>
  <c r="BI81" i="4" s="1"/>
  <c r="AG177" i="4"/>
  <c r="BI177" i="4" s="1"/>
  <c r="AG257" i="4"/>
  <c r="BI257" i="4" s="1"/>
  <c r="AG337" i="4"/>
  <c r="BI337" i="4" s="1"/>
  <c r="AF69" i="4"/>
  <c r="BH69" i="4" s="1"/>
  <c r="AF149" i="4"/>
  <c r="BH149" i="4" s="1"/>
  <c r="AF229" i="4"/>
  <c r="BH229" i="4" s="1"/>
  <c r="AF325" i="4"/>
  <c r="BH325" i="4" s="1"/>
  <c r="AE41" i="4"/>
  <c r="BG41" i="4" s="1"/>
  <c r="AE121" i="4"/>
  <c r="BG121" i="4" s="1"/>
  <c r="AE217" i="4"/>
  <c r="BG217" i="4" s="1"/>
  <c r="AE297" i="4"/>
  <c r="BG297" i="4" s="1"/>
  <c r="AD13" i="4"/>
  <c r="BF13" i="4" s="1"/>
  <c r="AD109" i="4"/>
  <c r="BF109" i="4" s="1"/>
  <c r="AD189" i="4"/>
  <c r="BF189" i="4" s="1"/>
  <c r="AD269" i="4"/>
  <c r="BF269" i="4" s="1"/>
  <c r="AD365" i="4"/>
  <c r="BF365" i="4" s="1"/>
  <c r="AW299" i="4"/>
  <c r="BY299" i="4" s="1"/>
  <c r="AT375" i="4"/>
  <c r="BV375" i="4" s="1"/>
  <c r="AQ307" i="4"/>
  <c r="BS307" i="4" s="1"/>
  <c r="AO75" i="4"/>
  <c r="BQ75" i="4" s="1"/>
  <c r="AO312" i="4"/>
  <c r="BQ312" i="4" s="1"/>
  <c r="AN204" i="4"/>
  <c r="BP204" i="4" s="1"/>
  <c r="AM51" i="4"/>
  <c r="BO51" i="4" s="1"/>
  <c r="AM265" i="4"/>
  <c r="BO265" i="4" s="1"/>
  <c r="AL157" i="4"/>
  <c r="BN157" i="4" s="1"/>
  <c r="AL372" i="4"/>
  <c r="BN372" i="4" s="1"/>
  <c r="AK217" i="4"/>
  <c r="BM217" i="4" s="1"/>
  <c r="AK365" i="4"/>
  <c r="BM365" i="4" s="1"/>
  <c r="AI31" i="4"/>
  <c r="BK31" i="4" s="1"/>
  <c r="AI136" i="4"/>
  <c r="BK136" i="4" s="1"/>
  <c r="AI245" i="4"/>
  <c r="BK245" i="4" s="1"/>
  <c r="AI337" i="4"/>
  <c r="BK337" i="4" s="1"/>
  <c r="AH62" i="4"/>
  <c r="BJ62" i="4" s="1"/>
  <c r="AH126" i="4"/>
  <c r="BJ126" i="4" s="1"/>
  <c r="AH190" i="4"/>
  <c r="BJ190" i="4" s="1"/>
  <c r="AH254" i="4"/>
  <c r="BJ254" i="4" s="1"/>
  <c r="AH318" i="4"/>
  <c r="BJ318" i="4" s="1"/>
  <c r="AG18" i="4"/>
  <c r="BI18" i="4" s="1"/>
  <c r="AG82" i="4"/>
  <c r="BI82" i="4" s="1"/>
  <c r="AG146" i="4"/>
  <c r="BI146" i="4" s="1"/>
  <c r="AG210" i="4"/>
  <c r="BI210" i="4" s="1"/>
  <c r="AG274" i="4"/>
  <c r="BI274" i="4" s="1"/>
  <c r="AG338" i="4"/>
  <c r="BI338" i="4" s="1"/>
  <c r="AF38" i="4"/>
  <c r="BH38" i="4" s="1"/>
  <c r="AF102" i="4"/>
  <c r="BH102" i="4" s="1"/>
  <c r="AF166" i="4"/>
  <c r="BH166" i="4" s="1"/>
  <c r="AF230" i="4"/>
  <c r="BH230" i="4" s="1"/>
  <c r="AF294" i="4"/>
  <c r="BH294" i="4" s="1"/>
  <c r="AF358" i="4"/>
  <c r="BH358" i="4" s="1"/>
  <c r="AE58" i="4"/>
  <c r="BG58" i="4" s="1"/>
  <c r="AE122" i="4"/>
  <c r="BG122" i="4" s="1"/>
  <c r="AE186" i="4"/>
  <c r="BG186" i="4" s="1"/>
  <c r="AE250" i="4"/>
  <c r="BG250" i="4" s="1"/>
  <c r="AX36" i="4"/>
  <c r="BZ36" i="4" s="1"/>
  <c r="AT47" i="4"/>
  <c r="BV47" i="4" s="1"/>
  <c r="AS363" i="4"/>
  <c r="BU363" i="4" s="1"/>
  <c r="AQ329" i="4"/>
  <c r="BS329" i="4" s="1"/>
  <c r="AO30" i="4"/>
  <c r="BQ30" i="4" s="1"/>
  <c r="AO224" i="4"/>
  <c r="BQ224" i="4" s="1"/>
  <c r="AM190" i="4"/>
  <c r="BO190" i="4" s="1"/>
  <c r="AN243" i="4"/>
  <c r="BP243" i="4" s="1"/>
  <c r="AL195" i="4"/>
  <c r="BN195" i="4" s="1"/>
  <c r="AI70" i="4"/>
  <c r="BK70" i="4" s="1"/>
  <c r="AT149" i="4"/>
  <c r="BV149" i="4" s="1"/>
  <c r="AO58" i="4"/>
  <c r="BQ58" i="4" s="1"/>
  <c r="AN230" i="4"/>
  <c r="BP230" i="4" s="1"/>
  <c r="AL14" i="4"/>
  <c r="BN14" i="4" s="1"/>
  <c r="AK162" i="4"/>
  <c r="BM162" i="4" s="1"/>
  <c r="AT279" i="4"/>
  <c r="BV279" i="4" s="1"/>
  <c r="AN327" i="4"/>
  <c r="BP327" i="4" s="1"/>
  <c r="AM200" i="4"/>
  <c r="BO200" i="4" s="1"/>
  <c r="AL47" i="4"/>
  <c r="BN47" i="4" s="1"/>
  <c r="AL284" i="4"/>
  <c r="BN284" i="4" s="1"/>
  <c r="AK153" i="4"/>
  <c r="BM153" i="4" s="1"/>
  <c r="AK309" i="4"/>
  <c r="BM309" i="4" s="1"/>
  <c r="AJ64" i="4"/>
  <c r="BL64" i="4" s="1"/>
  <c r="AI104" i="4"/>
  <c r="BK104" i="4" s="1"/>
  <c r="AI199" i="4"/>
  <c r="BK199" i="4" s="1"/>
  <c r="AI299" i="4"/>
  <c r="BK299" i="4" s="1"/>
  <c r="AH36" i="4"/>
  <c r="BJ36" i="4" s="1"/>
  <c r="AH117" i="4"/>
  <c r="BJ117" i="4" s="1"/>
  <c r="AH205" i="4"/>
  <c r="BJ205" i="4" s="1"/>
  <c r="AH293" i="4"/>
  <c r="BJ293" i="4" s="1"/>
  <c r="AH373" i="4"/>
  <c r="BJ373" i="4" s="1"/>
  <c r="AG97" i="4"/>
  <c r="BI97" i="4" s="1"/>
  <c r="AG185" i="4"/>
  <c r="BI185" i="4" s="1"/>
  <c r="AG265" i="4"/>
  <c r="BI265" i="4" s="1"/>
  <c r="AG353" i="4"/>
  <c r="BI353" i="4" s="1"/>
  <c r="AF77" i="4"/>
  <c r="BH77" i="4" s="1"/>
  <c r="AF157" i="4"/>
  <c r="BH157" i="4" s="1"/>
  <c r="AF245" i="4"/>
  <c r="BH245" i="4" s="1"/>
  <c r="AF333" i="4"/>
  <c r="BH333" i="4" s="1"/>
  <c r="AE49" i="4"/>
  <c r="BG49" i="4" s="1"/>
  <c r="AE137" i="4"/>
  <c r="BG137" i="4" s="1"/>
  <c r="AE225" i="4"/>
  <c r="BG225" i="4" s="1"/>
  <c r="AE305" i="4"/>
  <c r="BG305" i="4" s="1"/>
  <c r="AD29" i="4"/>
  <c r="BF29" i="4" s="1"/>
  <c r="AD117" i="4"/>
  <c r="BF117" i="4" s="1"/>
  <c r="AD197" i="4"/>
  <c r="BF197" i="4" s="1"/>
  <c r="AD285" i="4"/>
  <c r="BF285" i="4" s="1"/>
  <c r="AD373" i="4"/>
  <c r="BF373" i="4" s="1"/>
  <c r="AV99" i="4"/>
  <c r="BX99" i="4" s="1"/>
  <c r="AS193" i="4"/>
  <c r="BU193" i="4" s="1"/>
  <c r="AP31" i="4"/>
  <c r="BR31" i="4" s="1"/>
  <c r="CE31" i="4" s="1"/>
  <c r="AO102" i="4"/>
  <c r="BQ102" i="4" s="1"/>
  <c r="AO353" i="4"/>
  <c r="BQ353" i="4" s="1"/>
  <c r="AN223" i="4"/>
  <c r="BP223" i="4" s="1"/>
  <c r="AM73" i="4"/>
  <c r="BO73" i="4" s="1"/>
  <c r="AM307" i="4"/>
  <c r="BO307" i="4" s="1"/>
  <c r="AL180" i="4"/>
  <c r="BN180" i="4" s="1"/>
  <c r="AK27" i="4"/>
  <c r="BM27" i="4" s="1"/>
  <c r="AK248" i="4"/>
  <c r="BM248" i="4" s="1"/>
  <c r="AK376" i="4"/>
  <c r="BM376" i="4" s="1"/>
  <c r="AI42" i="4"/>
  <c r="BK42" i="4" s="1"/>
  <c r="AI154" i="4"/>
  <c r="BK154" i="4" s="1"/>
  <c r="AI255" i="4"/>
  <c r="BK255" i="4" s="1"/>
  <c r="AI346" i="4"/>
  <c r="BK346" i="4" s="1"/>
  <c r="AH70" i="4"/>
  <c r="BJ70" i="4" s="1"/>
  <c r="AH134" i="4"/>
  <c r="BJ134" i="4" s="1"/>
  <c r="AH198" i="4"/>
  <c r="BJ198" i="4" s="1"/>
  <c r="AH262" i="4"/>
  <c r="BJ262" i="4" s="1"/>
  <c r="AH326" i="4"/>
  <c r="BJ326" i="4" s="1"/>
  <c r="AG26" i="4"/>
  <c r="BI26" i="4" s="1"/>
  <c r="AG90" i="4"/>
  <c r="BI90" i="4" s="1"/>
  <c r="AG154" i="4"/>
  <c r="BI154" i="4" s="1"/>
  <c r="AG218" i="4"/>
  <c r="BI218" i="4" s="1"/>
  <c r="AG282" i="4"/>
  <c r="BI282" i="4" s="1"/>
  <c r="AG346" i="4"/>
  <c r="BI346" i="4" s="1"/>
  <c r="AF46" i="4"/>
  <c r="BH46" i="4" s="1"/>
  <c r="AF110" i="4"/>
  <c r="BH110" i="4" s="1"/>
  <c r="AF174" i="4"/>
  <c r="BH174" i="4" s="1"/>
  <c r="AF238" i="4"/>
  <c r="BH238" i="4" s="1"/>
  <c r="AF302" i="4"/>
  <c r="BH302" i="4" s="1"/>
  <c r="AF366" i="4"/>
  <c r="BH366" i="4" s="1"/>
  <c r="AE66" i="4"/>
  <c r="BG66" i="4" s="1"/>
  <c r="AE130" i="4"/>
  <c r="BG130" i="4" s="1"/>
  <c r="AE194" i="4"/>
  <c r="BG194" i="4" s="1"/>
  <c r="AE258" i="4"/>
  <c r="BG258" i="4" s="1"/>
  <c r="AX332" i="4"/>
  <c r="BZ332" i="4" s="1"/>
  <c r="AT141" i="4"/>
  <c r="BV141" i="4" s="1"/>
  <c r="AR87" i="4"/>
  <c r="BT87" i="4" s="1"/>
  <c r="AP39" i="4"/>
  <c r="BR39" i="4" s="1"/>
  <c r="CE39" i="4" s="1"/>
  <c r="AO56" i="4"/>
  <c r="BQ56" i="4" s="1"/>
  <c r="AO249" i="4"/>
  <c r="BQ249" i="4" s="1"/>
  <c r="AS51" i="4"/>
  <c r="BU51" i="4" s="1"/>
  <c r="AU23" i="4"/>
  <c r="BW23" i="4" s="1"/>
  <c r="AM47" i="4"/>
  <c r="BO47" i="4" s="1"/>
  <c r="AL363" i="4"/>
  <c r="BN363" i="4" s="1"/>
  <c r="AI246" i="4"/>
  <c r="BK246" i="4" s="1"/>
  <c r="AS297" i="4"/>
  <c r="BU297" i="4" s="1"/>
  <c r="AO205" i="4"/>
  <c r="BQ205" i="4" s="1"/>
  <c r="AN358" i="4"/>
  <c r="BP358" i="4" s="1"/>
  <c r="AL142" i="4"/>
  <c r="BN142" i="4" s="1"/>
  <c r="AK290" i="4"/>
  <c r="BM290" i="4" s="1"/>
  <c r="AP191" i="4"/>
  <c r="BR191" i="4" s="1"/>
  <c r="CE191" i="4" s="1"/>
  <c r="AM27" i="4"/>
  <c r="BO27" i="4" s="1"/>
  <c r="AM241" i="4"/>
  <c r="BO241" i="4" s="1"/>
  <c r="AL111" i="4"/>
  <c r="BN111" i="4" s="1"/>
  <c r="AL348" i="4"/>
  <c r="BN348" i="4" s="1"/>
  <c r="AK195" i="4"/>
  <c r="BM195" i="4" s="1"/>
  <c r="AK342" i="4"/>
  <c r="BM342" i="4" s="1"/>
  <c r="AI19" i="4"/>
  <c r="BK19" i="4" s="1"/>
  <c r="AI125" i="4"/>
  <c r="BK125" i="4" s="1"/>
  <c r="AI226" i="4"/>
  <c r="BK226" i="4" s="1"/>
  <c r="AI327" i="4"/>
  <c r="BK327" i="4" s="1"/>
  <c r="AH53" i="4"/>
  <c r="BJ53" i="4" s="1"/>
  <c r="AH141" i="4"/>
  <c r="BJ141" i="4" s="1"/>
  <c r="AH229" i="4"/>
  <c r="BJ229" i="4" s="1"/>
  <c r="AH309" i="4"/>
  <c r="BJ309" i="4" s="1"/>
  <c r="AG33" i="4"/>
  <c r="BI33" i="4" s="1"/>
  <c r="AG121" i="4"/>
  <c r="BI121" i="4" s="1"/>
  <c r="AG201" i="4"/>
  <c r="BI201" i="4" s="1"/>
  <c r="AG289" i="4"/>
  <c r="BI289" i="4" s="1"/>
  <c r="AF13" i="4"/>
  <c r="BH13" i="4" s="1"/>
  <c r="AF93" i="4"/>
  <c r="BH93" i="4" s="1"/>
  <c r="AF181" i="4"/>
  <c r="BH181" i="4" s="1"/>
  <c r="AF269" i="4"/>
  <c r="BH269" i="4" s="1"/>
  <c r="AF349" i="4"/>
  <c r="BH349" i="4" s="1"/>
  <c r="AE73" i="4"/>
  <c r="BG73" i="4" s="1"/>
  <c r="AE161" i="4"/>
  <c r="BG161" i="4" s="1"/>
  <c r="AE241" i="4"/>
  <c r="BG241" i="4" s="1"/>
  <c r="AE329" i="4"/>
  <c r="BG329" i="4" s="1"/>
  <c r="AD53" i="4"/>
  <c r="BF53" i="4" s="1"/>
  <c r="AD133" i="4"/>
  <c r="BF133" i="4" s="1"/>
  <c r="AD221" i="4"/>
  <c r="BF221" i="4" s="1"/>
  <c r="AD309" i="4"/>
  <c r="BF309" i="4" s="1"/>
  <c r="AQ12" i="4"/>
  <c r="BS12" i="4" s="1"/>
  <c r="AU223" i="4"/>
  <c r="BW223" i="4" s="1"/>
  <c r="AR85" i="4"/>
  <c r="BT85" i="4" s="1"/>
  <c r="AP199" i="4"/>
  <c r="BR199" i="4" s="1"/>
  <c r="CE199" i="4" s="1"/>
  <c r="AO175" i="4"/>
  <c r="BQ175" i="4" s="1"/>
  <c r="AN53" i="4"/>
  <c r="BP53" i="4" s="1"/>
  <c r="AN268" i="4"/>
  <c r="BP268" i="4" s="1"/>
  <c r="AM137" i="4"/>
  <c r="BO137" i="4" s="1"/>
  <c r="AM371" i="4"/>
  <c r="BO371" i="4" s="1"/>
  <c r="AL221" i="4"/>
  <c r="BN221" i="4" s="1"/>
  <c r="AK91" i="4"/>
  <c r="BM91" i="4" s="1"/>
  <c r="AK285" i="4"/>
  <c r="BM285" i="4" s="1"/>
  <c r="AJ33" i="4"/>
  <c r="BL33" i="4" s="1"/>
  <c r="AI74" i="4"/>
  <c r="BK74" i="4" s="1"/>
  <c r="AI181" i="4"/>
  <c r="BK181" i="4" s="1"/>
  <c r="AI273" i="4"/>
  <c r="BK273" i="4" s="1"/>
  <c r="AI373" i="4"/>
  <c r="BK373" i="4" s="1"/>
  <c r="AH86" i="4"/>
  <c r="BJ86" i="4" s="1"/>
  <c r="AH150" i="4"/>
  <c r="BJ150" i="4" s="1"/>
  <c r="AH214" i="4"/>
  <c r="BJ214" i="4" s="1"/>
  <c r="AH278" i="4"/>
  <c r="BJ278" i="4" s="1"/>
  <c r="AH342" i="4"/>
  <c r="BJ342" i="4" s="1"/>
  <c r="AG42" i="4"/>
  <c r="BI42" i="4" s="1"/>
  <c r="AG106" i="4"/>
  <c r="BI106" i="4" s="1"/>
  <c r="AG170" i="4"/>
  <c r="BI170" i="4" s="1"/>
  <c r="AG234" i="4"/>
  <c r="BI234" i="4" s="1"/>
  <c r="AG298" i="4"/>
  <c r="BI298" i="4" s="1"/>
  <c r="AG362" i="4"/>
  <c r="BI362" i="4" s="1"/>
  <c r="AF62" i="4"/>
  <c r="BH62" i="4" s="1"/>
  <c r="AF126" i="4"/>
  <c r="BH126" i="4" s="1"/>
  <c r="AF190" i="4"/>
  <c r="BH190" i="4" s="1"/>
  <c r="AF254" i="4"/>
  <c r="BH254" i="4" s="1"/>
  <c r="AF318" i="4"/>
  <c r="BH318" i="4" s="1"/>
  <c r="AE18" i="4"/>
  <c r="BG18" i="4" s="1"/>
  <c r="AE82" i="4"/>
  <c r="BG82" i="4" s="1"/>
  <c r="AE146" i="4"/>
  <c r="BG146" i="4" s="1"/>
  <c r="AE210" i="4"/>
  <c r="BG210" i="4" s="1"/>
  <c r="AE274" i="4"/>
  <c r="BG274" i="4" s="1"/>
  <c r="AV143" i="4"/>
  <c r="BX143" i="4" s="1"/>
  <c r="AT303" i="4"/>
  <c r="BV303" i="4" s="1"/>
  <c r="AR255" i="4"/>
  <c r="BT255" i="4" s="1"/>
  <c r="AP213" i="4"/>
  <c r="BR213" i="4" s="1"/>
  <c r="CE213" i="4" s="1"/>
  <c r="AO103" i="4"/>
  <c r="BQ103" i="4" s="1"/>
  <c r="AO291" i="4"/>
  <c r="BQ291" i="4" s="1"/>
  <c r="AN323" i="4"/>
  <c r="BP323" i="4" s="1"/>
  <c r="AR245" i="4"/>
  <c r="BT245" i="4" s="1"/>
  <c r="AI115" i="4"/>
  <c r="BK115" i="4" s="1"/>
  <c r="AG113" i="4"/>
  <c r="BI113" i="4" s="1"/>
  <c r="AE57" i="4"/>
  <c r="BG57" i="4" s="1"/>
  <c r="AI12" i="4"/>
  <c r="BK12" i="4" s="1"/>
  <c r="AM352" i="4"/>
  <c r="BO352" i="4" s="1"/>
  <c r="AI355" i="4"/>
  <c r="BK355" i="4" s="1"/>
  <c r="AG162" i="4"/>
  <c r="BI162" i="4" s="1"/>
  <c r="AF310" i="4"/>
  <c r="BH310" i="4" s="1"/>
  <c r="AR181" i="4"/>
  <c r="BT181" i="4" s="1"/>
  <c r="AN100" i="4"/>
  <c r="BP100" i="4" s="1"/>
  <c r="AN356" i="4"/>
  <c r="BP356" i="4" s="1"/>
  <c r="AM203" i="4"/>
  <c r="BO203" i="4" s="1"/>
  <c r="AL53" i="4"/>
  <c r="BN53" i="4" s="1"/>
  <c r="AL309" i="4"/>
  <c r="BN309" i="4" s="1"/>
  <c r="AK160" i="4"/>
  <c r="BM160" i="4" s="1"/>
  <c r="AK313" i="4"/>
  <c r="BM313" i="4" s="1"/>
  <c r="AJ77" i="4"/>
  <c r="BL77" i="4" s="1"/>
  <c r="AI107" i="4"/>
  <c r="BK107" i="4" s="1"/>
  <c r="AI201" i="4"/>
  <c r="BK201" i="4" s="1"/>
  <c r="AI311" i="4"/>
  <c r="BK311" i="4" s="1"/>
  <c r="AH38" i="4"/>
  <c r="BJ38" i="4" s="1"/>
  <c r="AH119" i="4"/>
  <c r="BJ119" i="4" s="1"/>
  <c r="AH215" i="4"/>
  <c r="BJ215" i="4" s="1"/>
  <c r="AH295" i="4"/>
  <c r="BJ295" i="4" s="1"/>
  <c r="AH375" i="4"/>
  <c r="BJ375" i="4" s="1"/>
  <c r="AG107" i="4"/>
  <c r="BI107" i="4" s="1"/>
  <c r="AG187" i="4"/>
  <c r="BI187" i="4" s="1"/>
  <c r="AG267" i="4"/>
  <c r="BI267" i="4" s="1"/>
  <c r="AG363" i="4"/>
  <c r="BI363" i="4" s="1"/>
  <c r="AF79" i="4"/>
  <c r="BH79" i="4" s="1"/>
  <c r="AF159" i="4"/>
  <c r="BH159" i="4" s="1"/>
  <c r="AF255" i="4"/>
  <c r="BH255" i="4" s="1"/>
  <c r="AF335" i="4"/>
  <c r="BH335" i="4" s="1"/>
  <c r="AE51" i="4"/>
  <c r="BG51" i="4" s="1"/>
  <c r="AE147" i="4"/>
  <c r="BG147" i="4" s="1"/>
  <c r="AE227" i="4"/>
  <c r="BG227" i="4" s="1"/>
  <c r="AY14" i="4"/>
  <c r="CA14" i="4" s="1"/>
  <c r="AT311" i="4"/>
  <c r="BV311" i="4" s="1"/>
  <c r="AQ75" i="4"/>
  <c r="BS75" i="4" s="1"/>
  <c r="AP374" i="4"/>
  <c r="BR374" i="4" s="1"/>
  <c r="CE374" i="4" s="1"/>
  <c r="AO296" i="4"/>
  <c r="BQ296" i="4" s="1"/>
  <c r="AN143" i="4"/>
  <c r="BP143" i="4" s="1"/>
  <c r="AN357" i="4"/>
  <c r="BP357" i="4" s="1"/>
  <c r="AM249" i="4"/>
  <c r="BO249" i="4" s="1"/>
  <c r="AL100" i="4"/>
  <c r="BN100" i="4" s="1"/>
  <c r="AL311" i="4"/>
  <c r="BN311" i="4" s="1"/>
  <c r="AK203" i="4"/>
  <c r="BM203" i="4" s="1"/>
  <c r="AK336" i="4"/>
  <c r="BM336" i="4" s="1"/>
  <c r="AJ79" i="4"/>
  <c r="BL79" i="4" s="1"/>
  <c r="AI129" i="4"/>
  <c r="BK129" i="4" s="1"/>
  <c r="AI220" i="4"/>
  <c r="BK220" i="4" s="1"/>
  <c r="AI312" i="4"/>
  <c r="BK312" i="4" s="1"/>
  <c r="AH56" i="4"/>
  <c r="BJ56" i="4" s="1"/>
  <c r="AH136" i="4"/>
  <c r="BJ136" i="4" s="1"/>
  <c r="AH216" i="4"/>
  <c r="BJ216" i="4" s="1"/>
  <c r="AH312" i="4"/>
  <c r="BJ312" i="4" s="1"/>
  <c r="AG28" i="4"/>
  <c r="BI28" i="4" s="1"/>
  <c r="AG108" i="4"/>
  <c r="BI108" i="4" s="1"/>
  <c r="AG204" i="4"/>
  <c r="BI204" i="4" s="1"/>
  <c r="AG284" i="4"/>
  <c r="BI284" i="4" s="1"/>
  <c r="AG364" i="4"/>
  <c r="BI364" i="4" s="1"/>
  <c r="AF64" i="4"/>
  <c r="BH64" i="4" s="1"/>
  <c r="AF128" i="4"/>
  <c r="BH128" i="4" s="1"/>
  <c r="AF192" i="4"/>
  <c r="BH192" i="4" s="1"/>
  <c r="AF256" i="4"/>
  <c r="BH256" i="4" s="1"/>
  <c r="AF320" i="4"/>
  <c r="BH320" i="4" s="1"/>
  <c r="AE20" i="4"/>
  <c r="BG20" i="4" s="1"/>
  <c r="AE84" i="4"/>
  <c r="BG84" i="4" s="1"/>
  <c r="AE148" i="4"/>
  <c r="BG148" i="4" s="1"/>
  <c r="AE212" i="4"/>
  <c r="BG212" i="4" s="1"/>
  <c r="AE276" i="4"/>
  <c r="BG276" i="4" s="1"/>
  <c r="AE340" i="4"/>
  <c r="BG340" i="4" s="1"/>
  <c r="AD40" i="4"/>
  <c r="BF40" i="4" s="1"/>
  <c r="AD104" i="4"/>
  <c r="BF104" i="4" s="1"/>
  <c r="AD168" i="4"/>
  <c r="BF168" i="4" s="1"/>
  <c r="AD232" i="4"/>
  <c r="BF232" i="4" s="1"/>
  <c r="AD296" i="4"/>
  <c r="BF296" i="4" s="1"/>
  <c r="AD360" i="4"/>
  <c r="BF360" i="4" s="1"/>
  <c r="AY178" i="4"/>
  <c r="CA178" i="4" s="1"/>
  <c r="AT13" i="4"/>
  <c r="BV13" i="4" s="1"/>
  <c r="AS323" i="4"/>
  <c r="BU323" i="4" s="1"/>
  <c r="AQ275" i="4"/>
  <c r="BS275" i="4" s="1"/>
  <c r="AO19" i="4"/>
  <c r="BQ19" i="4" s="1"/>
  <c r="AO213" i="4"/>
  <c r="BQ213" i="4" s="1"/>
  <c r="AN23" i="4"/>
  <c r="BP23" i="4" s="1"/>
  <c r="AN196" i="4"/>
  <c r="BP196" i="4" s="1"/>
  <c r="AN365" i="4"/>
  <c r="BP365" i="4" s="1"/>
  <c r="AM171" i="4"/>
  <c r="BO171" i="4" s="1"/>
  <c r="AM344" i="4"/>
  <c r="BO344" i="4" s="1"/>
  <c r="AL149" i="4"/>
  <c r="BN149" i="4" s="1"/>
  <c r="AL319" i="4"/>
  <c r="BN319" i="4" s="1"/>
  <c r="AK128" i="4"/>
  <c r="BM128" i="4" s="1"/>
  <c r="AK268" i="4"/>
  <c r="BM268" i="4" s="1"/>
  <c r="AK361" i="4"/>
  <c r="BM361" i="4" s="1"/>
  <c r="AJ82" i="4"/>
  <c r="BL82" i="4" s="1"/>
  <c r="AI91" i="4"/>
  <c r="BK91" i="4" s="1"/>
  <c r="AI169" i="4"/>
  <c r="BK169" i="4" s="1"/>
  <c r="AI242" i="4"/>
  <c r="BK242" i="4" s="1"/>
  <c r="AI315" i="4"/>
  <c r="BK315" i="4" s="1"/>
  <c r="AH24" i="4"/>
  <c r="BJ24" i="4" s="1"/>
  <c r="AH91" i="4"/>
  <c r="BJ91" i="4" s="1"/>
  <c r="AH155" i="4"/>
  <c r="BJ155" i="4" s="1"/>
  <c r="AH219" i="4"/>
  <c r="BJ219" i="4" s="1"/>
  <c r="AH283" i="4"/>
  <c r="BJ283" i="4" s="1"/>
  <c r="AH347" i="4"/>
  <c r="BJ347" i="4" s="1"/>
  <c r="AG47" i="4"/>
  <c r="BI47" i="4" s="1"/>
  <c r="AG111" i="4"/>
  <c r="BI111" i="4" s="1"/>
  <c r="AG175" i="4"/>
  <c r="BI175" i="4" s="1"/>
  <c r="AG239" i="4"/>
  <c r="BI239" i="4" s="1"/>
  <c r="AG303" i="4"/>
  <c r="BI303" i="4" s="1"/>
  <c r="AG367" i="4"/>
  <c r="BI367" i="4" s="1"/>
  <c r="AF67" i="4"/>
  <c r="BH67" i="4" s="1"/>
  <c r="AF131" i="4"/>
  <c r="BH131" i="4" s="1"/>
  <c r="AF195" i="4"/>
  <c r="BH195" i="4" s="1"/>
  <c r="AF259" i="4"/>
  <c r="BH259" i="4" s="1"/>
  <c r="AF323" i="4"/>
  <c r="BH323" i="4" s="1"/>
  <c r="AE23" i="4"/>
  <c r="BG23" i="4" s="1"/>
  <c r="AE87" i="4"/>
  <c r="BG87" i="4" s="1"/>
  <c r="AE151" i="4"/>
  <c r="BG151" i="4" s="1"/>
  <c r="AE215" i="4"/>
  <c r="BG215" i="4" s="1"/>
  <c r="AE279" i="4"/>
  <c r="BG279" i="4" s="1"/>
  <c r="AE343" i="4"/>
  <c r="BG343" i="4" s="1"/>
  <c r="AD43" i="4"/>
  <c r="BF43" i="4" s="1"/>
  <c r="AD107" i="4"/>
  <c r="BF107" i="4" s="1"/>
  <c r="AD171" i="4"/>
  <c r="BF171" i="4" s="1"/>
  <c r="AD235" i="4"/>
  <c r="BF235" i="4" s="1"/>
  <c r="AD299" i="4"/>
  <c r="BF299" i="4" s="1"/>
  <c r="AD363" i="4"/>
  <c r="BF363" i="4" s="1"/>
  <c r="AD250" i="4"/>
  <c r="BF250" i="4" s="1"/>
  <c r="AE173" i="4"/>
  <c r="BG173" i="4" s="1"/>
  <c r="AG302" i="4"/>
  <c r="BI302" i="4" s="1"/>
  <c r="AI267" i="4"/>
  <c r="BK267" i="4" s="1"/>
  <c r="AD337" i="4"/>
  <c r="BF337" i="4" s="1"/>
  <c r="AD234" i="4"/>
  <c r="BF234" i="4" s="1"/>
  <c r="AD132" i="4"/>
  <c r="BF132" i="4" s="1"/>
  <c r="AD30" i="4"/>
  <c r="BF30" i="4" s="1"/>
  <c r="AE291" i="4"/>
  <c r="BG291" i="4" s="1"/>
  <c r="AE125" i="4"/>
  <c r="BG125" i="4" s="1"/>
  <c r="AF316" i="4"/>
  <c r="BH316" i="4" s="1"/>
  <c r="AF146" i="4"/>
  <c r="BH146" i="4" s="1"/>
  <c r="AG341" i="4"/>
  <c r="BI341" i="4" s="1"/>
  <c r="AG168" i="4"/>
  <c r="BI168" i="4" s="1"/>
  <c r="AH362" i="4"/>
  <c r="BJ362" i="4" s="1"/>
  <c r="AH193" i="4"/>
  <c r="BJ193" i="4" s="1"/>
  <c r="AH16" i="4"/>
  <c r="BJ16" i="4" s="1"/>
  <c r="AI186" i="4"/>
  <c r="BK186" i="4" s="1"/>
  <c r="AJ48" i="4"/>
  <c r="BL48" i="4" s="1"/>
  <c r="AK107" i="4"/>
  <c r="BM107" i="4" s="1"/>
  <c r="AL20" i="4"/>
  <c r="BN20" i="4" s="1"/>
  <c r="AN295" i="4"/>
  <c r="BP295" i="4" s="1"/>
  <c r="AO193" i="4"/>
  <c r="BQ193" i="4" s="1"/>
  <c r="AR119" i="4"/>
  <c r="BT119" i="4" s="1"/>
  <c r="AD122" i="4"/>
  <c r="BF122" i="4" s="1"/>
  <c r="AD348" i="4"/>
  <c r="BF348" i="4" s="1"/>
  <c r="AD246" i="4"/>
  <c r="BF246" i="4" s="1"/>
  <c r="AD143" i="4"/>
  <c r="BF143" i="4" s="1"/>
  <c r="AD41" i="4"/>
  <c r="BF41" i="4" s="1"/>
  <c r="AE302" i="4"/>
  <c r="BG302" i="4" s="1"/>
  <c r="AE142" i="4"/>
  <c r="BG142" i="4" s="1"/>
  <c r="AF337" i="4"/>
  <c r="BH337" i="4" s="1"/>
  <c r="AF164" i="4"/>
  <c r="BH164" i="4" s="1"/>
  <c r="AG358" i="4"/>
  <c r="BI358" i="4" s="1"/>
  <c r="AG189" i="4"/>
  <c r="BI189" i="4" s="1"/>
  <c r="AG16" i="4"/>
  <c r="BI16" i="4" s="1"/>
  <c r="AH210" i="4"/>
  <c r="BJ210" i="4" s="1"/>
  <c r="AH40" i="4"/>
  <c r="BJ40" i="4" s="1"/>
  <c r="AI207" i="4"/>
  <c r="BK207" i="4" s="1"/>
  <c r="AJ71" i="4"/>
  <c r="BL71" i="4" s="1"/>
  <c r="AL283" i="4"/>
  <c r="BN283" i="4" s="1"/>
  <c r="AN372" i="4"/>
  <c r="BP372" i="4" s="1"/>
  <c r="AI208" i="4"/>
  <c r="BK208" i="4" s="1"/>
  <c r="AG193" i="4"/>
  <c r="BI193" i="4" s="1"/>
  <c r="AE153" i="4"/>
  <c r="BG153" i="4" s="1"/>
  <c r="AV275" i="4"/>
  <c r="BX275" i="4" s="1"/>
  <c r="AL199" i="4"/>
  <c r="BN199" i="4" s="1"/>
  <c r="AH78" i="4"/>
  <c r="BJ78" i="4" s="1"/>
  <c r="AG226" i="4"/>
  <c r="BI226" i="4" s="1"/>
  <c r="AF374" i="4"/>
  <c r="BH374" i="4" s="1"/>
  <c r="AP127" i="4"/>
  <c r="BR127" i="4" s="1"/>
  <c r="CE127" i="4" s="1"/>
  <c r="AN141" i="4"/>
  <c r="BP141" i="4" s="1"/>
  <c r="AN375" i="4"/>
  <c r="BP375" i="4" s="1"/>
  <c r="AM225" i="4"/>
  <c r="BO225" i="4" s="1"/>
  <c r="AL95" i="4"/>
  <c r="BN95" i="4" s="1"/>
  <c r="AL332" i="4"/>
  <c r="BN332" i="4" s="1"/>
  <c r="AK179" i="4"/>
  <c r="BM179" i="4" s="1"/>
  <c r="AK334" i="4"/>
  <c r="BM334" i="4" s="1"/>
  <c r="AJ88" i="4"/>
  <c r="BL88" i="4" s="1"/>
  <c r="AI117" i="4"/>
  <c r="BK117" i="4" s="1"/>
  <c r="AI219" i="4"/>
  <c r="BK219" i="4" s="1"/>
  <c r="AI320" i="4"/>
  <c r="BK320" i="4" s="1"/>
  <c r="AH47" i="4"/>
  <c r="BJ47" i="4" s="1"/>
  <c r="AH135" i="4"/>
  <c r="BJ135" i="4" s="1"/>
  <c r="AH223" i="4"/>
  <c r="BJ223" i="4" s="1"/>
  <c r="AH303" i="4"/>
  <c r="BJ303" i="4" s="1"/>
  <c r="AG27" i="4"/>
  <c r="BI27" i="4" s="1"/>
  <c r="AG115" i="4"/>
  <c r="BI115" i="4" s="1"/>
  <c r="AG195" i="4"/>
  <c r="BI195" i="4" s="1"/>
  <c r="AG283" i="4"/>
  <c r="BI283" i="4" s="1"/>
  <c r="AG371" i="4"/>
  <c r="BI371" i="4" s="1"/>
  <c r="AF87" i="4"/>
  <c r="BH87" i="4" s="1"/>
  <c r="AF175" i="4"/>
  <c r="BH175" i="4" s="1"/>
  <c r="AF263" i="4"/>
  <c r="BH263" i="4" s="1"/>
  <c r="AF343" i="4"/>
  <c r="BH343" i="4" s="1"/>
  <c r="AE67" i="4"/>
  <c r="BG67" i="4" s="1"/>
  <c r="AE155" i="4"/>
  <c r="BG155" i="4" s="1"/>
  <c r="AE235" i="4"/>
  <c r="BG235" i="4" s="1"/>
  <c r="AW56" i="4"/>
  <c r="BY56" i="4" s="1"/>
  <c r="AS35" i="4"/>
  <c r="BU35" i="4" s="1"/>
  <c r="AQ169" i="4"/>
  <c r="BS169" i="4" s="1"/>
  <c r="AO57" i="4"/>
  <c r="BQ57" i="4" s="1"/>
  <c r="AO315" i="4"/>
  <c r="BQ315" i="4" s="1"/>
  <c r="AN165" i="4"/>
  <c r="BP165" i="4" s="1"/>
  <c r="AI158" i="4"/>
  <c r="BK158" i="4" s="1"/>
  <c r="AM219" i="4"/>
  <c r="BO219" i="4" s="1"/>
  <c r="AI317" i="4"/>
  <c r="BK317" i="4" s="1"/>
  <c r="AG273" i="4"/>
  <c r="BI273" i="4" s="1"/>
  <c r="AE233" i="4"/>
  <c r="BG233" i="4" s="1"/>
  <c r="AS355" i="4"/>
  <c r="BU355" i="4" s="1"/>
  <c r="AK49" i="4"/>
  <c r="BM49" i="4" s="1"/>
  <c r="AH142" i="4"/>
  <c r="BJ142" i="4" s="1"/>
  <c r="AG290" i="4"/>
  <c r="BI290" i="4" s="1"/>
  <c r="AE74" i="4"/>
  <c r="BG74" i="4" s="1"/>
  <c r="AO78" i="4"/>
  <c r="BQ78" i="4" s="1"/>
  <c r="AN183" i="4"/>
  <c r="BP183" i="4" s="1"/>
  <c r="AM33" i="4"/>
  <c r="BO33" i="4" s="1"/>
  <c r="AM248" i="4"/>
  <c r="BO248" i="4" s="1"/>
  <c r="AL140" i="4"/>
  <c r="BN140" i="4" s="1"/>
  <c r="AL351" i="4"/>
  <c r="BN351" i="4" s="1"/>
  <c r="AK201" i="4"/>
  <c r="BM201" i="4" s="1"/>
  <c r="AK356" i="4"/>
  <c r="BM356" i="4" s="1"/>
  <c r="AI21" i="4"/>
  <c r="BK21" i="4" s="1"/>
  <c r="AI128" i="4"/>
  <c r="BK128" i="4" s="1"/>
  <c r="AI237" i="4"/>
  <c r="BK237" i="4" s="1"/>
  <c r="AI329" i="4"/>
  <c r="BK329" i="4" s="1"/>
  <c r="AH55" i="4"/>
  <c r="BJ55" i="4" s="1"/>
  <c r="AH151" i="4"/>
  <c r="BJ151" i="4" s="1"/>
  <c r="AH231" i="4"/>
  <c r="BJ231" i="4" s="1"/>
  <c r="AH311" i="4"/>
  <c r="BJ311" i="4" s="1"/>
  <c r="AG43" i="4"/>
  <c r="BI43" i="4" s="1"/>
  <c r="AG123" i="4"/>
  <c r="BI123" i="4" s="1"/>
  <c r="AG203" i="4"/>
  <c r="BI203" i="4" s="1"/>
  <c r="AG299" i="4"/>
  <c r="BI299" i="4" s="1"/>
  <c r="AF15" i="4"/>
  <c r="BH15" i="4" s="1"/>
  <c r="AF95" i="4"/>
  <c r="BH95" i="4" s="1"/>
  <c r="AF191" i="4"/>
  <c r="BH191" i="4" s="1"/>
  <c r="AF271" i="4"/>
  <c r="BH271" i="4" s="1"/>
  <c r="AF351" i="4"/>
  <c r="BH351" i="4" s="1"/>
  <c r="AE83" i="4"/>
  <c r="BG83" i="4" s="1"/>
  <c r="AE163" i="4"/>
  <c r="BG163" i="4" s="1"/>
  <c r="AE243" i="4"/>
  <c r="BG243" i="4" s="1"/>
  <c r="AV147" i="4"/>
  <c r="BX147" i="4" s="1"/>
  <c r="AS129" i="4"/>
  <c r="BU129" i="4" s="1"/>
  <c r="AQ243" i="4"/>
  <c r="BS243" i="4" s="1"/>
  <c r="AO105" i="4"/>
  <c r="BQ105" i="4" s="1"/>
  <c r="AO337" i="4"/>
  <c r="BQ337" i="4" s="1"/>
  <c r="AN188" i="4"/>
  <c r="BP188" i="4" s="1"/>
  <c r="AM80" i="4"/>
  <c r="BO80" i="4" s="1"/>
  <c r="AM291" i="4"/>
  <c r="BO291" i="4" s="1"/>
  <c r="AL141" i="4"/>
  <c r="BN141" i="4" s="1"/>
  <c r="AK33" i="4"/>
  <c r="BM33" i="4" s="1"/>
  <c r="AK236" i="4"/>
  <c r="BM236" i="4" s="1"/>
  <c r="AK357" i="4"/>
  <c r="BM357" i="4" s="1"/>
  <c r="AI44" i="4"/>
  <c r="BK44" i="4" s="1"/>
  <c r="AI147" i="4"/>
  <c r="BK147" i="4" s="1"/>
  <c r="AI239" i="4"/>
  <c r="BK239" i="4" s="1"/>
  <c r="AI348" i="4"/>
  <c r="BK348" i="4" s="1"/>
  <c r="AH72" i="4"/>
  <c r="BJ72" i="4" s="1"/>
  <c r="AH152" i="4"/>
  <c r="BJ152" i="4" s="1"/>
  <c r="AH248" i="4"/>
  <c r="BJ248" i="4" s="1"/>
  <c r="AH328" i="4"/>
  <c r="BJ328" i="4" s="1"/>
  <c r="AG44" i="4"/>
  <c r="BI44" i="4" s="1"/>
  <c r="AG140" i="4"/>
  <c r="BI140" i="4" s="1"/>
  <c r="AG220" i="4"/>
  <c r="BI220" i="4" s="1"/>
  <c r="AG300" i="4"/>
  <c r="BI300" i="4" s="1"/>
  <c r="AF16" i="4"/>
  <c r="BH16" i="4" s="1"/>
  <c r="AF80" i="4"/>
  <c r="BH80" i="4" s="1"/>
  <c r="AF144" i="4"/>
  <c r="BH144" i="4" s="1"/>
  <c r="AF208" i="4"/>
  <c r="BH208" i="4" s="1"/>
  <c r="AF272" i="4"/>
  <c r="BH272" i="4" s="1"/>
  <c r="AF336" i="4"/>
  <c r="BH336" i="4" s="1"/>
  <c r="AE36" i="4"/>
  <c r="BG36" i="4" s="1"/>
  <c r="AE100" i="4"/>
  <c r="BG100" i="4" s="1"/>
  <c r="AE164" i="4"/>
  <c r="BG164" i="4" s="1"/>
  <c r="AE228" i="4"/>
  <c r="BG228" i="4" s="1"/>
  <c r="AE292" i="4"/>
  <c r="BG292" i="4" s="1"/>
  <c r="AE356" i="4"/>
  <c r="BG356" i="4" s="1"/>
  <c r="AD56" i="4"/>
  <c r="BF56" i="4" s="1"/>
  <c r="AD120" i="4"/>
  <c r="BF120" i="4" s="1"/>
  <c r="AD184" i="4"/>
  <c r="BF184" i="4" s="1"/>
  <c r="AD248" i="4"/>
  <c r="BF248" i="4" s="1"/>
  <c r="AD312" i="4"/>
  <c r="BF312" i="4" s="1"/>
  <c r="AD376" i="4"/>
  <c r="BF376" i="4" s="1"/>
  <c r="AW184" i="4"/>
  <c r="BY184" i="4" s="1"/>
  <c r="AT175" i="4"/>
  <c r="BV175" i="4" s="1"/>
  <c r="AR127" i="4"/>
  <c r="BT127" i="4" s="1"/>
  <c r="AP93" i="4"/>
  <c r="BR93" i="4" s="1"/>
  <c r="CE93" i="4" s="1"/>
  <c r="AO66" i="4"/>
  <c r="BQ66" i="4" s="1"/>
  <c r="AO259" i="4"/>
  <c r="BQ259" i="4" s="1"/>
  <c r="AN68" i="4"/>
  <c r="BP68" i="4" s="1"/>
  <c r="AN237" i="4"/>
  <c r="BP237" i="4" s="1"/>
  <c r="AM43" i="4"/>
  <c r="BO43" i="4" s="1"/>
  <c r="AM216" i="4"/>
  <c r="BO216" i="4" s="1"/>
  <c r="AL21" i="4"/>
  <c r="BN21" i="4" s="1"/>
  <c r="AL191" i="4"/>
  <c r="BN191" i="4" s="1"/>
  <c r="AL364" i="4"/>
  <c r="BN364" i="4" s="1"/>
  <c r="AK169" i="4"/>
  <c r="BM169" i="4" s="1"/>
  <c r="AK293" i="4"/>
  <c r="BM293" i="4" s="1"/>
  <c r="AJ18" i="4"/>
  <c r="BL18" i="4" s="1"/>
  <c r="AI27" i="4"/>
  <c r="BK27" i="4" s="1"/>
  <c r="AI112" i="4"/>
  <c r="BK112" i="4" s="1"/>
  <c r="AI187" i="4"/>
  <c r="BK187" i="4" s="1"/>
  <c r="AI260" i="4"/>
  <c r="BK260" i="4" s="1"/>
  <c r="AI333" i="4"/>
  <c r="BK333" i="4" s="1"/>
  <c r="AH43" i="4"/>
  <c r="BJ43" i="4" s="1"/>
  <c r="AH107" i="4"/>
  <c r="BJ107" i="4" s="1"/>
  <c r="AH171" i="4"/>
  <c r="BJ171" i="4" s="1"/>
  <c r="AH235" i="4"/>
  <c r="BJ235" i="4" s="1"/>
  <c r="AH299" i="4"/>
  <c r="BJ299" i="4" s="1"/>
  <c r="AH363" i="4"/>
  <c r="BJ363" i="4" s="1"/>
  <c r="AG63" i="4"/>
  <c r="BI63" i="4" s="1"/>
  <c r="AG127" i="4"/>
  <c r="BI127" i="4" s="1"/>
  <c r="AG191" i="4"/>
  <c r="BI191" i="4" s="1"/>
  <c r="AG255" i="4"/>
  <c r="BI255" i="4" s="1"/>
  <c r="AG319" i="4"/>
  <c r="BI319" i="4" s="1"/>
  <c r="AF19" i="4"/>
  <c r="BH19" i="4" s="1"/>
  <c r="AF83" i="4"/>
  <c r="BH83" i="4" s="1"/>
  <c r="AF147" i="4"/>
  <c r="BH147" i="4" s="1"/>
  <c r="AF211" i="4"/>
  <c r="BH211" i="4" s="1"/>
  <c r="AF275" i="4"/>
  <c r="BH275" i="4" s="1"/>
  <c r="AF339" i="4"/>
  <c r="BH339" i="4" s="1"/>
  <c r="AE39" i="4"/>
  <c r="BG39" i="4" s="1"/>
  <c r="AE103" i="4"/>
  <c r="BG103" i="4" s="1"/>
  <c r="AE167" i="4"/>
  <c r="BG167" i="4" s="1"/>
  <c r="AE231" i="4"/>
  <c r="BG231" i="4" s="1"/>
  <c r="AE295" i="4"/>
  <c r="BG295" i="4" s="1"/>
  <c r="AE359" i="4"/>
  <c r="BG359" i="4" s="1"/>
  <c r="AD59" i="4"/>
  <c r="BF59" i="4" s="1"/>
  <c r="AD123" i="4"/>
  <c r="BF123" i="4" s="1"/>
  <c r="AD187" i="4"/>
  <c r="BF187" i="4" s="1"/>
  <c r="AD251" i="4"/>
  <c r="BF251" i="4" s="1"/>
  <c r="AD315" i="4"/>
  <c r="BF315" i="4" s="1"/>
  <c r="AG12" i="4"/>
  <c r="BI12" i="4" s="1"/>
  <c r="AD148" i="4"/>
  <c r="BF148" i="4" s="1"/>
  <c r="AF364" i="4"/>
  <c r="BH364" i="4" s="1"/>
  <c r="AG133" i="4"/>
  <c r="BI133" i="4" s="1"/>
  <c r="AI60" i="4"/>
  <c r="BK60" i="4" s="1"/>
  <c r="AD311" i="4"/>
  <c r="BF311" i="4" s="1"/>
  <c r="AD209" i="4"/>
  <c r="BF209" i="4" s="1"/>
  <c r="AD106" i="4"/>
  <c r="BF106" i="4" s="1"/>
  <c r="AE368" i="4"/>
  <c r="BG368" i="4" s="1"/>
  <c r="AE253" i="4"/>
  <c r="BG253" i="4" s="1"/>
  <c r="AE80" i="4"/>
  <c r="BG80" i="4" s="1"/>
  <c r="AF274" i="4"/>
  <c r="BH274" i="4" s="1"/>
  <c r="AF105" i="4"/>
  <c r="BH105" i="4" s="1"/>
  <c r="AG296" i="4"/>
  <c r="BI296" i="4" s="1"/>
  <c r="AG126" i="4"/>
  <c r="BI126" i="4" s="1"/>
  <c r="AH321" i="4"/>
  <c r="BJ321" i="4" s="1"/>
  <c r="AH148" i="4"/>
  <c r="BJ148" i="4" s="1"/>
  <c r="AI332" i="4"/>
  <c r="BK332" i="4" s="1"/>
  <c r="AI139" i="4"/>
  <c r="BK139" i="4" s="1"/>
  <c r="AK352" i="4"/>
  <c r="BM352" i="4" s="1"/>
  <c r="AL359" i="4"/>
  <c r="BN359" i="4" s="1"/>
  <c r="AM273" i="4"/>
  <c r="BO273" i="4" s="1"/>
  <c r="AN175" i="4"/>
  <c r="BP175" i="4" s="1"/>
  <c r="AO65" i="4"/>
  <c r="BQ65" i="4" s="1"/>
  <c r="AS43" i="4"/>
  <c r="BU43" i="4" s="1"/>
  <c r="AD322" i="4"/>
  <c r="BF322" i="4" s="1"/>
  <c r="AD220" i="4"/>
  <c r="BF220" i="4" s="1"/>
  <c r="AD118" i="4"/>
  <c r="BF118" i="4" s="1"/>
  <c r="AD15" i="4"/>
  <c r="BF15" i="4" s="1"/>
  <c r="AE270" i="4"/>
  <c r="BG270" i="4" s="1"/>
  <c r="AE101" i="4"/>
  <c r="BG101" i="4" s="1"/>
  <c r="AF292" i="4"/>
  <c r="BH292" i="4" s="1"/>
  <c r="AF122" i="4"/>
  <c r="BH122" i="4" s="1"/>
  <c r="AG317" i="4"/>
  <c r="BI317" i="4" s="1"/>
  <c r="AG144" i="4"/>
  <c r="BI144" i="4" s="1"/>
  <c r="AH338" i="4"/>
  <c r="BJ338" i="4" s="1"/>
  <c r="AH169" i="4"/>
  <c r="BJ169" i="4" s="1"/>
  <c r="AI353" i="4"/>
  <c r="BK353" i="4" s="1"/>
  <c r="AI159" i="4"/>
  <c r="BK159" i="4" s="1"/>
  <c r="AJ16" i="4"/>
  <c r="BL16" i="4" s="1"/>
  <c r="AK43" i="4"/>
  <c r="BM43" i="4" s="1"/>
  <c r="AS41" i="4"/>
  <c r="BU41" i="4" s="1"/>
  <c r="AL69" i="4"/>
  <c r="BN69" i="4" s="1"/>
  <c r="AH45" i="4"/>
  <c r="BJ45" i="4" s="1"/>
  <c r="AG369" i="4"/>
  <c r="BI369" i="4" s="1"/>
  <c r="AE313" i="4"/>
  <c r="BG313" i="4" s="1"/>
  <c r="AP125" i="4"/>
  <c r="BR125" i="4" s="1"/>
  <c r="CE125" i="4" s="1"/>
  <c r="AK273" i="4"/>
  <c r="BM273" i="4" s="1"/>
  <c r="AH206" i="4"/>
  <c r="BJ206" i="4" s="1"/>
  <c r="AG354" i="4"/>
  <c r="BI354" i="4" s="1"/>
  <c r="AE138" i="4"/>
  <c r="BG138" i="4" s="1"/>
  <c r="AO272" i="4"/>
  <c r="BQ272" i="4" s="1"/>
  <c r="AN205" i="4"/>
  <c r="BP205" i="4" s="1"/>
  <c r="AM56" i="4"/>
  <c r="BO56" i="4" s="1"/>
  <c r="AM289" i="4"/>
  <c r="BO289" i="4" s="1"/>
  <c r="AL159" i="4"/>
  <c r="BN159" i="4" s="1"/>
  <c r="AL373" i="4"/>
  <c r="BN373" i="4" s="1"/>
  <c r="AK235" i="4"/>
  <c r="BM235" i="4" s="1"/>
  <c r="AK366" i="4"/>
  <c r="BM366" i="4" s="1"/>
  <c r="AI32" i="4"/>
  <c r="BK32" i="4" s="1"/>
  <c r="AI146" i="4"/>
  <c r="BK146" i="4" s="1"/>
  <c r="AI247" i="4"/>
  <c r="BK247" i="4" s="1"/>
  <c r="AI338" i="4"/>
  <c r="BK338" i="4" s="1"/>
  <c r="AH71" i="4"/>
  <c r="BJ71" i="4" s="1"/>
  <c r="AH159" i="4"/>
  <c r="BJ159" i="4" s="1"/>
  <c r="AH239" i="4"/>
  <c r="BJ239" i="4" s="1"/>
  <c r="AH327" i="4"/>
  <c r="BJ327" i="4" s="1"/>
  <c r="AG51" i="4"/>
  <c r="BI51" i="4" s="1"/>
  <c r="AG131" i="4"/>
  <c r="BI131" i="4" s="1"/>
  <c r="AG219" i="4"/>
  <c r="BI219" i="4" s="1"/>
  <c r="AG307" i="4"/>
  <c r="BI307" i="4" s="1"/>
  <c r="AF23" i="4"/>
  <c r="BH23" i="4" s="1"/>
  <c r="AF111" i="4"/>
  <c r="BH111" i="4" s="1"/>
  <c r="AF199" i="4"/>
  <c r="BH199" i="4" s="1"/>
  <c r="AF279" i="4"/>
  <c r="BH279" i="4" s="1"/>
  <c r="AF367" i="4"/>
  <c r="BH367" i="4" s="1"/>
  <c r="AE91" i="4"/>
  <c r="BG91" i="4" s="1"/>
  <c r="AE171" i="4"/>
  <c r="BG171" i="4" s="1"/>
  <c r="AE259" i="4"/>
  <c r="BG259" i="4" s="1"/>
  <c r="AV335" i="4"/>
  <c r="BX335" i="4" s="1"/>
  <c r="AS203" i="4"/>
  <c r="BU203" i="4" s="1"/>
  <c r="AP61" i="4"/>
  <c r="BR61" i="4" s="1"/>
  <c r="CE61" i="4" s="1"/>
  <c r="AO130" i="4"/>
  <c r="BQ130" i="4" s="1"/>
  <c r="AO360" i="4"/>
  <c r="BQ360" i="4" s="1"/>
  <c r="AN229" i="4"/>
  <c r="BP229" i="4" s="1"/>
  <c r="AM99" i="4"/>
  <c r="BO99" i="4" s="1"/>
  <c r="AM313" i="4"/>
  <c r="BO313" i="4" s="1"/>
  <c r="AO131" i="4"/>
  <c r="BQ131" i="4" s="1"/>
  <c r="AL325" i="4"/>
  <c r="BN325" i="4" s="1"/>
  <c r="AH125" i="4"/>
  <c r="BJ125" i="4" s="1"/>
  <c r="AF85" i="4"/>
  <c r="BH85" i="4" s="1"/>
  <c r="AD45" i="4"/>
  <c r="BF45" i="4" s="1"/>
  <c r="AO123" i="4"/>
  <c r="BQ123" i="4" s="1"/>
  <c r="AJ23" i="4"/>
  <c r="BL23" i="4" s="1"/>
  <c r="AH270" i="4"/>
  <c r="BJ270" i="4" s="1"/>
  <c r="AF54" i="4"/>
  <c r="BH54" i="4" s="1"/>
  <c r="AE202" i="4"/>
  <c r="BG202" i="4" s="1"/>
  <c r="AN13" i="4"/>
  <c r="BP13" i="4" s="1"/>
  <c r="AN228" i="4"/>
  <c r="BP228" i="4" s="1"/>
  <c r="AM75" i="4"/>
  <c r="BO75" i="4" s="1"/>
  <c r="AM331" i="4"/>
  <c r="BO331" i="4" s="1"/>
  <c r="AL181" i="4"/>
  <c r="BN181" i="4" s="1"/>
  <c r="AK32" i="4"/>
  <c r="BM32" i="4" s="1"/>
  <c r="AK261" i="4"/>
  <c r="BM261" i="4" s="1"/>
  <c r="AJ13" i="4"/>
  <c r="BL13" i="4" s="1"/>
  <c r="AI43" i="4"/>
  <c r="BK43" i="4" s="1"/>
  <c r="AI164" i="4"/>
  <c r="BK164" i="4" s="1"/>
  <c r="AI256" i="4"/>
  <c r="BK256" i="4" s="1"/>
  <c r="AI347" i="4"/>
  <c r="BK347" i="4" s="1"/>
  <c r="AH87" i="4"/>
  <c r="BJ87" i="4" s="1"/>
  <c r="AH167" i="4"/>
  <c r="BJ167" i="4" s="1"/>
  <c r="AH247" i="4"/>
  <c r="BJ247" i="4" s="1"/>
  <c r="AH343" i="4"/>
  <c r="BJ343" i="4" s="1"/>
  <c r="AG59" i="4"/>
  <c r="BI59" i="4" s="1"/>
  <c r="AG139" i="4"/>
  <c r="BI139" i="4" s="1"/>
  <c r="AG235" i="4"/>
  <c r="BI235" i="4" s="1"/>
  <c r="AG315" i="4"/>
  <c r="BI315" i="4" s="1"/>
  <c r="AF31" i="4"/>
  <c r="BH31" i="4" s="1"/>
  <c r="AF127" i="4"/>
  <c r="BH127" i="4" s="1"/>
  <c r="AF207" i="4"/>
  <c r="BH207" i="4" s="1"/>
  <c r="AF287" i="4"/>
  <c r="BH287" i="4" s="1"/>
  <c r="AE19" i="4"/>
  <c r="BG19" i="4" s="1"/>
  <c r="AE99" i="4"/>
  <c r="BG99" i="4" s="1"/>
  <c r="AE179" i="4"/>
  <c r="BG179" i="4" s="1"/>
  <c r="AE275" i="4"/>
  <c r="BG275" i="4" s="1"/>
  <c r="AU119" i="4"/>
  <c r="BW119" i="4" s="1"/>
  <c r="AS291" i="4"/>
  <c r="BU291" i="4" s="1"/>
  <c r="AP215" i="4"/>
  <c r="BR215" i="4" s="1"/>
  <c r="CE215" i="4" s="1"/>
  <c r="AO157" i="4"/>
  <c r="BQ157" i="4" s="1"/>
  <c r="AN15" i="4"/>
  <c r="BP15" i="4" s="1"/>
  <c r="AN271" i="4"/>
  <c r="BP271" i="4" s="1"/>
  <c r="AM121" i="4"/>
  <c r="BO121" i="4" s="1"/>
  <c r="AM336" i="4"/>
  <c r="BO336" i="4" s="1"/>
  <c r="AL228" i="4"/>
  <c r="BN228" i="4" s="1"/>
  <c r="AK75" i="4"/>
  <c r="BM75" i="4" s="1"/>
  <c r="AK264" i="4"/>
  <c r="BM264" i="4" s="1"/>
  <c r="AJ36" i="4"/>
  <c r="BL36" i="4" s="1"/>
  <c r="AI66" i="4"/>
  <c r="BK66" i="4" s="1"/>
  <c r="AI165" i="4"/>
  <c r="BK165" i="4" s="1"/>
  <c r="AI275" i="4"/>
  <c r="BK275" i="4" s="1"/>
  <c r="AI367" i="4"/>
  <c r="BK367" i="4" s="1"/>
  <c r="AH88" i="4"/>
  <c r="BJ88" i="4" s="1"/>
  <c r="AN294" i="4"/>
  <c r="BP294" i="4" s="1"/>
  <c r="AK176" i="4"/>
  <c r="BM176" i="4" s="1"/>
  <c r="AH221" i="4"/>
  <c r="BJ221" i="4" s="1"/>
  <c r="AF165" i="4"/>
  <c r="BH165" i="4" s="1"/>
  <c r="AD125" i="4"/>
  <c r="BF125" i="4" s="1"/>
  <c r="AN31" i="4"/>
  <c r="BP31" i="4" s="1"/>
  <c r="AI52" i="4"/>
  <c r="BK52" i="4" s="1"/>
  <c r="AH334" i="4"/>
  <c r="BJ334" i="4" s="1"/>
  <c r="AF118" i="4"/>
  <c r="BH118" i="4" s="1"/>
  <c r="AE266" i="4"/>
  <c r="BG266" i="4" s="1"/>
  <c r="AN36" i="4"/>
  <c r="BP36" i="4" s="1"/>
  <c r="AN247" i="4"/>
  <c r="BP247" i="4" s="1"/>
  <c r="AM120" i="4"/>
  <c r="BO120" i="4" s="1"/>
  <c r="AM353" i="4"/>
  <c r="BO353" i="4" s="1"/>
  <c r="AL204" i="4"/>
  <c r="BN204" i="4" s="1"/>
  <c r="AK73" i="4"/>
  <c r="BM73" i="4" s="1"/>
  <c r="AK275" i="4"/>
  <c r="BM275" i="4" s="1"/>
  <c r="AJ24" i="4"/>
  <c r="BL24" i="4" s="1"/>
  <c r="AI64" i="4"/>
  <c r="BK64" i="4" s="1"/>
  <c r="AI173" i="4"/>
  <c r="BK173" i="4" s="1"/>
  <c r="AI265" i="4"/>
  <c r="BK265" i="4" s="1"/>
  <c r="AI365" i="4"/>
  <c r="BK365" i="4" s="1"/>
  <c r="AH95" i="4"/>
  <c r="BJ95" i="4" s="1"/>
  <c r="AH175" i="4"/>
  <c r="BJ175" i="4" s="1"/>
  <c r="AH263" i="4"/>
  <c r="BJ263" i="4" s="1"/>
  <c r="AH351" i="4"/>
  <c r="BJ351" i="4" s="1"/>
  <c r="AG67" i="4"/>
  <c r="BI67" i="4" s="1"/>
  <c r="AG155" i="4"/>
  <c r="BI155" i="4" s="1"/>
  <c r="AG243" i="4"/>
  <c r="BI243" i="4" s="1"/>
  <c r="AG323" i="4"/>
  <c r="BI323" i="4" s="1"/>
  <c r="AF47" i="4"/>
  <c r="BH47" i="4" s="1"/>
  <c r="AF135" i="4"/>
  <c r="BH135" i="4" s="1"/>
  <c r="AF215" i="4"/>
  <c r="BH215" i="4" s="1"/>
  <c r="AF303" i="4"/>
  <c r="BH303" i="4" s="1"/>
  <c r="AE27" i="4"/>
  <c r="BG27" i="4" s="1"/>
  <c r="AE107" i="4"/>
  <c r="BG107" i="4" s="1"/>
  <c r="AE195" i="4"/>
  <c r="BG195" i="4" s="1"/>
  <c r="AE283" i="4"/>
  <c r="BG283" i="4" s="1"/>
  <c r="AU251" i="4"/>
  <c r="BW251" i="4" s="1"/>
  <c r="AR95" i="4"/>
  <c r="BT95" i="4" s="1"/>
  <c r="AP271" i="4"/>
  <c r="BR271" i="4" s="1"/>
  <c r="CE271" i="4" s="1"/>
  <c r="AO178" i="4"/>
  <c r="BQ178" i="4" s="1"/>
  <c r="AN60" i="4"/>
  <c r="BP60" i="4" s="1"/>
  <c r="AN293" i="4"/>
  <c r="BP293" i="4" s="1"/>
  <c r="AL338" i="4"/>
  <c r="BN338" i="4" s="1"/>
  <c r="AK226" i="4"/>
  <c r="BM226" i="4" s="1"/>
  <c r="AJ85" i="4"/>
  <c r="BL85" i="4" s="1"/>
  <c r="AG17" i="4"/>
  <c r="BI17" i="4" s="1"/>
  <c r="AF341" i="4"/>
  <c r="BH341" i="4" s="1"/>
  <c r="AD301" i="4"/>
  <c r="BF301" i="4" s="1"/>
  <c r="AM96" i="4"/>
  <c r="BO96" i="4" s="1"/>
  <c r="AI264" i="4"/>
  <c r="BK264" i="4" s="1"/>
  <c r="AG98" i="4"/>
  <c r="BI98" i="4" s="1"/>
  <c r="AF246" i="4"/>
  <c r="BH246" i="4" s="1"/>
  <c r="AT215" i="4"/>
  <c r="BV215" i="4" s="1"/>
  <c r="AN77" i="4"/>
  <c r="BP77" i="4" s="1"/>
  <c r="AN311" i="4"/>
  <c r="BP311" i="4" s="1"/>
  <c r="AM184" i="4"/>
  <c r="BO184" i="4" s="1"/>
  <c r="AL31" i="4"/>
  <c r="BN31" i="4" s="1"/>
  <c r="AL268" i="4"/>
  <c r="BN268" i="4" s="1"/>
  <c r="AK137" i="4"/>
  <c r="BM137" i="4" s="1"/>
  <c r="AK300" i="4"/>
  <c r="BM300" i="4" s="1"/>
  <c r="AJ56" i="4"/>
  <c r="BL56" i="4" s="1"/>
  <c r="AI96" i="4"/>
  <c r="BK96" i="4" s="1"/>
  <c r="AI192" i="4"/>
  <c r="BK192" i="4" s="1"/>
  <c r="AI292" i="4"/>
  <c r="BK292" i="4" s="1"/>
  <c r="AH29" i="4"/>
  <c r="BJ29" i="4" s="1"/>
  <c r="AH111" i="4"/>
  <c r="BJ111" i="4" s="1"/>
  <c r="AH199" i="4"/>
  <c r="BJ199" i="4" s="1"/>
  <c r="AH287" i="4"/>
  <c r="BJ287" i="4" s="1"/>
  <c r="AH367" i="4"/>
  <c r="BJ367" i="4" s="1"/>
  <c r="AG91" i="4"/>
  <c r="BI91" i="4" s="1"/>
  <c r="AG179" i="4"/>
  <c r="BI179" i="4" s="1"/>
  <c r="AG259" i="4"/>
  <c r="BI259" i="4" s="1"/>
  <c r="AG347" i="4"/>
  <c r="BI347" i="4" s="1"/>
  <c r="AF71" i="4"/>
  <c r="BH71" i="4" s="1"/>
  <c r="AF151" i="4"/>
  <c r="BH151" i="4" s="1"/>
  <c r="AF239" i="4"/>
  <c r="BH239" i="4" s="1"/>
  <c r="AF327" i="4"/>
  <c r="BH327" i="4" s="1"/>
  <c r="AE43" i="4"/>
  <c r="BG43" i="4" s="1"/>
  <c r="AE131" i="4"/>
  <c r="BG131" i="4" s="1"/>
  <c r="AE219" i="4"/>
  <c r="BG219" i="4" s="1"/>
  <c r="BA269" i="4"/>
  <c r="CC269" i="4" s="1"/>
  <c r="AT143" i="4"/>
  <c r="BV143" i="4" s="1"/>
  <c r="AR351" i="4"/>
  <c r="BT351" i="4" s="1"/>
  <c r="AP337" i="4"/>
  <c r="BR337" i="4" s="1"/>
  <c r="CE337" i="4" s="1"/>
  <c r="AO251" i="4"/>
  <c r="BQ251" i="4" s="1"/>
  <c r="AN124" i="4"/>
  <c r="BP124" i="4" s="1"/>
  <c r="AN335" i="4"/>
  <c r="BP335" i="4" s="1"/>
  <c r="AM208" i="4"/>
  <c r="BO208" i="4" s="1"/>
  <c r="AL77" i="4"/>
  <c r="BN77" i="4" s="1"/>
  <c r="AK321" i="4"/>
  <c r="BM321" i="4" s="1"/>
  <c r="AW304" i="4"/>
  <c r="BY304" i="4" s="1"/>
  <c r="AJ34" i="4"/>
  <c r="BL34" i="4" s="1"/>
  <c r="AH359" i="4"/>
  <c r="BJ359" i="4" s="1"/>
  <c r="AF319" i="4"/>
  <c r="BH319" i="4" s="1"/>
  <c r="AO203" i="4"/>
  <c r="BQ203" i="4" s="1"/>
  <c r="AL55" i="4"/>
  <c r="BN55" i="4" s="1"/>
  <c r="AK97" i="4"/>
  <c r="BM97" i="4" s="1"/>
  <c r="AK347" i="4"/>
  <c r="BM347" i="4" s="1"/>
  <c r="AI87" i="4"/>
  <c r="BK87" i="4" s="1"/>
  <c r="AI257" i="4"/>
  <c r="BK257" i="4" s="1"/>
  <c r="AH39" i="4"/>
  <c r="BJ39" i="4" s="1"/>
  <c r="AH184" i="4"/>
  <c r="BJ184" i="4" s="1"/>
  <c r="AH280" i="4"/>
  <c r="BJ280" i="4" s="1"/>
  <c r="AG36" i="4"/>
  <c r="BI36" i="4" s="1"/>
  <c r="AG156" i="4"/>
  <c r="BI156" i="4" s="1"/>
  <c r="AG268" i="4"/>
  <c r="BI268" i="4" s="1"/>
  <c r="AG372" i="4"/>
  <c r="BI372" i="4" s="1"/>
  <c r="AF96" i="4"/>
  <c r="BH96" i="4" s="1"/>
  <c r="AF176" i="4"/>
  <c r="BH176" i="4" s="1"/>
  <c r="AF264" i="4"/>
  <c r="BH264" i="4" s="1"/>
  <c r="AF352" i="4"/>
  <c r="BH352" i="4" s="1"/>
  <c r="AE68" i="4"/>
  <c r="BG68" i="4" s="1"/>
  <c r="AE156" i="4"/>
  <c r="BG156" i="4" s="1"/>
  <c r="AE244" i="4"/>
  <c r="BG244" i="4" s="1"/>
  <c r="AE324" i="4"/>
  <c r="BG324" i="4" s="1"/>
  <c r="AD48" i="4"/>
  <c r="BF48" i="4" s="1"/>
  <c r="AD136" i="4"/>
  <c r="BF136" i="4" s="1"/>
  <c r="AD216" i="4"/>
  <c r="BF216" i="4" s="1"/>
  <c r="AD304" i="4"/>
  <c r="BF304" i="4" s="1"/>
  <c r="AT12" i="4"/>
  <c r="BV12" i="4" s="1"/>
  <c r="AU173" i="4"/>
  <c r="BW173" i="4" s="1"/>
  <c r="AR53" i="4"/>
  <c r="BT53" i="4" s="1"/>
  <c r="AP237" i="4"/>
  <c r="BR237" i="4" s="1"/>
  <c r="CE237" i="4" s="1"/>
  <c r="AO166" i="4"/>
  <c r="BQ166" i="4" s="1"/>
  <c r="AN45" i="4"/>
  <c r="BP45" i="4" s="1"/>
  <c r="AN279" i="4"/>
  <c r="BP279" i="4" s="1"/>
  <c r="AM129" i="4"/>
  <c r="BO129" i="4" s="1"/>
  <c r="AM363" i="4"/>
  <c r="BO363" i="4" s="1"/>
  <c r="AL236" i="4"/>
  <c r="BN236" i="4" s="1"/>
  <c r="AK83" i="4"/>
  <c r="BM83" i="4" s="1"/>
  <c r="AK281" i="4"/>
  <c r="BM281" i="4" s="1"/>
  <c r="AJ40" i="4"/>
  <c r="BL40" i="4" s="1"/>
  <c r="AI69" i="4"/>
  <c r="BK69" i="4" s="1"/>
  <c r="AI178" i="4"/>
  <c r="BK178" i="4" s="1"/>
  <c r="AI279" i="4"/>
  <c r="BK279" i="4" s="1"/>
  <c r="AI370" i="4"/>
  <c r="BK370" i="4" s="1"/>
  <c r="AH99" i="4"/>
  <c r="BJ99" i="4" s="1"/>
  <c r="AH187" i="4"/>
  <c r="BJ187" i="4" s="1"/>
  <c r="AH267" i="4"/>
  <c r="BJ267" i="4" s="1"/>
  <c r="AH355" i="4"/>
  <c r="BJ355" i="4" s="1"/>
  <c r="AG79" i="4"/>
  <c r="BI79" i="4" s="1"/>
  <c r="AG159" i="4"/>
  <c r="BI159" i="4" s="1"/>
  <c r="AG247" i="4"/>
  <c r="BI247" i="4" s="1"/>
  <c r="AG335" i="4"/>
  <c r="BI335" i="4" s="1"/>
  <c r="AF51" i="4"/>
  <c r="BH51" i="4" s="1"/>
  <c r="AF139" i="4"/>
  <c r="BH139" i="4" s="1"/>
  <c r="AF227" i="4"/>
  <c r="BH227" i="4" s="1"/>
  <c r="AF307" i="4"/>
  <c r="BH307" i="4" s="1"/>
  <c r="AE31" i="4"/>
  <c r="BG31" i="4" s="1"/>
  <c r="AE119" i="4"/>
  <c r="BG119" i="4" s="1"/>
  <c r="AE199" i="4"/>
  <c r="BG199" i="4" s="1"/>
  <c r="AE287" i="4"/>
  <c r="BG287" i="4" s="1"/>
  <c r="AE375" i="4"/>
  <c r="BG375" i="4" s="1"/>
  <c r="AD91" i="4"/>
  <c r="BF91" i="4" s="1"/>
  <c r="AD179" i="4"/>
  <c r="BF179" i="4" s="1"/>
  <c r="AD267" i="4"/>
  <c r="BF267" i="4" s="1"/>
  <c r="AD347" i="4"/>
  <c r="BF347" i="4" s="1"/>
  <c r="AD199" i="4"/>
  <c r="BF199" i="4" s="1"/>
  <c r="AF217" i="4"/>
  <c r="BH217" i="4" s="1"/>
  <c r="AH132" i="4"/>
  <c r="BJ132" i="4" s="1"/>
  <c r="AD324" i="4"/>
  <c r="BF324" i="4" s="1"/>
  <c r="AD183" i="4"/>
  <c r="BF183" i="4" s="1"/>
  <c r="AD55" i="4"/>
  <c r="BF55" i="4" s="1"/>
  <c r="AE272" i="4"/>
  <c r="BG272" i="4" s="1"/>
  <c r="AE38" i="4"/>
  <c r="BG38" i="4" s="1"/>
  <c r="AF188" i="4"/>
  <c r="BH188" i="4" s="1"/>
  <c r="AG318" i="4"/>
  <c r="BI318" i="4" s="1"/>
  <c r="AG85" i="4"/>
  <c r="BI85" i="4" s="1"/>
  <c r="AH234" i="4"/>
  <c r="BJ234" i="4" s="1"/>
  <c r="AI359" i="4"/>
  <c r="BK359" i="4" s="1"/>
  <c r="AI82" i="4"/>
  <c r="BK82" i="4" s="1"/>
  <c r="AK224" i="4"/>
  <c r="BM224" i="4" s="1"/>
  <c r="AM323" i="4"/>
  <c r="BO323" i="4" s="1"/>
  <c r="AN63" i="4"/>
  <c r="BP63" i="4" s="1"/>
  <c r="AQ203" i="4"/>
  <c r="BS203" i="4" s="1"/>
  <c r="AG238" i="4"/>
  <c r="BI238" i="4" s="1"/>
  <c r="AD310" i="4"/>
  <c r="BF310" i="4" s="1"/>
  <c r="AD182" i="4"/>
  <c r="BF182" i="4" s="1"/>
  <c r="AD54" i="4"/>
  <c r="BF54" i="4" s="1"/>
  <c r="AE248" i="4"/>
  <c r="BG248" i="4" s="1"/>
  <c r="AE37" i="4"/>
  <c r="BG37" i="4" s="1"/>
  <c r="AF186" i="4"/>
  <c r="BH186" i="4" s="1"/>
  <c r="AG294" i="4"/>
  <c r="BI294" i="4" s="1"/>
  <c r="AG80" i="4"/>
  <c r="BI80" i="4" s="1"/>
  <c r="AH233" i="4"/>
  <c r="BJ233" i="4" s="1"/>
  <c r="AI331" i="4"/>
  <c r="BK331" i="4" s="1"/>
  <c r="AI79" i="4"/>
  <c r="BK79" i="4" s="1"/>
  <c r="AK212" i="4"/>
  <c r="BM212" i="4" s="1"/>
  <c r="AL68" i="4"/>
  <c r="BN68" i="4" s="1"/>
  <c r="AN341" i="4"/>
  <c r="BP341" i="4" s="1"/>
  <c r="AO256" i="4"/>
  <c r="BQ256" i="4" s="1"/>
  <c r="AR311" i="4"/>
  <c r="BT311" i="4" s="1"/>
  <c r="BA333" i="4"/>
  <c r="CC333" i="4" s="1"/>
  <c r="AD161" i="4"/>
  <c r="BF161" i="4" s="1"/>
  <c r="AE294" i="4"/>
  <c r="BG294" i="4" s="1"/>
  <c r="AF300" i="4"/>
  <c r="BH300" i="4" s="1"/>
  <c r="AG261" i="4"/>
  <c r="BI261" i="4" s="1"/>
  <c r="AH154" i="4"/>
  <c r="BJ154" i="4" s="1"/>
  <c r="AJ81" i="4"/>
  <c r="BL81" i="4" s="1"/>
  <c r="AM59" i="4"/>
  <c r="BO59" i="4" s="1"/>
  <c r="AZ12" i="4"/>
  <c r="CB12" i="4" s="1"/>
  <c r="AD295" i="4"/>
  <c r="BF295" i="4" s="1"/>
  <c r="AD193" i="4"/>
  <c r="BF193" i="4" s="1"/>
  <c r="AD90" i="4"/>
  <c r="BF90" i="4" s="1"/>
  <c r="AE352" i="4"/>
  <c r="BG352" i="4" s="1"/>
  <c r="AE224" i="4"/>
  <c r="BG224" i="4" s="1"/>
  <c r="AE54" i="4"/>
  <c r="BG54" i="4" s="1"/>
  <c r="AF249" i="4"/>
  <c r="BH249" i="4" s="1"/>
  <c r="AF76" i="4"/>
  <c r="BH76" i="4" s="1"/>
  <c r="AG270" i="4"/>
  <c r="BI270" i="4" s="1"/>
  <c r="AG101" i="4"/>
  <c r="BI101" i="4" s="1"/>
  <c r="AH292" i="4"/>
  <c r="BJ292" i="4" s="1"/>
  <c r="AH122" i="4"/>
  <c r="BJ122" i="4" s="1"/>
  <c r="AI304" i="4"/>
  <c r="BK304" i="4" s="1"/>
  <c r="AI103" i="4"/>
  <c r="BK103" i="4" s="1"/>
  <c r="AK317" i="4"/>
  <c r="BM317" i="4" s="1"/>
  <c r="AL293" i="4"/>
  <c r="BN293" i="4" s="1"/>
  <c r="AM195" i="4"/>
  <c r="BO195" i="4" s="1"/>
  <c r="AN108" i="4"/>
  <c r="BP108" i="4" s="1"/>
  <c r="AP341" i="4"/>
  <c r="BR341" i="4" s="1"/>
  <c r="CE341" i="4" s="1"/>
  <c r="AT109" i="4"/>
  <c r="BV109" i="4" s="1"/>
  <c r="AK105" i="4"/>
  <c r="BM105" i="4" s="1"/>
  <c r="AE47" i="4"/>
  <c r="BG47" i="4" s="1"/>
  <c r="AD19" i="4"/>
  <c r="BF19" i="4" s="1"/>
  <c r="AD195" i="4"/>
  <c r="BF195" i="4" s="1"/>
  <c r="AD355" i="4"/>
  <c r="BF355" i="4" s="1"/>
  <c r="AD97" i="4"/>
  <c r="BF97" i="4" s="1"/>
  <c r="AH23" i="4"/>
  <c r="BJ23" i="4" s="1"/>
  <c r="AD298" i="4"/>
  <c r="BF298" i="4" s="1"/>
  <c r="AD42" i="4"/>
  <c r="BF42" i="4" s="1"/>
  <c r="AE230" i="4"/>
  <c r="BG230" i="4" s="1"/>
  <c r="AE16" i="4"/>
  <c r="BG16" i="4" s="1"/>
  <c r="AF169" i="4"/>
  <c r="BH169" i="4" s="1"/>
  <c r="AG62" i="4"/>
  <c r="BI62" i="4" s="1"/>
  <c r="AH212" i="4"/>
  <c r="BJ212" i="4" s="1"/>
  <c r="AI307" i="4"/>
  <c r="BK307" i="4" s="1"/>
  <c r="AI56" i="4"/>
  <c r="BK56" i="4" s="1"/>
  <c r="AK168" i="4"/>
  <c r="BM168" i="4" s="1"/>
  <c r="AM211" i="4"/>
  <c r="BO211" i="4" s="1"/>
  <c r="AO369" i="4"/>
  <c r="BQ369" i="4" s="1"/>
  <c r="AD297" i="4"/>
  <c r="BF297" i="4" s="1"/>
  <c r="AD169" i="4"/>
  <c r="BF169" i="4" s="1"/>
  <c r="AD28" i="4"/>
  <c r="BF28" i="4" s="1"/>
  <c r="AE229" i="4"/>
  <c r="BG229" i="4" s="1"/>
  <c r="AE14" i="4"/>
  <c r="BG14" i="4" s="1"/>
  <c r="AF145" i="4"/>
  <c r="BH145" i="4" s="1"/>
  <c r="AG272" i="4"/>
  <c r="BI272" i="4" s="1"/>
  <c r="AG61" i="4"/>
  <c r="BI61" i="4" s="1"/>
  <c r="AI305" i="4"/>
  <c r="BK305" i="4" s="1"/>
  <c r="AH301" i="4"/>
  <c r="BJ301" i="4" s="1"/>
  <c r="AN55" i="4"/>
  <c r="BP55" i="4" s="1"/>
  <c r="AI85" i="4"/>
  <c r="BK85" i="4" s="1"/>
  <c r="AG75" i="4"/>
  <c r="BI75" i="4" s="1"/>
  <c r="AE35" i="4"/>
  <c r="BG35" i="4" s="1"/>
  <c r="AN101" i="4"/>
  <c r="BP101" i="4" s="1"/>
  <c r="AL119" i="4"/>
  <c r="BN119" i="4" s="1"/>
  <c r="AK120" i="4"/>
  <c r="BM120" i="4" s="1"/>
  <c r="AJ15" i="4"/>
  <c r="BL15" i="4" s="1"/>
  <c r="AI108" i="4"/>
  <c r="BK108" i="4" s="1"/>
  <c r="AI284" i="4"/>
  <c r="BK284" i="4" s="1"/>
  <c r="AH64" i="4"/>
  <c r="BJ64" i="4" s="1"/>
  <c r="AH192" i="4"/>
  <c r="BJ192" i="4" s="1"/>
  <c r="AH296" i="4"/>
  <c r="BJ296" i="4" s="1"/>
  <c r="AG60" i="4"/>
  <c r="BI60" i="4" s="1"/>
  <c r="AG164" i="4"/>
  <c r="BI164" i="4" s="1"/>
  <c r="AG276" i="4"/>
  <c r="BI276" i="4" s="1"/>
  <c r="AF24" i="4"/>
  <c r="BH24" i="4" s="1"/>
  <c r="AF104" i="4"/>
  <c r="BH104" i="4" s="1"/>
  <c r="AF184" i="4"/>
  <c r="BH184" i="4" s="1"/>
  <c r="AF280" i="4"/>
  <c r="BH280" i="4" s="1"/>
  <c r="AF360" i="4"/>
  <c r="BH360" i="4" s="1"/>
  <c r="AE76" i="4"/>
  <c r="BG76" i="4" s="1"/>
  <c r="AE172" i="4"/>
  <c r="BG172" i="4" s="1"/>
  <c r="AE252" i="4"/>
  <c r="BG252" i="4" s="1"/>
  <c r="AE332" i="4"/>
  <c r="BG332" i="4" s="1"/>
  <c r="AD64" i="4"/>
  <c r="BF64" i="4" s="1"/>
  <c r="AD144" i="4"/>
  <c r="BF144" i="4" s="1"/>
  <c r="AD224" i="4"/>
  <c r="BF224" i="4" s="1"/>
  <c r="AD320" i="4"/>
  <c r="BF320" i="4" s="1"/>
  <c r="BB12" i="4"/>
  <c r="CD12" i="4" s="1"/>
  <c r="AU283" i="4"/>
  <c r="BW283" i="4" s="1"/>
  <c r="AR215" i="4"/>
  <c r="BT215" i="4" s="1"/>
  <c r="AP285" i="4"/>
  <c r="BR285" i="4" s="1"/>
  <c r="AO187" i="4"/>
  <c r="BQ187" i="4" s="1"/>
  <c r="AN87" i="4"/>
  <c r="BP87" i="4" s="1"/>
  <c r="AN301" i="4"/>
  <c r="BP301" i="4" s="1"/>
  <c r="AM152" i="4"/>
  <c r="BO152" i="4" s="1"/>
  <c r="AL44" i="4"/>
  <c r="BN44" i="4" s="1"/>
  <c r="AL255" i="4"/>
  <c r="BN255" i="4" s="1"/>
  <c r="AK307" i="4"/>
  <c r="BM307" i="4" s="1"/>
  <c r="AJ50" i="4"/>
  <c r="BL50" i="4" s="1"/>
  <c r="AI80" i="4"/>
  <c r="BK80" i="4" s="1"/>
  <c r="AI196" i="4"/>
  <c r="BK196" i="4" s="1"/>
  <c r="AI288" i="4"/>
  <c r="BK288" i="4" s="1"/>
  <c r="AH15" i="4"/>
  <c r="BJ15" i="4" s="1"/>
  <c r="AH115" i="4"/>
  <c r="BJ115" i="4" s="1"/>
  <c r="AH195" i="4"/>
  <c r="BJ195" i="4" s="1"/>
  <c r="AH275" i="4"/>
  <c r="BJ275" i="4" s="1"/>
  <c r="AH371" i="4"/>
  <c r="BJ371" i="4" s="1"/>
  <c r="AG87" i="4"/>
  <c r="BI87" i="4" s="1"/>
  <c r="AG167" i="4"/>
  <c r="BI167" i="4" s="1"/>
  <c r="AG263" i="4"/>
  <c r="BI263" i="4" s="1"/>
  <c r="AG343" i="4"/>
  <c r="BI343" i="4" s="1"/>
  <c r="AF59" i="4"/>
  <c r="BH59" i="4" s="1"/>
  <c r="AF155" i="4"/>
  <c r="BH155" i="4" s="1"/>
  <c r="AF235" i="4"/>
  <c r="BH235" i="4" s="1"/>
  <c r="AF315" i="4"/>
  <c r="BH315" i="4" s="1"/>
  <c r="AE127" i="4"/>
  <c r="BG127" i="4" s="1"/>
  <c r="AE207" i="4"/>
  <c r="BG207" i="4" s="1"/>
  <c r="AE303" i="4"/>
  <c r="BG303" i="4" s="1"/>
  <c r="AD99" i="4"/>
  <c r="BF99" i="4" s="1"/>
  <c r="AD275" i="4"/>
  <c r="BF275" i="4" s="1"/>
  <c r="AF172" i="4"/>
  <c r="BH172" i="4" s="1"/>
  <c r="AD170" i="4"/>
  <c r="BF170" i="4" s="1"/>
  <c r="AG277" i="4"/>
  <c r="BI277" i="4" s="1"/>
  <c r="AR373" i="4"/>
  <c r="BT373" i="4" s="1"/>
  <c r="AF261" i="4"/>
  <c r="BH261" i="4" s="1"/>
  <c r="AN269" i="4"/>
  <c r="BP269" i="4" s="1"/>
  <c r="AI183" i="4"/>
  <c r="BK183" i="4" s="1"/>
  <c r="AG171" i="4"/>
  <c r="BI171" i="4" s="1"/>
  <c r="AE115" i="4"/>
  <c r="BG115" i="4" s="1"/>
  <c r="AN316" i="4"/>
  <c r="BP316" i="4" s="1"/>
  <c r="AL183" i="4"/>
  <c r="BN183" i="4" s="1"/>
  <c r="AK161" i="4"/>
  <c r="BM161" i="4" s="1"/>
  <c r="AJ47" i="4"/>
  <c r="BL47" i="4" s="1"/>
  <c r="AI138" i="4"/>
  <c r="BK138" i="4" s="1"/>
  <c r="AI293" i="4"/>
  <c r="BK293" i="4" s="1"/>
  <c r="AH80" i="4"/>
  <c r="BJ80" i="4" s="1"/>
  <c r="AH200" i="4"/>
  <c r="BJ200" i="4" s="1"/>
  <c r="AH320" i="4"/>
  <c r="BJ320" i="4" s="1"/>
  <c r="AG76" i="4"/>
  <c r="BI76" i="4" s="1"/>
  <c r="AG172" i="4"/>
  <c r="BI172" i="4" s="1"/>
  <c r="AG292" i="4"/>
  <c r="BI292" i="4" s="1"/>
  <c r="AF32" i="4"/>
  <c r="BH32" i="4" s="1"/>
  <c r="AF112" i="4"/>
  <c r="BH112" i="4" s="1"/>
  <c r="AF200" i="4"/>
  <c r="BH200" i="4" s="1"/>
  <c r="AF288" i="4"/>
  <c r="BH288" i="4" s="1"/>
  <c r="AF368" i="4"/>
  <c r="BH368" i="4" s="1"/>
  <c r="AE92" i="4"/>
  <c r="BG92" i="4" s="1"/>
  <c r="AE180" i="4"/>
  <c r="BG180" i="4" s="1"/>
  <c r="AE260" i="4"/>
  <c r="BG260" i="4" s="1"/>
  <c r="AE348" i="4"/>
  <c r="BG348" i="4" s="1"/>
  <c r="AD72" i="4"/>
  <c r="BF72" i="4" s="1"/>
  <c r="AD152" i="4"/>
  <c r="BF152" i="4" s="1"/>
  <c r="AD240" i="4"/>
  <c r="BF240" i="4" s="1"/>
  <c r="AD328" i="4"/>
  <c r="BF328" i="4" s="1"/>
  <c r="BB162" i="4"/>
  <c r="CD162" i="4" s="1"/>
  <c r="AT87" i="4"/>
  <c r="BV87" i="4" s="1"/>
  <c r="AR309" i="4"/>
  <c r="BT309" i="4" s="1"/>
  <c r="AP314" i="4"/>
  <c r="BR314" i="4" s="1"/>
  <c r="CE314" i="4" s="1"/>
  <c r="AO239" i="4"/>
  <c r="BQ239" i="4" s="1"/>
  <c r="AN109" i="4"/>
  <c r="BP109" i="4" s="1"/>
  <c r="AN324" i="4"/>
  <c r="BP324" i="4" s="1"/>
  <c r="AM193" i="4"/>
  <c r="BO193" i="4" s="1"/>
  <c r="AL63" i="4"/>
  <c r="BN63" i="4" s="1"/>
  <c r="AL277" i="4"/>
  <c r="BN277" i="4" s="1"/>
  <c r="AK147" i="4"/>
  <c r="BM147" i="4" s="1"/>
  <c r="AK318" i="4"/>
  <c r="BM318" i="4" s="1"/>
  <c r="AJ61" i="4"/>
  <c r="BL61" i="4" s="1"/>
  <c r="AI101" i="4"/>
  <c r="BK101" i="4" s="1"/>
  <c r="AI205" i="4"/>
  <c r="BK205" i="4" s="1"/>
  <c r="AI297" i="4"/>
  <c r="BK297" i="4" s="1"/>
  <c r="AH33" i="4"/>
  <c r="BJ33" i="4" s="1"/>
  <c r="AH123" i="4"/>
  <c r="BJ123" i="4" s="1"/>
  <c r="AH203" i="4"/>
  <c r="BJ203" i="4" s="1"/>
  <c r="AH291" i="4"/>
  <c r="BJ291" i="4" s="1"/>
  <c r="AG15" i="4"/>
  <c r="BI15" i="4" s="1"/>
  <c r="AG95" i="4"/>
  <c r="BI95" i="4" s="1"/>
  <c r="AG183" i="4"/>
  <c r="BI183" i="4" s="1"/>
  <c r="AG271" i="4"/>
  <c r="BI271" i="4" s="1"/>
  <c r="AG351" i="4"/>
  <c r="BI351" i="4" s="1"/>
  <c r="AF75" i="4"/>
  <c r="BH75" i="4" s="1"/>
  <c r="AF163" i="4"/>
  <c r="BH163" i="4" s="1"/>
  <c r="AF243" i="4"/>
  <c r="BH243" i="4" s="1"/>
  <c r="AF331" i="4"/>
  <c r="BH331" i="4" s="1"/>
  <c r="AE55" i="4"/>
  <c r="BG55" i="4" s="1"/>
  <c r="AE135" i="4"/>
  <c r="BG135" i="4" s="1"/>
  <c r="AE223" i="4"/>
  <c r="BG223" i="4" s="1"/>
  <c r="AE311" i="4"/>
  <c r="BG311" i="4" s="1"/>
  <c r="AD27" i="4"/>
  <c r="BF27" i="4" s="1"/>
  <c r="AD115" i="4"/>
  <c r="BF115" i="4" s="1"/>
  <c r="AD203" i="4"/>
  <c r="BF203" i="4" s="1"/>
  <c r="AD283" i="4"/>
  <c r="BF283" i="4" s="1"/>
  <c r="AD371" i="4"/>
  <c r="BF371" i="4" s="1"/>
  <c r="AD46" i="4"/>
  <c r="BF46" i="4" s="1"/>
  <c r="AF89" i="4"/>
  <c r="BH89" i="4" s="1"/>
  <c r="AI168" i="4"/>
  <c r="BK168" i="4" s="1"/>
  <c r="AD286" i="4"/>
  <c r="BF286" i="4" s="1"/>
  <c r="AD158" i="4"/>
  <c r="BF158" i="4" s="1"/>
  <c r="AD17" i="4"/>
  <c r="BF17" i="4" s="1"/>
  <c r="AE208" i="4"/>
  <c r="BG208" i="4" s="1"/>
  <c r="AF361" i="4"/>
  <c r="BH361" i="4" s="1"/>
  <c r="AF124" i="4"/>
  <c r="BH124" i="4" s="1"/>
  <c r="AG254" i="4"/>
  <c r="BI254" i="4" s="1"/>
  <c r="AG40" i="4"/>
  <c r="BI40" i="4" s="1"/>
  <c r="AH170" i="4"/>
  <c r="BJ170" i="4" s="1"/>
  <c r="AI285" i="4"/>
  <c r="BK285" i="4" s="1"/>
  <c r="AI26" i="4"/>
  <c r="BK26" i="4" s="1"/>
  <c r="AK57" i="4"/>
  <c r="BM57" i="4" s="1"/>
  <c r="AM153" i="4"/>
  <c r="BO153" i="4" s="1"/>
  <c r="AO320" i="4"/>
  <c r="BQ320" i="4" s="1"/>
  <c r="AS257" i="4"/>
  <c r="BU257" i="4" s="1"/>
  <c r="AD284" i="4"/>
  <c r="BF284" i="4" s="1"/>
  <c r="AD156" i="4"/>
  <c r="BF156" i="4" s="1"/>
  <c r="AE366" i="4"/>
  <c r="BG366" i="4" s="1"/>
  <c r="AE206" i="4"/>
  <c r="BG206" i="4" s="1"/>
  <c r="AF356" i="4"/>
  <c r="BH356" i="4" s="1"/>
  <c r="AF100" i="4"/>
  <c r="BH100" i="4" s="1"/>
  <c r="AG253" i="4"/>
  <c r="BI253" i="4" s="1"/>
  <c r="AG38" i="4"/>
  <c r="BI38" i="4" s="1"/>
  <c r="AH146" i="4"/>
  <c r="BJ146" i="4" s="1"/>
  <c r="AI280" i="4"/>
  <c r="BK280" i="4" s="1"/>
  <c r="AI24" i="4"/>
  <c r="BK24" i="4" s="1"/>
  <c r="AK104" i="4"/>
  <c r="BM104" i="4" s="1"/>
  <c r="AM320" i="4"/>
  <c r="BO320" i="4" s="1"/>
  <c r="AN231" i="4"/>
  <c r="BP231" i="4" s="1"/>
  <c r="AO120" i="4"/>
  <c r="BQ120" i="4" s="1"/>
  <c r="AS227" i="4"/>
  <c r="BU227" i="4" s="1"/>
  <c r="AD327" i="4"/>
  <c r="BF327" i="4" s="1"/>
  <c r="AD71" i="4"/>
  <c r="BF71" i="4" s="1"/>
  <c r="AE214" i="4"/>
  <c r="BG214" i="4" s="1"/>
  <c r="AF194" i="4"/>
  <c r="BH194" i="4" s="1"/>
  <c r="AG110" i="4"/>
  <c r="BI110" i="4" s="1"/>
  <c r="AH49" i="4"/>
  <c r="BJ49" i="4" s="1"/>
  <c r="AK267" i="4"/>
  <c r="BM267" i="4" s="1"/>
  <c r="AN84" i="4"/>
  <c r="BP84" i="4" s="1"/>
  <c r="AD372" i="4"/>
  <c r="BF372" i="4" s="1"/>
  <c r="AD270" i="4"/>
  <c r="BF270" i="4" s="1"/>
  <c r="AD167" i="4"/>
  <c r="BF167" i="4" s="1"/>
  <c r="AD65" i="4"/>
  <c r="BF65" i="4" s="1"/>
  <c r="AE326" i="4"/>
  <c r="BG326" i="4" s="1"/>
  <c r="AE182" i="4"/>
  <c r="BG182" i="4" s="1"/>
  <c r="AE13" i="4"/>
  <c r="BG13" i="4" s="1"/>
  <c r="AF204" i="4"/>
  <c r="BH204" i="4" s="1"/>
  <c r="AF34" i="4"/>
  <c r="BH34" i="4" s="1"/>
  <c r="AG229" i="4"/>
  <c r="BI229" i="4" s="1"/>
  <c r="AG56" i="4"/>
  <c r="BI56" i="4" s="1"/>
  <c r="AH250" i="4"/>
  <c r="BJ250" i="4" s="1"/>
  <c r="AH81" i="4"/>
  <c r="BJ81" i="4" s="1"/>
  <c r="AI252" i="4"/>
  <c r="BK252" i="4" s="1"/>
  <c r="AI47" i="4"/>
  <c r="BK47" i="4" s="1"/>
  <c r="AK252" i="4"/>
  <c r="BM252" i="4" s="1"/>
  <c r="AL173" i="4"/>
  <c r="BN173" i="4" s="1"/>
  <c r="AM83" i="4"/>
  <c r="BO83" i="4" s="1"/>
  <c r="AO361" i="4"/>
  <c r="BQ361" i="4" s="1"/>
  <c r="AQ371" i="4"/>
  <c r="BS371" i="4" s="1"/>
  <c r="AV207" i="4"/>
  <c r="BX207" i="4" s="1"/>
  <c r="AL300" i="4"/>
  <c r="BN300" i="4" s="1"/>
  <c r="AE63" i="4"/>
  <c r="BG63" i="4" s="1"/>
  <c r="AD35" i="4"/>
  <c r="BF35" i="4" s="1"/>
  <c r="AD211" i="4"/>
  <c r="BF211" i="4" s="1"/>
  <c r="AO12" i="4"/>
  <c r="BQ12" i="4" s="1"/>
  <c r="AF25" i="4"/>
  <c r="BH25" i="4" s="1"/>
  <c r="AK331" i="4"/>
  <c r="BM331" i="4" s="1"/>
  <c r="AD12" i="4"/>
  <c r="BF12" i="4" s="1"/>
  <c r="AD145" i="4"/>
  <c r="BF145" i="4" s="1"/>
  <c r="AE355" i="4"/>
  <c r="BG355" i="4" s="1"/>
  <c r="AE189" i="4"/>
  <c r="BG189" i="4" s="1"/>
  <c r="AF338" i="4"/>
  <c r="BH338" i="4" s="1"/>
  <c r="AG232" i="4"/>
  <c r="BI232" i="4" s="1"/>
  <c r="AG21" i="4"/>
  <c r="BI21" i="4" s="1"/>
  <c r="AH129" i="4"/>
  <c r="BJ129" i="4" s="1"/>
  <c r="AI259" i="4"/>
  <c r="BK259" i="4" s="1"/>
  <c r="AJ73" i="4"/>
  <c r="BL73" i="4" s="1"/>
  <c r="AL301" i="4"/>
  <c r="BN301" i="4" s="1"/>
  <c r="AM104" i="4"/>
  <c r="BO104" i="4" s="1"/>
  <c r="AT173" i="4"/>
  <c r="BV173" i="4" s="1"/>
  <c r="BA12" i="4"/>
  <c r="CC12" i="4" s="1"/>
  <c r="AD271" i="4"/>
  <c r="BF271" i="4" s="1"/>
  <c r="AD130" i="4"/>
  <c r="BF130" i="4" s="1"/>
  <c r="AE354" i="4"/>
  <c r="BG354" i="4" s="1"/>
  <c r="AE184" i="4"/>
  <c r="BG184" i="4" s="1"/>
  <c r="AF314" i="4"/>
  <c r="BH314" i="4" s="1"/>
  <c r="AF81" i="4"/>
  <c r="BH81" i="4" s="1"/>
  <c r="AG230" i="4"/>
  <c r="BI230" i="4" s="1"/>
  <c r="AH124" i="4"/>
  <c r="BJ124" i="4" s="1"/>
  <c r="AD205" i="4"/>
  <c r="BF205" i="4" s="1"/>
  <c r="AM161" i="4"/>
  <c r="BO161" i="4" s="1"/>
  <c r="AI274" i="4"/>
  <c r="BK274" i="4" s="1"/>
  <c r="AG251" i="4"/>
  <c r="BI251" i="4" s="1"/>
  <c r="AE211" i="4"/>
  <c r="BG211" i="4" s="1"/>
  <c r="AM35" i="4"/>
  <c r="BO35" i="4" s="1"/>
  <c r="AL247" i="4"/>
  <c r="BN247" i="4" s="1"/>
  <c r="AK220" i="4"/>
  <c r="BM220" i="4" s="1"/>
  <c r="AJ57" i="4"/>
  <c r="BL57" i="4" s="1"/>
  <c r="AI156" i="4"/>
  <c r="BK156" i="4" s="1"/>
  <c r="AI303" i="4"/>
  <c r="BK303" i="4" s="1"/>
  <c r="AH104" i="4"/>
  <c r="BJ104" i="4" s="1"/>
  <c r="AH208" i="4"/>
  <c r="BJ208" i="4" s="1"/>
  <c r="AH336" i="4"/>
  <c r="BJ336" i="4" s="1"/>
  <c r="AG84" i="4"/>
  <c r="BI84" i="4" s="1"/>
  <c r="AG188" i="4"/>
  <c r="BI188" i="4" s="1"/>
  <c r="AG316" i="4"/>
  <c r="BI316" i="4" s="1"/>
  <c r="AF40" i="4"/>
  <c r="BH40" i="4" s="1"/>
  <c r="AF120" i="4"/>
  <c r="BH120" i="4" s="1"/>
  <c r="AF216" i="4"/>
  <c r="BH216" i="4" s="1"/>
  <c r="AF296" i="4"/>
  <c r="BH296" i="4" s="1"/>
  <c r="AF376" i="4"/>
  <c r="BH376" i="4" s="1"/>
  <c r="AE108" i="4"/>
  <c r="BG108" i="4" s="1"/>
  <c r="AE188" i="4"/>
  <c r="BG188" i="4" s="1"/>
  <c r="AE268" i="4"/>
  <c r="BG268" i="4" s="1"/>
  <c r="AE364" i="4"/>
  <c r="BG364" i="4" s="1"/>
  <c r="AD80" i="4"/>
  <c r="BF80" i="4" s="1"/>
  <c r="AD160" i="4"/>
  <c r="BF160" i="4" s="1"/>
  <c r="AD256" i="4"/>
  <c r="BF256" i="4" s="1"/>
  <c r="AD336" i="4"/>
  <c r="BF336" i="4" s="1"/>
  <c r="AZ108" i="4"/>
  <c r="CB108" i="4" s="1"/>
  <c r="AT269" i="4"/>
  <c r="BV269" i="4" s="1"/>
  <c r="AQ19" i="4"/>
  <c r="BS19" i="4" s="1"/>
  <c r="AP350" i="4"/>
  <c r="BR350" i="4" s="1"/>
  <c r="CE350" i="4" s="1"/>
  <c r="AO281" i="4"/>
  <c r="BQ281" i="4" s="1"/>
  <c r="AN132" i="4"/>
  <c r="BP132" i="4" s="1"/>
  <c r="AN343" i="4"/>
  <c r="BP343" i="4" s="1"/>
  <c r="AM235" i="4"/>
  <c r="BO235" i="4" s="1"/>
  <c r="AL85" i="4"/>
  <c r="BN85" i="4" s="1"/>
  <c r="AK192" i="4"/>
  <c r="BM192" i="4" s="1"/>
  <c r="AK329" i="4"/>
  <c r="BM329" i="4" s="1"/>
  <c r="AJ72" i="4"/>
  <c r="BL72" i="4" s="1"/>
  <c r="AI123" i="4"/>
  <c r="BK123" i="4" s="1"/>
  <c r="AI215" i="4"/>
  <c r="BK215" i="4" s="1"/>
  <c r="AI306" i="4"/>
  <c r="BK306" i="4" s="1"/>
  <c r="AH51" i="4"/>
  <c r="BJ51" i="4" s="1"/>
  <c r="AH131" i="4"/>
  <c r="BJ131" i="4" s="1"/>
  <c r="AH211" i="4"/>
  <c r="BJ211" i="4" s="1"/>
  <c r="AH307" i="4"/>
  <c r="BJ307" i="4" s="1"/>
  <c r="AG23" i="4"/>
  <c r="BI23" i="4" s="1"/>
  <c r="AG103" i="4"/>
  <c r="BI103" i="4" s="1"/>
  <c r="AG199" i="4"/>
  <c r="BI199" i="4" s="1"/>
  <c r="AG279" i="4"/>
  <c r="BI279" i="4" s="1"/>
  <c r="AG359" i="4"/>
  <c r="BI359" i="4" s="1"/>
  <c r="AF91" i="4"/>
  <c r="BH91" i="4" s="1"/>
  <c r="AF171" i="4"/>
  <c r="BH171" i="4" s="1"/>
  <c r="AF251" i="4"/>
  <c r="BH251" i="4" s="1"/>
  <c r="AF347" i="4"/>
  <c r="BH347" i="4" s="1"/>
  <c r="AE143" i="4"/>
  <c r="BG143" i="4" s="1"/>
  <c r="AE239" i="4"/>
  <c r="BG239" i="4" s="1"/>
  <c r="AE319" i="4"/>
  <c r="BG319" i="4" s="1"/>
  <c r="AD131" i="4"/>
  <c r="BF131" i="4" s="1"/>
  <c r="AD291" i="4"/>
  <c r="BF291" i="4" s="1"/>
  <c r="AE358" i="4"/>
  <c r="BG358" i="4" s="1"/>
  <c r="AD273" i="4"/>
  <c r="BF273" i="4" s="1"/>
  <c r="AF82" i="4"/>
  <c r="BH82" i="4" s="1"/>
  <c r="AO257" i="4"/>
  <c r="BQ257" i="4" s="1"/>
  <c r="AN245" i="4"/>
  <c r="BP245" i="4" s="1"/>
  <c r="AM376" i="4"/>
  <c r="BO376" i="4" s="1"/>
  <c r="AH20" i="4"/>
  <c r="BJ20" i="4" s="1"/>
  <c r="AG331" i="4"/>
  <c r="BI331" i="4" s="1"/>
  <c r="BC271" i="4"/>
  <c r="AM144" i="4"/>
  <c r="BO144" i="4" s="1"/>
  <c r="AL269" i="4"/>
  <c r="BN269" i="4" s="1"/>
  <c r="AK251" i="4"/>
  <c r="BM251" i="4" s="1"/>
  <c r="AJ68" i="4"/>
  <c r="BL68" i="4" s="1"/>
  <c r="AI184" i="4"/>
  <c r="BK184" i="4" s="1"/>
  <c r="AI330" i="4"/>
  <c r="BK330" i="4" s="1"/>
  <c r="AH120" i="4"/>
  <c r="BJ120" i="4" s="1"/>
  <c r="AH232" i="4"/>
  <c r="BJ232" i="4" s="1"/>
  <c r="AH344" i="4"/>
  <c r="BJ344" i="4" s="1"/>
  <c r="AG92" i="4"/>
  <c r="BI92" i="4" s="1"/>
  <c r="AG212" i="4"/>
  <c r="BI212" i="4" s="1"/>
  <c r="AG332" i="4"/>
  <c r="BI332" i="4" s="1"/>
  <c r="AF48" i="4"/>
  <c r="BH48" i="4" s="1"/>
  <c r="AF136" i="4"/>
  <c r="BH136" i="4" s="1"/>
  <c r="AF224" i="4"/>
  <c r="BH224" i="4" s="1"/>
  <c r="AF304" i="4"/>
  <c r="BH304" i="4" s="1"/>
  <c r="AE28" i="4"/>
  <c r="BG28" i="4" s="1"/>
  <c r="AE116" i="4"/>
  <c r="BG116" i="4" s="1"/>
  <c r="AE196" i="4"/>
  <c r="BG196" i="4" s="1"/>
  <c r="AE284" i="4"/>
  <c r="BG284" i="4" s="1"/>
  <c r="AE372" i="4"/>
  <c r="BG372" i="4" s="1"/>
  <c r="AD88" i="4"/>
  <c r="BF88" i="4" s="1"/>
  <c r="AD176" i="4"/>
  <c r="BF176" i="4" s="1"/>
  <c r="AD264" i="4"/>
  <c r="BF264" i="4" s="1"/>
  <c r="AD344" i="4"/>
  <c r="BF344" i="4" s="1"/>
  <c r="AX172" i="4"/>
  <c r="BZ172" i="4" s="1"/>
  <c r="AT343" i="4"/>
  <c r="BV343" i="4" s="1"/>
  <c r="AQ107" i="4"/>
  <c r="BS107" i="4" s="1"/>
  <c r="AO41" i="4"/>
  <c r="BQ41" i="4" s="1"/>
  <c r="AO304" i="4"/>
  <c r="BQ304" i="4" s="1"/>
  <c r="AN151" i="4"/>
  <c r="BP151" i="4" s="1"/>
  <c r="AM24" i="4"/>
  <c r="BO24" i="4" s="1"/>
  <c r="AM257" i="4"/>
  <c r="BO257" i="4" s="1"/>
  <c r="AL108" i="4"/>
  <c r="BN108" i="4" s="1"/>
  <c r="AL341" i="4"/>
  <c r="BN341" i="4" s="1"/>
  <c r="AK211" i="4"/>
  <c r="BM211" i="4" s="1"/>
  <c r="AK340" i="4"/>
  <c r="BM340" i="4" s="1"/>
  <c r="AI16" i="4"/>
  <c r="BK16" i="4" s="1"/>
  <c r="AI132" i="4"/>
  <c r="BK132" i="4" s="1"/>
  <c r="AI224" i="4"/>
  <c r="BK224" i="4" s="1"/>
  <c r="AI324" i="4"/>
  <c r="BK324" i="4" s="1"/>
  <c r="AH59" i="4"/>
  <c r="BJ59" i="4" s="1"/>
  <c r="AH139" i="4"/>
  <c r="BJ139" i="4" s="1"/>
  <c r="AH227" i="4"/>
  <c r="BJ227" i="4" s="1"/>
  <c r="AH315" i="4"/>
  <c r="BJ315" i="4" s="1"/>
  <c r="AG31" i="4"/>
  <c r="BI31" i="4" s="1"/>
  <c r="AG119" i="4"/>
  <c r="BI119" i="4" s="1"/>
  <c r="AG207" i="4"/>
  <c r="BI207" i="4" s="1"/>
  <c r="AG287" i="4"/>
  <c r="BI287" i="4" s="1"/>
  <c r="AG375" i="4"/>
  <c r="BI375" i="4" s="1"/>
  <c r="AF99" i="4"/>
  <c r="BH99" i="4" s="1"/>
  <c r="AF179" i="4"/>
  <c r="BH179" i="4" s="1"/>
  <c r="AF267" i="4"/>
  <c r="BH267" i="4" s="1"/>
  <c r="AF355" i="4"/>
  <c r="BH355" i="4" s="1"/>
  <c r="AE71" i="4"/>
  <c r="BG71" i="4" s="1"/>
  <c r="AE159" i="4"/>
  <c r="BG159" i="4" s="1"/>
  <c r="AE247" i="4"/>
  <c r="BG247" i="4" s="1"/>
  <c r="AE327" i="4"/>
  <c r="BG327" i="4" s="1"/>
  <c r="AD51" i="4"/>
  <c r="BF51" i="4" s="1"/>
  <c r="AD139" i="4"/>
  <c r="BF139" i="4" s="1"/>
  <c r="AD219" i="4"/>
  <c r="BF219" i="4" s="1"/>
  <c r="AD307" i="4"/>
  <c r="BF307" i="4" s="1"/>
  <c r="AW12" i="4"/>
  <c r="BY12" i="4" s="1"/>
  <c r="AE307" i="4"/>
  <c r="BG307" i="4" s="1"/>
  <c r="AG216" i="4"/>
  <c r="BI216" i="4" s="1"/>
  <c r="AK16" i="4"/>
  <c r="BM16" i="4" s="1"/>
  <c r="AP12" i="4"/>
  <c r="BR12" i="4" s="1"/>
  <c r="AD260" i="4"/>
  <c r="BF260" i="4" s="1"/>
  <c r="AD119" i="4"/>
  <c r="BF119" i="4" s="1"/>
  <c r="AE342" i="4"/>
  <c r="BG342" i="4" s="1"/>
  <c r="AE166" i="4"/>
  <c r="BG166" i="4" s="1"/>
  <c r="AF297" i="4"/>
  <c r="BH297" i="4" s="1"/>
  <c r="AF60" i="4"/>
  <c r="BH60" i="4" s="1"/>
  <c r="AG213" i="4"/>
  <c r="BI213" i="4" s="1"/>
  <c r="AH340" i="4"/>
  <c r="BJ340" i="4" s="1"/>
  <c r="AH106" i="4"/>
  <c r="BJ106" i="4" s="1"/>
  <c r="AI234" i="4"/>
  <c r="BK234" i="4" s="1"/>
  <c r="AJ17" i="4"/>
  <c r="BL17" i="4" s="1"/>
  <c r="AL252" i="4"/>
  <c r="BN252" i="4" s="1"/>
  <c r="AM41" i="4"/>
  <c r="BO41" i="4" s="1"/>
  <c r="AO133" i="4"/>
  <c r="BQ133" i="4" s="1"/>
  <c r="AU291" i="4"/>
  <c r="BW291" i="4" s="1"/>
  <c r="AI172" i="4"/>
  <c r="BK172" i="4" s="1"/>
  <c r="AL223" i="4"/>
  <c r="BN223" i="4" s="1"/>
  <c r="AH103" i="4"/>
  <c r="BJ103" i="4" s="1"/>
  <c r="AF63" i="4"/>
  <c r="BH63" i="4" s="1"/>
  <c r="AU345" i="4"/>
  <c r="BW345" i="4" s="1"/>
  <c r="AM163" i="4"/>
  <c r="BO163" i="4" s="1"/>
  <c r="AL292" i="4"/>
  <c r="BN292" i="4" s="1"/>
  <c r="AK289" i="4"/>
  <c r="BM289" i="4" s="1"/>
  <c r="AI23" i="4"/>
  <c r="BK23" i="4" s="1"/>
  <c r="AI202" i="4"/>
  <c r="BK202" i="4" s="1"/>
  <c r="AI357" i="4"/>
  <c r="BK357" i="4" s="1"/>
  <c r="AH128" i="4"/>
  <c r="BJ128" i="4" s="1"/>
  <c r="AH256" i="4"/>
  <c r="BJ256" i="4" s="1"/>
  <c r="AH360" i="4"/>
  <c r="BJ360" i="4" s="1"/>
  <c r="AG100" i="4"/>
  <c r="BI100" i="4" s="1"/>
  <c r="AG228" i="4"/>
  <c r="BI228" i="4" s="1"/>
  <c r="AG340" i="4"/>
  <c r="BI340" i="4" s="1"/>
  <c r="AF56" i="4"/>
  <c r="BH56" i="4" s="1"/>
  <c r="AF152" i="4"/>
  <c r="BH152" i="4" s="1"/>
  <c r="AF232" i="4"/>
  <c r="BH232" i="4" s="1"/>
  <c r="AF312" i="4"/>
  <c r="BH312" i="4" s="1"/>
  <c r="AE44" i="4"/>
  <c r="BG44" i="4" s="1"/>
  <c r="AE124" i="4"/>
  <c r="BG124" i="4" s="1"/>
  <c r="AE204" i="4"/>
  <c r="BG204" i="4" s="1"/>
  <c r="AE300" i="4"/>
  <c r="BG300" i="4" s="1"/>
  <c r="AD16" i="4"/>
  <c r="BF16" i="4" s="1"/>
  <c r="AD96" i="4"/>
  <c r="BF96" i="4" s="1"/>
  <c r="AD192" i="4"/>
  <c r="BF192" i="4" s="1"/>
  <c r="AD272" i="4"/>
  <c r="BF272" i="4" s="1"/>
  <c r="AD352" i="4"/>
  <c r="BF352" i="4" s="1"/>
  <c r="AV35" i="4"/>
  <c r="BX35" i="4" s="1"/>
  <c r="AS67" i="4"/>
  <c r="BU67" i="4" s="1"/>
  <c r="AQ201" i="4"/>
  <c r="BS201" i="4" s="1"/>
  <c r="AO93" i="4"/>
  <c r="BQ93" i="4" s="1"/>
  <c r="AO323" i="4"/>
  <c r="BQ323" i="4" s="1"/>
  <c r="AN173" i="4"/>
  <c r="BP173" i="4" s="1"/>
  <c r="AM65" i="4"/>
  <c r="BO65" i="4" s="1"/>
  <c r="AM280" i="4"/>
  <c r="BO280" i="4" s="1"/>
  <c r="AL127" i="4"/>
  <c r="BN127" i="4" s="1"/>
  <c r="AK19" i="4"/>
  <c r="BM19" i="4" s="1"/>
  <c r="AK227" i="4"/>
  <c r="BM227" i="4" s="1"/>
  <c r="AK350" i="4"/>
  <c r="BM350" i="4" s="1"/>
  <c r="AI37" i="4"/>
  <c r="BK37" i="4" s="1"/>
  <c r="AI141" i="4"/>
  <c r="BK141" i="4" s="1"/>
  <c r="AI233" i="4"/>
  <c r="BK233" i="4" s="1"/>
  <c r="AI343" i="4"/>
  <c r="BK343" i="4" s="1"/>
  <c r="AH67" i="4"/>
  <c r="BJ67" i="4" s="1"/>
  <c r="AH147" i="4"/>
  <c r="BJ147" i="4" s="1"/>
  <c r="AH243" i="4"/>
  <c r="BJ243" i="4" s="1"/>
  <c r="AH323" i="4"/>
  <c r="BJ323" i="4" s="1"/>
  <c r="AG39" i="4"/>
  <c r="BI39" i="4" s="1"/>
  <c r="AG135" i="4"/>
  <c r="BI135" i="4" s="1"/>
  <c r="AG215" i="4"/>
  <c r="BI215" i="4" s="1"/>
  <c r="AG295" i="4"/>
  <c r="BI295" i="4" s="1"/>
  <c r="AF27" i="4"/>
  <c r="BH27" i="4" s="1"/>
  <c r="AF107" i="4"/>
  <c r="BH107" i="4" s="1"/>
  <c r="AF187" i="4"/>
  <c r="BH187" i="4" s="1"/>
  <c r="AF283" i="4"/>
  <c r="BH283" i="4" s="1"/>
  <c r="AF363" i="4"/>
  <c r="BH363" i="4" s="1"/>
  <c r="AE79" i="4"/>
  <c r="BG79" i="4" s="1"/>
  <c r="AE175" i="4"/>
  <c r="BG175" i="4" s="1"/>
  <c r="AE255" i="4"/>
  <c r="BG255" i="4" s="1"/>
  <c r="AE335" i="4"/>
  <c r="BG335" i="4" s="1"/>
  <c r="AD67" i="4"/>
  <c r="BF67" i="4" s="1"/>
  <c r="AD147" i="4"/>
  <c r="BF147" i="4" s="1"/>
  <c r="AD227" i="4"/>
  <c r="BF227" i="4" s="1"/>
  <c r="AD323" i="4"/>
  <c r="BF323" i="4" s="1"/>
  <c r="AS12" i="4"/>
  <c r="BU12" i="4" s="1"/>
  <c r="AE237" i="4"/>
  <c r="BG237" i="4" s="1"/>
  <c r="AG46" i="4"/>
  <c r="BI46" i="4" s="1"/>
  <c r="AM232" i="4"/>
  <c r="BO232" i="4" s="1"/>
  <c r="AD375" i="4"/>
  <c r="BF375" i="4" s="1"/>
  <c r="AD247" i="4"/>
  <c r="BF247" i="4" s="1"/>
  <c r="AD94" i="4"/>
  <c r="BF94" i="4" s="1"/>
  <c r="AE330" i="4"/>
  <c r="BG330" i="4" s="1"/>
  <c r="AE144" i="4"/>
  <c r="BG144" i="4" s="1"/>
  <c r="AF252" i="4"/>
  <c r="BH252" i="4" s="1"/>
  <c r="AF41" i="4"/>
  <c r="BH41" i="4" s="1"/>
  <c r="AG190" i="4"/>
  <c r="BI190" i="4" s="1"/>
  <c r="AH298" i="4"/>
  <c r="BJ298" i="4" s="1"/>
  <c r="AH84" i="4"/>
  <c r="BJ84" i="4" s="1"/>
  <c r="AI212" i="4"/>
  <c r="BK212" i="4" s="1"/>
  <c r="AK326" i="4"/>
  <c r="BM326" i="4" s="1"/>
  <c r="AL189" i="4"/>
  <c r="BN189" i="4" s="1"/>
  <c r="AN348" i="4"/>
  <c r="BP348" i="4" s="1"/>
  <c r="AL78" i="4"/>
  <c r="BN78" i="4" s="1"/>
  <c r="AF182" i="4"/>
  <c r="BH182" i="4" s="1"/>
  <c r="AK288" i="4"/>
  <c r="BM288" i="4" s="1"/>
  <c r="AH279" i="4"/>
  <c r="BJ279" i="4" s="1"/>
  <c r="AF223" i="4"/>
  <c r="BH223" i="4" s="1"/>
  <c r="AP302" i="4"/>
  <c r="BR302" i="4" s="1"/>
  <c r="CE302" i="4" s="1"/>
  <c r="AL13" i="4"/>
  <c r="BN13" i="4" s="1"/>
  <c r="AK56" i="4"/>
  <c r="BM56" i="4" s="1"/>
  <c r="AK325" i="4"/>
  <c r="BM325" i="4" s="1"/>
  <c r="AI76" i="4"/>
  <c r="BK76" i="4" s="1"/>
  <c r="AI229" i="4"/>
  <c r="BK229" i="4" s="1"/>
  <c r="AH21" i="4"/>
  <c r="BJ21" i="4" s="1"/>
  <c r="AH168" i="4"/>
  <c r="BJ168" i="4" s="1"/>
  <c r="AH272" i="4"/>
  <c r="BJ272" i="4" s="1"/>
  <c r="AG20" i="4"/>
  <c r="BI20" i="4" s="1"/>
  <c r="AG148" i="4"/>
  <c r="BI148" i="4" s="1"/>
  <c r="AG252" i="4"/>
  <c r="BI252" i="4" s="1"/>
  <c r="AG356" i="4"/>
  <c r="BI356" i="4" s="1"/>
  <c r="AF88" i="4"/>
  <c r="BH88" i="4" s="1"/>
  <c r="AF168" i="4"/>
  <c r="BH168" i="4" s="1"/>
  <c r="AF248" i="4"/>
  <c r="BH248" i="4" s="1"/>
  <c r="AF344" i="4"/>
  <c r="BH344" i="4" s="1"/>
  <c r="AE60" i="4"/>
  <c r="BG60" i="4" s="1"/>
  <c r="AE140" i="4"/>
  <c r="BG140" i="4" s="1"/>
  <c r="AE236" i="4"/>
  <c r="BG236" i="4" s="1"/>
  <c r="AE316" i="4"/>
  <c r="BG316" i="4" s="1"/>
  <c r="AD32" i="4"/>
  <c r="BF32" i="4" s="1"/>
  <c r="AD128" i="4"/>
  <c r="BF128" i="4" s="1"/>
  <c r="AD208" i="4"/>
  <c r="BF208" i="4" s="1"/>
  <c r="AD288" i="4"/>
  <c r="BF288" i="4" s="1"/>
  <c r="AL12" i="4"/>
  <c r="BN12" i="4" s="1"/>
  <c r="AU35" i="4"/>
  <c r="BW35" i="4" s="1"/>
  <c r="AS235" i="4"/>
  <c r="BU235" i="4" s="1"/>
  <c r="AP167" i="4"/>
  <c r="BR167" i="4" s="1"/>
  <c r="CE167" i="4" s="1"/>
  <c r="AO139" i="4"/>
  <c r="BQ139" i="4" s="1"/>
  <c r="AO368" i="4"/>
  <c r="BQ368" i="4" s="1"/>
  <c r="AN260" i="4"/>
  <c r="BP260" i="4" s="1"/>
  <c r="AM107" i="4"/>
  <c r="BO107" i="4" s="1"/>
  <c r="AM321" i="4"/>
  <c r="BO321" i="4" s="1"/>
  <c r="AL213" i="4"/>
  <c r="BN213" i="4" s="1"/>
  <c r="AK64" i="4"/>
  <c r="BM64" i="4" s="1"/>
  <c r="AK256" i="4"/>
  <c r="BM256" i="4" s="1"/>
  <c r="AJ29" i="4"/>
  <c r="BL29" i="4" s="1"/>
  <c r="AI59" i="4"/>
  <c r="BK59" i="4" s="1"/>
  <c r="AI160" i="4"/>
  <c r="BK160" i="4" s="1"/>
  <c r="AI269" i="4"/>
  <c r="BK269" i="4" s="1"/>
  <c r="AI361" i="4"/>
  <c r="BK361" i="4" s="1"/>
  <c r="AH83" i="4"/>
  <c r="BJ83" i="4" s="1"/>
  <c r="AH179" i="4"/>
  <c r="BJ179" i="4" s="1"/>
  <c r="AH259" i="4"/>
  <c r="BJ259" i="4" s="1"/>
  <c r="AH339" i="4"/>
  <c r="BJ339" i="4" s="1"/>
  <c r="AG71" i="4"/>
  <c r="BI71" i="4" s="1"/>
  <c r="AG151" i="4"/>
  <c r="BI151" i="4" s="1"/>
  <c r="AG231" i="4"/>
  <c r="BI231" i="4" s="1"/>
  <c r="AG327" i="4"/>
  <c r="BI327" i="4" s="1"/>
  <c r="AF43" i="4"/>
  <c r="BH43" i="4" s="1"/>
  <c r="AF123" i="4"/>
  <c r="BH123" i="4" s="1"/>
  <c r="AF219" i="4"/>
  <c r="BH219" i="4" s="1"/>
  <c r="AF299" i="4"/>
  <c r="BH299" i="4" s="1"/>
  <c r="AE15" i="4"/>
  <c r="BG15" i="4" s="1"/>
  <c r="AE111" i="4"/>
  <c r="BG111" i="4" s="1"/>
  <c r="AE191" i="4"/>
  <c r="BG191" i="4" s="1"/>
  <c r="AE271" i="4"/>
  <c r="BG271" i="4" s="1"/>
  <c r="AE367" i="4"/>
  <c r="BG367" i="4" s="1"/>
  <c r="AD83" i="4"/>
  <c r="BF83" i="4" s="1"/>
  <c r="AD163" i="4"/>
  <c r="BF163" i="4" s="1"/>
  <c r="AD259" i="4"/>
  <c r="BF259" i="4" s="1"/>
  <c r="AD339" i="4"/>
  <c r="BF339" i="4" s="1"/>
  <c r="AD314" i="4"/>
  <c r="BF314" i="4" s="1"/>
  <c r="AF281" i="4"/>
  <c r="BH281" i="4" s="1"/>
  <c r="AH218" i="4"/>
  <c r="BJ218" i="4" s="1"/>
  <c r="AT239" i="4"/>
  <c r="BV239" i="4" s="1"/>
  <c r="AD350" i="4"/>
  <c r="BF350" i="4" s="1"/>
  <c r="AD196" i="4"/>
  <c r="BF196" i="4" s="1"/>
  <c r="AD68" i="4"/>
  <c r="BF68" i="4" s="1"/>
  <c r="AE304" i="4"/>
  <c r="BG304" i="4" s="1"/>
  <c r="AE61" i="4"/>
  <c r="BG61" i="4" s="1"/>
  <c r="AF210" i="4"/>
  <c r="BH210" i="4" s="1"/>
  <c r="AG360" i="4"/>
  <c r="BI360" i="4" s="1"/>
  <c r="AG104" i="4"/>
  <c r="BI104" i="4" s="1"/>
  <c r="AH257" i="4"/>
  <c r="BJ257" i="4" s="1"/>
  <c r="AH41" i="4"/>
  <c r="BJ41" i="4" s="1"/>
  <c r="AI111" i="4"/>
  <c r="BK111" i="4" s="1"/>
  <c r="AK257" i="4"/>
  <c r="BM257" i="4" s="1"/>
  <c r="AL79" i="4"/>
  <c r="BN79" i="4" s="1"/>
  <c r="AN125" i="4"/>
  <c r="BP125" i="4" s="1"/>
  <c r="AK115" i="4"/>
  <c r="BM115" i="4" s="1"/>
  <c r="AI211" i="4"/>
  <c r="BK211" i="4" s="1"/>
  <c r="AF72" i="4"/>
  <c r="BH72" i="4" s="1"/>
  <c r="AD24" i="4"/>
  <c r="BF24" i="4" s="1"/>
  <c r="AO114" i="4"/>
  <c r="BQ114" i="4" s="1"/>
  <c r="AK372" i="4"/>
  <c r="BM372" i="4" s="1"/>
  <c r="AH331" i="4"/>
  <c r="BJ331" i="4" s="1"/>
  <c r="AF291" i="4"/>
  <c r="BH291" i="4" s="1"/>
  <c r="AD243" i="4"/>
  <c r="BF243" i="4" s="1"/>
  <c r="AG149" i="4"/>
  <c r="BI149" i="4" s="1"/>
  <c r="AP273" i="4"/>
  <c r="BR273" i="4" s="1"/>
  <c r="CE273" i="4" s="1"/>
  <c r="AD374" i="4"/>
  <c r="BF374" i="4" s="1"/>
  <c r="AD92" i="4"/>
  <c r="BF92" i="4" s="1"/>
  <c r="AE120" i="4"/>
  <c r="BG120" i="4" s="1"/>
  <c r="AF36" i="4"/>
  <c r="BH36" i="4" s="1"/>
  <c r="AH316" i="4"/>
  <c r="BJ316" i="4" s="1"/>
  <c r="AH14" i="4"/>
  <c r="BJ14" i="4" s="1"/>
  <c r="AK349" i="4"/>
  <c r="BM349" i="4" s="1"/>
  <c r="AL188" i="4"/>
  <c r="BN188" i="4" s="1"/>
  <c r="AN284" i="4"/>
  <c r="BP284" i="4" s="1"/>
  <c r="AP349" i="4"/>
  <c r="BR349" i="4" s="1"/>
  <c r="CE349" i="4" s="1"/>
  <c r="AV227" i="4"/>
  <c r="BX227" i="4" s="1"/>
  <c r="AD110" i="4"/>
  <c r="BF110" i="4" s="1"/>
  <c r="AE109" i="4"/>
  <c r="BG109" i="4" s="1"/>
  <c r="AG366" i="4"/>
  <c r="BI366" i="4" s="1"/>
  <c r="AH90" i="4"/>
  <c r="BJ90" i="4" s="1"/>
  <c r="AK65" i="4"/>
  <c r="BM65" i="4" s="1"/>
  <c r="AS75" i="4"/>
  <c r="BU75" i="4" s="1"/>
  <c r="AD282" i="4"/>
  <c r="BF282" i="4" s="1"/>
  <c r="AD142" i="4"/>
  <c r="BF142" i="4" s="1"/>
  <c r="AD14" i="4"/>
  <c r="BF14" i="4" s="1"/>
  <c r="AE205" i="4"/>
  <c r="BG205" i="4" s="1"/>
  <c r="AF332" i="4"/>
  <c r="BH332" i="4" s="1"/>
  <c r="AF121" i="4"/>
  <c r="BH121" i="4" s="1"/>
  <c r="AG248" i="4"/>
  <c r="BI248" i="4" s="1"/>
  <c r="AG14" i="4"/>
  <c r="BI14" i="4" s="1"/>
  <c r="AH164" i="4"/>
  <c r="BJ164" i="4" s="1"/>
  <c r="AI277" i="4"/>
  <c r="BK277" i="4" s="1"/>
  <c r="AJ69" i="4"/>
  <c r="BL69" i="4" s="1"/>
  <c r="AK40" i="4"/>
  <c r="BM40" i="4" s="1"/>
  <c r="AM145" i="4"/>
  <c r="BO145" i="4" s="1"/>
  <c r="AO240" i="4"/>
  <c r="BQ240" i="4" s="1"/>
  <c r="AS225" i="4"/>
  <c r="BU225" i="4" s="1"/>
  <c r="AH183" i="4"/>
  <c r="BJ183" i="4" s="1"/>
  <c r="AI376" i="4"/>
  <c r="BK376" i="4" s="1"/>
  <c r="AF160" i="4"/>
  <c r="BH160" i="4" s="1"/>
  <c r="AD112" i="4"/>
  <c r="BF112" i="4" s="1"/>
  <c r="AO345" i="4"/>
  <c r="BQ345" i="4" s="1"/>
  <c r="AI48" i="4"/>
  <c r="BK48" i="4" s="1"/>
  <c r="AG55" i="4"/>
  <c r="BI55" i="4" s="1"/>
  <c r="AF371" i="4"/>
  <c r="BH371" i="4" s="1"/>
  <c r="AD331" i="4"/>
  <c r="BF331" i="4" s="1"/>
  <c r="AD362" i="4"/>
  <c r="BF362" i="4" s="1"/>
  <c r="AH276" i="4"/>
  <c r="BJ276" i="4" s="1"/>
  <c r="AP71" i="4"/>
  <c r="BR71" i="4" s="1"/>
  <c r="AD361" i="4"/>
  <c r="BF361" i="4" s="1"/>
  <c r="AD79" i="4"/>
  <c r="BF79" i="4" s="1"/>
  <c r="AE78" i="4"/>
  <c r="BG78" i="4" s="1"/>
  <c r="AF17" i="4"/>
  <c r="BH17" i="4" s="1"/>
  <c r="AH297" i="4"/>
  <c r="BJ297" i="4" s="1"/>
  <c r="AI258" i="4"/>
  <c r="BK258" i="4" s="1"/>
  <c r="AK320" i="4"/>
  <c r="BM320" i="4" s="1"/>
  <c r="AL125" i="4"/>
  <c r="BN125" i="4" s="1"/>
  <c r="AN172" i="4"/>
  <c r="BP172" i="4" s="1"/>
  <c r="AP242" i="4"/>
  <c r="BR242" i="4" s="1"/>
  <c r="CE242" i="4" s="1"/>
  <c r="AW64" i="4"/>
  <c r="BY64" i="4" s="1"/>
  <c r="AD58" i="4"/>
  <c r="BF58" i="4" s="1"/>
  <c r="AE64" i="4"/>
  <c r="BG64" i="4" s="1"/>
  <c r="AG325" i="4"/>
  <c r="BI325" i="4" s="1"/>
  <c r="AI340" i="4"/>
  <c r="BK340" i="4" s="1"/>
  <c r="AL260" i="4"/>
  <c r="BN260" i="4" s="1"/>
  <c r="AY142" i="4"/>
  <c r="CA142" i="4" s="1"/>
  <c r="AD257" i="4"/>
  <c r="BF257" i="4" s="1"/>
  <c r="AD129" i="4"/>
  <c r="BF129" i="4" s="1"/>
  <c r="AE365" i="4"/>
  <c r="BG365" i="4" s="1"/>
  <c r="AE160" i="4"/>
  <c r="BG160" i="4" s="1"/>
  <c r="AF313" i="4"/>
  <c r="BH313" i="4" s="1"/>
  <c r="AF98" i="4"/>
  <c r="BH98" i="4" s="1"/>
  <c r="AG206" i="4"/>
  <c r="BI206" i="4" s="1"/>
  <c r="AH356" i="4"/>
  <c r="BJ356" i="4" s="1"/>
  <c r="AH145" i="4"/>
  <c r="BJ145" i="4" s="1"/>
  <c r="AI231" i="4"/>
  <c r="BK231" i="4" s="1"/>
  <c r="AJ39" i="4"/>
  <c r="BL39" i="4" s="1"/>
  <c r="AL343" i="4"/>
  <c r="BN343" i="4" s="1"/>
  <c r="AM25" i="4"/>
  <c r="BO25" i="4" s="1"/>
  <c r="AO184" i="4"/>
  <c r="BQ184" i="4" s="1"/>
  <c r="AT335" i="4"/>
  <c r="BV335" i="4" s="1"/>
  <c r="AD368" i="4"/>
  <c r="BF368" i="4" s="1"/>
  <c r="AE317" i="4"/>
  <c r="BG317" i="4" s="1"/>
  <c r="AE328" i="4"/>
  <c r="BG328" i="4" s="1"/>
  <c r="AH188" i="4"/>
  <c r="BJ188" i="4" s="1"/>
  <c r="AM209" i="4"/>
  <c r="BO209" i="4" s="1"/>
  <c r="AR117" i="4"/>
  <c r="BT117" i="4" s="1"/>
  <c r="AE333" i="4"/>
  <c r="BG333" i="4" s="1"/>
  <c r="AH369" i="4"/>
  <c r="BJ369" i="4" s="1"/>
  <c r="AN253" i="4"/>
  <c r="BP253" i="4" s="1"/>
  <c r="AD78" i="4"/>
  <c r="BF78" i="4" s="1"/>
  <c r="AE96" i="4"/>
  <c r="BG96" i="4" s="1"/>
  <c r="AG357" i="4"/>
  <c r="BI357" i="4" s="1"/>
  <c r="AH273" i="4"/>
  <c r="BJ273" i="4" s="1"/>
  <c r="AI157" i="4"/>
  <c r="BK157" i="4" s="1"/>
  <c r="AL61" i="4"/>
  <c r="BN61" i="4" s="1"/>
  <c r="AP234" i="4"/>
  <c r="BR234" i="4" s="1"/>
  <c r="CE234" i="4" s="1"/>
  <c r="AD52" i="4"/>
  <c r="BF52" i="4" s="1"/>
  <c r="AG334" i="4"/>
  <c r="BI334" i="4" s="1"/>
  <c r="AH13" i="4"/>
  <c r="BJ13" i="4" s="1"/>
  <c r="AK209" i="4"/>
  <c r="BM209" i="4" s="1"/>
  <c r="AQ171" i="4"/>
  <c r="BS171" i="4" s="1"/>
  <c r="AF115" i="4"/>
  <c r="BH115" i="4" s="1"/>
  <c r="AF233" i="4"/>
  <c r="BH233" i="4" s="1"/>
  <c r="AD194" i="4"/>
  <c r="BF194" i="4" s="1"/>
  <c r="AF209" i="4"/>
  <c r="BH209" i="4" s="1"/>
  <c r="AH82" i="4"/>
  <c r="BJ82" i="4" s="1"/>
  <c r="AL295" i="4"/>
  <c r="BN295" i="4" s="1"/>
  <c r="AE256" i="4"/>
  <c r="BG256" i="4" s="1"/>
  <c r="AO14" i="4"/>
  <c r="BQ14" i="4" s="1"/>
  <c r="AD39" i="4"/>
  <c r="BF39" i="4" s="1"/>
  <c r="AE32" i="4"/>
  <c r="BG32" i="4" s="1"/>
  <c r="AI351" i="4"/>
  <c r="BK351" i="4" s="1"/>
  <c r="AN47" i="4"/>
  <c r="BP47" i="4" s="1"/>
  <c r="AS161" i="4"/>
  <c r="BU161" i="4" s="1"/>
  <c r="AO185" i="4"/>
  <c r="BQ185" i="4" s="1"/>
  <c r="AG312" i="4"/>
  <c r="BI312" i="4" s="1"/>
  <c r="AF143" i="4"/>
  <c r="BH143" i="4" s="1"/>
  <c r="AH144" i="4"/>
  <c r="BJ144" i="4" s="1"/>
  <c r="AF240" i="4"/>
  <c r="BH240" i="4" s="1"/>
  <c r="AD200" i="4"/>
  <c r="BF200" i="4" s="1"/>
  <c r="AN215" i="4"/>
  <c r="BP215" i="4" s="1"/>
  <c r="AI151" i="4"/>
  <c r="BK151" i="4" s="1"/>
  <c r="AG143" i="4"/>
  <c r="BI143" i="4" s="1"/>
  <c r="AE95" i="4"/>
  <c r="BG95" i="4" s="1"/>
  <c r="AD353" i="4"/>
  <c r="BF353" i="4" s="1"/>
  <c r="AD222" i="4"/>
  <c r="BF222" i="4" s="1"/>
  <c r="AH65" i="4"/>
  <c r="BJ65" i="4" s="1"/>
  <c r="AV339" i="4"/>
  <c r="BX339" i="4" s="1"/>
  <c r="AD335" i="4"/>
  <c r="BF335" i="4" s="1"/>
  <c r="AD66" i="4"/>
  <c r="BF66" i="4" s="1"/>
  <c r="AE56" i="4"/>
  <c r="BG56" i="4" s="1"/>
  <c r="AG336" i="4"/>
  <c r="BI336" i="4" s="1"/>
  <c r="AH274" i="4"/>
  <c r="BJ274" i="4" s="1"/>
  <c r="AI232" i="4"/>
  <c r="BK232" i="4" s="1"/>
  <c r="AK291" i="4"/>
  <c r="BM291" i="4" s="1"/>
  <c r="AL15" i="4"/>
  <c r="BN15" i="4" s="1"/>
  <c r="AN111" i="4"/>
  <c r="BP111" i="4" s="1"/>
  <c r="AP63" i="4"/>
  <c r="BR63" i="4" s="1"/>
  <c r="CE63" i="4" s="1"/>
  <c r="AF12" i="4"/>
  <c r="BH12" i="4" s="1"/>
  <c r="AD20" i="4"/>
  <c r="BF20" i="4" s="1"/>
  <c r="AE22" i="4"/>
  <c r="BG22" i="4" s="1"/>
  <c r="AG174" i="4"/>
  <c r="BI174" i="4" s="1"/>
  <c r="AI289" i="4"/>
  <c r="BK289" i="4" s="1"/>
  <c r="AL87" i="4"/>
  <c r="BN87" i="4" s="1"/>
  <c r="AM12" i="4"/>
  <c r="BO12" i="4" s="1"/>
  <c r="AD244" i="4"/>
  <c r="BF244" i="4" s="1"/>
  <c r="AD116" i="4"/>
  <c r="BF116" i="4" s="1"/>
  <c r="AE339" i="4"/>
  <c r="BG339" i="4" s="1"/>
  <c r="AE141" i="4"/>
  <c r="BG141" i="4" s="1"/>
  <c r="AF290" i="4"/>
  <c r="BH290" i="4" s="1"/>
  <c r="AF57" i="4"/>
  <c r="BH57" i="4" s="1"/>
  <c r="AG184" i="4"/>
  <c r="BI184" i="4" s="1"/>
  <c r="AH337" i="4"/>
  <c r="BJ337" i="4" s="1"/>
  <c r="AH100" i="4"/>
  <c r="BJ100" i="4" s="1"/>
  <c r="AI204" i="4"/>
  <c r="BK204" i="4" s="1"/>
  <c r="AK373" i="4"/>
  <c r="BM373" i="4" s="1"/>
  <c r="AL231" i="4"/>
  <c r="BN231" i="4" s="1"/>
  <c r="AN340" i="4"/>
  <c r="BP340" i="4" s="1"/>
  <c r="AO112" i="4"/>
  <c r="BQ112" i="4" s="1"/>
  <c r="AU259" i="4"/>
  <c r="BW259" i="4" s="1"/>
  <c r="AR277" i="4"/>
  <c r="BT277" i="4" s="1"/>
  <c r="AH264" i="4"/>
  <c r="BJ264" i="4" s="1"/>
  <c r="AF328" i="4"/>
  <c r="BH328" i="4" s="1"/>
  <c r="AD280" i="4"/>
  <c r="BF280" i="4" s="1"/>
  <c r="AM88" i="4"/>
  <c r="BO88" i="4" s="1"/>
  <c r="AI251" i="4"/>
  <c r="BK251" i="4" s="1"/>
  <c r="AG223" i="4"/>
  <c r="BI223" i="4" s="1"/>
  <c r="AE183" i="4"/>
  <c r="BG183" i="4" s="1"/>
  <c r="AE86" i="4"/>
  <c r="BG86" i="4" s="1"/>
  <c r="AD81" i="4"/>
  <c r="BF81" i="4" s="1"/>
  <c r="AI161" i="4"/>
  <c r="BK161" i="4" s="1"/>
  <c r="AW96" i="4"/>
  <c r="BY96" i="4" s="1"/>
  <c r="AD258" i="4"/>
  <c r="BF258" i="4" s="1"/>
  <c r="AE341" i="4"/>
  <c r="BG341" i="4" s="1"/>
  <c r="AF273" i="4"/>
  <c r="BH273" i="4" s="1"/>
  <c r="AG208" i="4"/>
  <c r="BI208" i="4" s="1"/>
  <c r="AH252" i="4"/>
  <c r="BJ252" i="4" s="1"/>
  <c r="AI185" i="4"/>
  <c r="BK185" i="4" s="1"/>
  <c r="AK253" i="4"/>
  <c r="BM253" i="4" s="1"/>
  <c r="AM259" i="4"/>
  <c r="BO259" i="4" s="1"/>
  <c r="AN61" i="4"/>
  <c r="BP61" i="4" s="1"/>
  <c r="AQ179" i="4"/>
  <c r="BS179" i="4" s="1"/>
  <c r="AD289" i="4"/>
  <c r="BF289" i="4" s="1"/>
  <c r="AE371" i="4"/>
  <c r="BG371" i="4" s="1"/>
  <c r="AF345" i="4"/>
  <c r="BH345" i="4" s="1"/>
  <c r="AG69" i="4"/>
  <c r="BI69" i="4" s="1"/>
  <c r="AI216" i="4"/>
  <c r="BK216" i="4" s="1"/>
  <c r="AM281" i="4"/>
  <c r="BO281" i="4" s="1"/>
  <c r="AD359" i="4"/>
  <c r="BF359" i="4" s="1"/>
  <c r="AD231" i="4"/>
  <c r="BF231" i="4" s="1"/>
  <c r="AD103" i="4"/>
  <c r="BF103" i="4" s="1"/>
  <c r="AE314" i="4"/>
  <c r="BG314" i="4" s="1"/>
  <c r="AE118" i="4"/>
  <c r="BG118" i="4" s="1"/>
  <c r="AF268" i="4"/>
  <c r="BH268" i="4" s="1"/>
  <c r="AG376" i="4"/>
  <c r="BI376" i="4" s="1"/>
  <c r="AG165" i="4"/>
  <c r="BI165" i="4" s="1"/>
  <c r="AH314" i="4"/>
  <c r="BJ314" i="4" s="1"/>
  <c r="AH58" i="4"/>
  <c r="BJ58" i="4" s="1"/>
  <c r="AI179" i="4"/>
  <c r="BK179" i="4" s="1"/>
  <c r="AK348" i="4"/>
  <c r="BM348" i="4" s="1"/>
  <c r="AL124" i="4"/>
  <c r="BN124" i="4" s="1"/>
  <c r="AN277" i="4"/>
  <c r="BP277" i="4" s="1"/>
  <c r="AO47" i="4"/>
  <c r="BQ47" i="4" s="1"/>
  <c r="AX204" i="4"/>
  <c r="BZ204" i="4" s="1"/>
  <c r="AH376" i="4"/>
  <c r="BJ376" i="4" s="1"/>
  <c r="AZ122" i="4"/>
  <c r="CB122" i="4" s="1"/>
  <c r="AG166" i="4"/>
  <c r="BI166" i="4" s="1"/>
  <c r="AI133" i="4"/>
  <c r="BK133" i="4" s="1"/>
  <c r="AO363" i="4"/>
  <c r="BQ363" i="4" s="1"/>
  <c r="AD263" i="4"/>
  <c r="BF263" i="4" s="1"/>
  <c r="AF258" i="4"/>
  <c r="BH258" i="4" s="1"/>
  <c r="AI143" i="4"/>
  <c r="BK143" i="4" s="1"/>
  <c r="AD218" i="4"/>
  <c r="BF218" i="4" s="1"/>
  <c r="AE301" i="4"/>
  <c r="BG301" i="4" s="1"/>
  <c r="AF226" i="4"/>
  <c r="BH226" i="4" s="1"/>
  <c r="AG142" i="4"/>
  <c r="BI142" i="4" s="1"/>
  <c r="AH35" i="4"/>
  <c r="BJ35" i="4" s="1"/>
  <c r="AK283" i="4"/>
  <c r="BM283" i="4" s="1"/>
  <c r="AN220" i="4"/>
  <c r="BP220" i="4" s="1"/>
  <c r="BA280" i="4"/>
  <c r="CC280" i="4" s="1"/>
  <c r="AD206" i="4"/>
  <c r="BF206" i="4" s="1"/>
  <c r="AG120" i="4"/>
  <c r="BI120" i="4" s="1"/>
  <c r="AI131" i="4"/>
  <c r="BK131" i="4" s="1"/>
  <c r="AN167" i="4"/>
  <c r="BP167" i="4" s="1"/>
  <c r="AH163" i="4"/>
  <c r="BJ163" i="4" s="1"/>
  <c r="AD75" i="4"/>
  <c r="BF75" i="4" s="1"/>
  <c r="AN236" i="4"/>
  <c r="BP236" i="4" s="1"/>
  <c r="AE290" i="4"/>
  <c r="BG290" i="4" s="1"/>
  <c r="AG102" i="4"/>
  <c r="BI102" i="4" s="1"/>
  <c r="AI50" i="4"/>
  <c r="BK50" i="4" s="1"/>
  <c r="AM89" i="4"/>
  <c r="BO89" i="4" s="1"/>
  <c r="AF108" i="4"/>
  <c r="BH108" i="4" s="1"/>
  <c r="AD321" i="4"/>
  <c r="BF321" i="4" s="1"/>
  <c r="AD180" i="4"/>
  <c r="BF180" i="4" s="1"/>
  <c r="AE269" i="4"/>
  <c r="BG269" i="4" s="1"/>
  <c r="AG78" i="4"/>
  <c r="BI78" i="4" s="1"/>
  <c r="AM315" i="4"/>
  <c r="BO315" i="4" s="1"/>
  <c r="AR287" i="4"/>
  <c r="BT287" i="4" s="1"/>
  <c r="AE220" i="4"/>
  <c r="BG220" i="4" s="1"/>
  <c r="AK360" i="4"/>
  <c r="BM360" i="4" s="1"/>
  <c r="AI77" i="4"/>
  <c r="BK77" i="4" s="1"/>
  <c r="AM272" i="4"/>
  <c r="BO272" i="4" s="1"/>
  <c r="AE52" i="4"/>
  <c r="BG52" i="4" s="1"/>
  <c r="AM299" i="4"/>
  <c r="BO299" i="4" s="1"/>
  <c r="AI352" i="4"/>
  <c r="BK352" i="4" s="1"/>
  <c r="AG311" i="4"/>
  <c r="BI311" i="4" s="1"/>
  <c r="AE263" i="4"/>
  <c r="BG263" i="4" s="1"/>
  <c r="AH305" i="4"/>
  <c r="BJ305" i="4" s="1"/>
  <c r="AK292" i="4"/>
  <c r="BM292" i="4" s="1"/>
  <c r="AD233" i="4"/>
  <c r="BF233" i="4" s="1"/>
  <c r="AF250" i="4"/>
  <c r="BH250" i="4" s="1"/>
  <c r="AK163" i="4"/>
  <c r="BM163" i="4" s="1"/>
  <c r="AD346" i="4"/>
  <c r="BF346" i="4" s="1"/>
  <c r="AG236" i="4"/>
  <c r="BI236" i="4" s="1"/>
  <c r="AT151" i="4"/>
  <c r="BV151" i="4" s="1"/>
  <c r="AF162" i="4"/>
  <c r="BH162" i="4" s="1"/>
  <c r="AL356" i="4"/>
  <c r="BN356" i="4" s="1"/>
  <c r="AG124" i="4"/>
  <c r="BI124" i="4" s="1"/>
  <c r="AE132" i="4"/>
  <c r="BG132" i="4" s="1"/>
  <c r="AV211" i="4"/>
  <c r="BX211" i="4" s="1"/>
  <c r="AL172" i="4"/>
  <c r="BN172" i="4" s="1"/>
  <c r="AH75" i="4"/>
  <c r="BJ75" i="4" s="1"/>
  <c r="AF35" i="4"/>
  <c r="BH35" i="4" s="1"/>
  <c r="AE351" i="4"/>
  <c r="BG351" i="4" s="1"/>
  <c r="AO328" i="4"/>
  <c r="BQ328" i="4" s="1"/>
  <c r="AE102" i="4"/>
  <c r="BG102" i="4" s="1"/>
  <c r="AL132" i="4"/>
  <c r="BN132" i="4" s="1"/>
  <c r="AD207" i="4"/>
  <c r="BF207" i="4" s="1"/>
  <c r="AE315" i="4"/>
  <c r="BG315" i="4" s="1"/>
  <c r="AF228" i="4"/>
  <c r="BH228" i="4" s="1"/>
  <c r="AG125" i="4"/>
  <c r="BI125" i="4" s="1"/>
  <c r="AH105" i="4"/>
  <c r="BJ105" i="4" s="1"/>
  <c r="AI109" i="4"/>
  <c r="BK109" i="4" s="1"/>
  <c r="AL357" i="4"/>
  <c r="BN357" i="4" s="1"/>
  <c r="AM147" i="4"/>
  <c r="BO147" i="4" s="1"/>
  <c r="AO305" i="4"/>
  <c r="BQ305" i="4" s="1"/>
  <c r="AT365" i="4"/>
  <c r="BV365" i="4" s="1"/>
  <c r="AD225" i="4"/>
  <c r="BF225" i="4" s="1"/>
  <c r="AE320" i="4"/>
  <c r="BG320" i="4" s="1"/>
  <c r="AF130" i="4"/>
  <c r="BH130" i="4" s="1"/>
  <c r="AH324" i="4"/>
  <c r="BJ324" i="4" s="1"/>
  <c r="AI90" i="4"/>
  <c r="BK90" i="4" s="1"/>
  <c r="AO211" i="4"/>
  <c r="BQ211" i="4" s="1"/>
  <c r="AD334" i="4"/>
  <c r="BF334" i="4" s="1"/>
  <c r="AE288" i="4"/>
  <c r="BG288" i="4" s="1"/>
  <c r="AE77" i="4"/>
  <c r="BG77" i="4" s="1"/>
  <c r="AF185" i="4"/>
  <c r="BH185" i="4" s="1"/>
  <c r="AH228" i="4"/>
  <c r="BJ228" i="4" s="1"/>
  <c r="AM368" i="4"/>
  <c r="BO368" i="4" s="1"/>
  <c r="AK315" i="4"/>
  <c r="BM315" i="4" s="1"/>
  <c r="AD212" i="4"/>
  <c r="BF212" i="4" s="1"/>
  <c r="AH209" i="4"/>
  <c r="BJ209" i="4" s="1"/>
  <c r="AG34" i="4"/>
  <c r="BI34" i="4" s="1"/>
  <c r="AI55" i="4"/>
  <c r="BK55" i="4" s="1"/>
  <c r="AG348" i="4"/>
  <c r="BI348" i="4" s="1"/>
  <c r="AE308" i="4"/>
  <c r="BG308" i="4" s="1"/>
  <c r="AQ363" i="4"/>
  <c r="BS363" i="4" s="1"/>
  <c r="AK243" i="4"/>
  <c r="BM243" i="4" s="1"/>
  <c r="AH251" i="4"/>
  <c r="BJ251" i="4" s="1"/>
  <c r="AF203" i="4"/>
  <c r="BH203" i="4" s="1"/>
  <c r="AD155" i="4"/>
  <c r="BF155" i="4" s="1"/>
  <c r="AF18" i="4"/>
  <c r="BH18" i="4" s="1"/>
  <c r="AP353" i="4"/>
  <c r="BR353" i="4" s="1"/>
  <c r="CE353" i="4" s="1"/>
  <c r="AN12" i="4"/>
  <c r="BP12" i="4" s="1"/>
  <c r="AD105" i="4"/>
  <c r="BF105" i="4" s="1"/>
  <c r="AE165" i="4"/>
  <c r="BG165" i="4" s="1"/>
  <c r="AF58" i="4"/>
  <c r="BH58" i="4" s="1"/>
  <c r="AH361" i="4"/>
  <c r="BJ361" i="4" s="1"/>
  <c r="AH60" i="4"/>
  <c r="BJ60" i="4" s="1"/>
  <c r="AJ41" i="4"/>
  <c r="BL41" i="4" s="1"/>
  <c r="AL237" i="4"/>
  <c r="BN237" i="4" s="1"/>
  <c r="AM40" i="4"/>
  <c r="BO40" i="4" s="1"/>
  <c r="AO59" i="4"/>
  <c r="BQ59" i="4" s="1"/>
  <c r="AU281" i="4"/>
  <c r="BW281" i="4" s="1"/>
  <c r="AD174" i="4"/>
  <c r="BF174" i="4" s="1"/>
  <c r="AE150" i="4"/>
  <c r="BG150" i="4" s="1"/>
  <c r="AF44" i="4"/>
  <c r="BH44" i="4" s="1"/>
  <c r="AH196" i="4"/>
  <c r="BJ196" i="4" s="1"/>
  <c r="AK185" i="4"/>
  <c r="BM185" i="4" s="1"/>
  <c r="AQ267" i="4"/>
  <c r="BS267" i="4" s="1"/>
  <c r="AD308" i="4"/>
  <c r="BF308" i="4" s="1"/>
  <c r="AD154" i="4"/>
  <c r="BF154" i="4" s="1"/>
  <c r="AD26" i="4"/>
  <c r="BF26" i="4" s="1"/>
  <c r="AE246" i="4"/>
  <c r="BG246" i="4" s="1"/>
  <c r="AF354" i="4"/>
  <c r="BH354" i="4" s="1"/>
  <c r="AF140" i="4"/>
  <c r="BH140" i="4" s="1"/>
  <c r="AG293" i="4"/>
  <c r="BI293" i="4" s="1"/>
  <c r="AG37" i="4"/>
  <c r="BI37" i="4" s="1"/>
  <c r="AH186" i="4"/>
  <c r="BJ186" i="4" s="1"/>
  <c r="AI325" i="4"/>
  <c r="BK325" i="4" s="1"/>
  <c r="AI18" i="4"/>
  <c r="BK18" i="4" s="1"/>
  <c r="AK99" i="4"/>
  <c r="BM99" i="4" s="1"/>
  <c r="AM256" i="4"/>
  <c r="BO256" i="4" s="1"/>
  <c r="AO299" i="4"/>
  <c r="BQ299" i="4" s="1"/>
  <c r="AR55" i="4"/>
  <c r="BT55" i="4" s="1"/>
  <c r="AK41" i="4"/>
  <c r="BM41" i="4" s="1"/>
  <c r="AH260" i="4"/>
  <c r="BJ260" i="4" s="1"/>
  <c r="AK152" i="4"/>
  <c r="BM152" i="4" s="1"/>
  <c r="AV363" i="4"/>
  <c r="BX363" i="4" s="1"/>
  <c r="AS199" i="4"/>
  <c r="BU199" i="4" s="1"/>
  <c r="AQ119" i="4"/>
  <c r="BS119" i="4" s="1"/>
  <c r="AP267" i="4"/>
  <c r="BR267" i="4" s="1"/>
  <c r="CE267" i="4" s="1"/>
  <c r="AW150" i="4"/>
  <c r="BY150" i="4" s="1"/>
  <c r="AU368" i="4"/>
  <c r="BW368" i="4" s="1"/>
  <c r="AS152" i="4"/>
  <c r="BU152" i="4" s="1"/>
  <c r="AR210" i="4"/>
  <c r="BT210" i="4" s="1"/>
  <c r="AW272" i="4"/>
  <c r="BY272" i="4" s="1"/>
  <c r="AT371" i="4"/>
  <c r="BV371" i="4" s="1"/>
  <c r="AR363" i="4"/>
  <c r="BT363" i="4" s="1"/>
  <c r="AP147" i="4"/>
  <c r="BR147" i="4" s="1"/>
  <c r="CE147" i="4" s="1"/>
  <c r="AX34" i="4"/>
  <c r="BZ34" i="4" s="1"/>
  <c r="AU248" i="4"/>
  <c r="BW248" i="4" s="1"/>
  <c r="AS32" i="4"/>
  <c r="BU32" i="4" s="1"/>
  <c r="AR180" i="4"/>
  <c r="BT180" i="4" s="1"/>
  <c r="AQ328" i="4"/>
  <c r="BS328" i="4" s="1"/>
  <c r="AR313" i="4"/>
  <c r="BT313" i="4" s="1"/>
  <c r="AP42" i="4"/>
  <c r="BR42" i="4" s="1"/>
  <c r="CE42" i="4" s="1"/>
  <c r="AU230" i="4"/>
  <c r="BW230" i="4" s="1"/>
  <c r="AS319" i="4"/>
  <c r="BU319" i="4" s="1"/>
  <c r="AQ199" i="4"/>
  <c r="BS199" i="4" s="1"/>
  <c r="AP347" i="4"/>
  <c r="BR347" i="4" s="1"/>
  <c r="CE347" i="4" s="1"/>
  <c r="AV28" i="4"/>
  <c r="BX28" i="4" s="1"/>
  <c r="AT84" i="4"/>
  <c r="BV84" i="4" s="1"/>
  <c r="AS232" i="4"/>
  <c r="BU232" i="4" s="1"/>
  <c r="AQ16" i="4"/>
  <c r="BS16" i="4" s="1"/>
  <c r="AP164" i="4"/>
  <c r="BR164" i="4" s="1"/>
  <c r="CE164" i="4" s="1"/>
  <c r="AS134" i="4"/>
  <c r="BU134" i="4" s="1"/>
  <c r="AY160" i="4"/>
  <c r="CA160" i="4" s="1"/>
  <c r="AV234" i="4"/>
  <c r="BX234" i="4" s="1"/>
  <c r="BC83" i="4"/>
  <c r="CF83" i="4" s="1"/>
  <c r="AU359" i="4"/>
  <c r="BW359" i="4" s="1"/>
  <c r="AR114" i="4"/>
  <c r="BT114" i="4" s="1"/>
  <c r="AW16" i="4"/>
  <c r="BY16" i="4" s="1"/>
  <c r="AQ134" i="4"/>
  <c r="BS134" i="4" s="1"/>
  <c r="AS278" i="4"/>
  <c r="BU278" i="4" s="1"/>
  <c r="AT50" i="4"/>
  <c r="BV50" i="4" s="1"/>
  <c r="BA17" i="4"/>
  <c r="CC17" i="4" s="1"/>
  <c r="AR33" i="4"/>
  <c r="BT33" i="4" s="1"/>
  <c r="AV167" i="4"/>
  <c r="BX167" i="4" s="1"/>
  <c r="AT152" i="4"/>
  <c r="BV152" i="4" s="1"/>
  <c r="AQ46" i="4"/>
  <c r="BS46" i="4" s="1"/>
  <c r="AS190" i="4"/>
  <c r="BU190" i="4" s="1"/>
  <c r="AU334" i="4"/>
  <c r="BW334" i="4" s="1"/>
  <c r="AP217" i="4"/>
  <c r="BR217" i="4" s="1"/>
  <c r="CE217" i="4" s="1"/>
  <c r="AS229" i="4"/>
  <c r="BU229" i="4" s="1"/>
  <c r="AX340" i="4"/>
  <c r="BZ340" i="4" s="1"/>
  <c r="AT106" i="4"/>
  <c r="BV106" i="4" s="1"/>
  <c r="AZ348" i="4"/>
  <c r="CB348" i="4" s="1"/>
  <c r="AR121" i="4"/>
  <c r="BT121" i="4" s="1"/>
  <c r="AU43" i="4"/>
  <c r="BW43" i="4" s="1"/>
  <c r="AS356" i="4"/>
  <c r="BU356" i="4" s="1"/>
  <c r="AT322" i="4"/>
  <c r="BV322" i="4" s="1"/>
  <c r="AV106" i="4"/>
  <c r="BX106" i="4" s="1"/>
  <c r="AQ149" i="4"/>
  <c r="BS149" i="4" s="1"/>
  <c r="AT153" i="4"/>
  <c r="BV153" i="4" s="1"/>
  <c r="AO28" i="4"/>
  <c r="BQ28" i="4" s="1"/>
  <c r="AR131" i="4"/>
  <c r="BT131" i="4" s="1"/>
  <c r="AT347" i="4"/>
  <c r="BV347" i="4" s="1"/>
  <c r="AU179" i="4"/>
  <c r="BW179" i="4" s="1"/>
  <c r="AZ250" i="4"/>
  <c r="CB250" i="4" s="1"/>
  <c r="AQ166" i="4"/>
  <c r="BS166" i="4" s="1"/>
  <c r="AS310" i="4"/>
  <c r="BU310" i="4" s="1"/>
  <c r="AT90" i="4"/>
  <c r="BV90" i="4" s="1"/>
  <c r="AZ92" i="4"/>
  <c r="CB92" i="4" s="1"/>
  <c r="AR97" i="4"/>
  <c r="BT97" i="4" s="1"/>
  <c r="AV359" i="4"/>
  <c r="BX359" i="4" s="1"/>
  <c r="AS204" i="4"/>
  <c r="BU204" i="4" s="1"/>
  <c r="AT211" i="4"/>
  <c r="BV211" i="4" s="1"/>
  <c r="AV283" i="4"/>
  <c r="BX283" i="4" s="1"/>
  <c r="BC239" i="4"/>
  <c r="AQ14" i="4"/>
  <c r="BS14" i="4" s="1"/>
  <c r="AS158" i="4"/>
  <c r="BU158" i="4" s="1"/>
  <c r="AU302" i="4"/>
  <c r="BW302" i="4" s="1"/>
  <c r="AP153" i="4"/>
  <c r="BR153" i="4" s="1"/>
  <c r="CE153" i="4" s="1"/>
  <c r="AS173" i="4"/>
  <c r="BU173" i="4" s="1"/>
  <c r="AX212" i="4"/>
  <c r="BZ212" i="4" s="1"/>
  <c r="AR307" i="4"/>
  <c r="BT307" i="4" s="1"/>
  <c r="AS159" i="4"/>
  <c r="BU159" i="4" s="1"/>
  <c r="AU375" i="4"/>
  <c r="BW375" i="4" s="1"/>
  <c r="AW80" i="4"/>
  <c r="BY80" i="4" s="1"/>
  <c r="AQ366" i="4"/>
  <c r="BS366" i="4" s="1"/>
  <c r="AR146" i="4"/>
  <c r="BT146" i="4" s="1"/>
  <c r="AT290" i="4"/>
  <c r="BV290" i="4" s="1"/>
  <c r="AW374" i="4"/>
  <c r="BY374" i="4" s="1"/>
  <c r="AQ85" i="4"/>
  <c r="BS85" i="4" s="1"/>
  <c r="AT129" i="4"/>
  <c r="BV129" i="4" s="1"/>
  <c r="AP272" i="4"/>
  <c r="BR272" i="4" s="1"/>
  <c r="CE272" i="4" s="1"/>
  <c r="AV347" i="4"/>
  <c r="BX347" i="4" s="1"/>
  <c r="AQ31" i="4"/>
  <c r="BS31" i="4" s="1"/>
  <c r="BA214" i="4"/>
  <c r="CC214" i="4" s="1"/>
  <c r="AT28" i="4"/>
  <c r="BV28" i="4" s="1"/>
  <c r="AR68" i="4"/>
  <c r="BT68" i="4" s="1"/>
  <c r="AR330" i="4"/>
  <c r="BT330" i="4" s="1"/>
  <c r="AR83" i="4"/>
  <c r="BT83" i="4" s="1"/>
  <c r="AP243" i="4"/>
  <c r="BR243" i="4" s="1"/>
  <c r="CE243" i="4" s="1"/>
  <c r="AU80" i="4"/>
  <c r="BW80" i="4" s="1"/>
  <c r="AS216" i="4"/>
  <c r="BU216" i="4" s="1"/>
  <c r="AS277" i="4"/>
  <c r="BU277" i="4" s="1"/>
  <c r="AR251" i="4"/>
  <c r="BT251" i="4" s="1"/>
  <c r="AY302" i="4"/>
  <c r="CA302" i="4" s="1"/>
  <c r="AS80" i="4"/>
  <c r="BU80" i="4" s="1"/>
  <c r="AQ248" i="4"/>
  <c r="BS248" i="4" s="1"/>
  <c r="AS254" i="4"/>
  <c r="BU254" i="4" s="1"/>
  <c r="AQ15" i="4"/>
  <c r="BS15" i="4" s="1"/>
  <c r="AX354" i="4"/>
  <c r="BZ354" i="4" s="1"/>
  <c r="AS184" i="4"/>
  <c r="BU184" i="4" s="1"/>
  <c r="AQ304" i="4"/>
  <c r="BS304" i="4" s="1"/>
  <c r="AW232" i="4"/>
  <c r="BY232" i="4" s="1"/>
  <c r="BD315" i="4"/>
  <c r="BD161" i="4"/>
  <c r="CF331" i="4"/>
  <c r="BD145" i="4"/>
  <c r="CF332" i="4"/>
  <c r="CF90" i="4"/>
  <c r="BD115" i="4"/>
  <c r="BD353" i="4"/>
  <c r="BD269" i="4"/>
  <c r="BD173" i="4"/>
  <c r="CF198" i="4"/>
  <c r="BD97" i="4"/>
  <c r="CF163" i="4"/>
  <c r="CF242" i="4"/>
  <c r="BD108" i="4"/>
  <c r="CF262" i="4"/>
  <c r="BD204" i="4"/>
  <c r="BD130" i="4"/>
  <c r="CF253" i="4"/>
  <c r="BD374" i="4"/>
  <c r="CF22" i="4"/>
  <c r="CH184" i="4"/>
  <c r="BD55" i="4"/>
  <c r="BD79" i="4"/>
  <c r="BD50" i="4"/>
  <c r="BD47" i="4"/>
  <c r="CF47" i="4"/>
  <c r="CF26" i="4"/>
  <c r="BD26" i="4"/>
  <c r="BD49" i="4"/>
  <c r="CF67" i="4"/>
  <c r="BD67" i="4"/>
  <c r="CF129" i="4"/>
  <c r="CF172" i="4"/>
  <c r="CF265" i="4"/>
  <c r="BD265" i="4"/>
  <c r="BD335" i="4"/>
  <c r="BD12" i="4"/>
  <c r="CF12" i="4"/>
  <c r="CF289" i="4"/>
  <c r="CF348" i="4"/>
  <c r="BD28" i="4"/>
  <c r="CF154" i="4"/>
  <c r="CF212" i="4"/>
  <c r="BD293" i="4"/>
  <c r="CH176" i="4"/>
  <c r="CH167" i="4"/>
  <c r="CH177" i="4"/>
  <c r="CH178" i="4"/>
  <c r="CH172" i="4"/>
  <c r="CH174" i="4"/>
  <c r="CH163" i="4"/>
  <c r="CH170" i="4"/>
  <c r="CH182" i="4"/>
  <c r="CH179" i="4"/>
  <c r="CH165" i="4"/>
  <c r="CH183" i="4"/>
  <c r="CH169" i="4"/>
  <c r="CH173" i="4"/>
  <c r="CH186" i="4"/>
  <c r="CH190" i="4"/>
  <c r="CH171" i="4"/>
  <c r="CH175" i="4"/>
  <c r="CH185" i="4"/>
  <c r="CH187" i="4"/>
  <c r="CH191" i="4"/>
  <c r="CH192" i="4"/>
  <c r="CH164" i="4"/>
  <c r="CH188" i="4"/>
  <c r="CH189" i="4"/>
  <c r="CH166" i="4"/>
  <c r="CH168" i="4"/>
  <c r="CF138" i="4" l="1"/>
  <c r="BD180" i="4"/>
  <c r="CY31" i="10"/>
  <c r="O33" i="11" s="1"/>
  <c r="CV31" i="10"/>
  <c r="L33" i="11" s="1"/>
  <c r="CU31" i="10"/>
  <c r="K33" i="11" s="1"/>
  <c r="CN31" i="10"/>
  <c r="D33" i="11" s="1"/>
  <c r="CO31" i="10"/>
  <c r="E33" i="11" s="1"/>
  <c r="CS31" i="10"/>
  <c r="I33" i="11" s="1"/>
  <c r="CM31" i="10"/>
  <c r="C33" i="11" s="1"/>
  <c r="CQ31" i="10"/>
  <c r="G33" i="11" s="1"/>
  <c r="CP31" i="10"/>
  <c r="F33" i="11" s="1"/>
  <c r="CX31" i="10"/>
  <c r="N33" i="11" s="1"/>
  <c r="CW31" i="10"/>
  <c r="M33" i="11" s="1"/>
  <c r="CR31" i="10"/>
  <c r="H33" i="11" s="1"/>
  <c r="CT31" i="10"/>
  <c r="J33" i="11" s="1"/>
  <c r="G38" i="3"/>
  <c r="BD76" i="4"/>
  <c r="CE102" i="4"/>
  <c r="DL38" i="4"/>
  <c r="DI37" i="4"/>
  <c r="DU36" i="4"/>
  <c r="DU37" i="4"/>
  <c r="DP36" i="4"/>
  <c r="J39" i="3"/>
  <c r="DN38" i="4"/>
  <c r="CE163" i="4"/>
  <c r="DS38" i="4"/>
  <c r="CE316" i="4"/>
  <c r="CE224" i="4"/>
  <c r="DP38" i="4"/>
  <c r="N39" i="3"/>
  <c r="DT36" i="4"/>
  <c r="CE12" i="4"/>
  <c r="DI38" i="4"/>
  <c r="DU38" i="4"/>
  <c r="CE255" i="4"/>
  <c r="DQ38" i="4"/>
  <c r="M39" i="3"/>
  <c r="DS36" i="4"/>
  <c r="BD284" i="4"/>
  <c r="L39" i="3"/>
  <c r="DR36" i="4"/>
  <c r="DO36" i="4"/>
  <c r="I39" i="3"/>
  <c r="DJ38" i="4"/>
  <c r="CE43" i="4"/>
  <c r="K39" i="3"/>
  <c r="DQ36" i="4"/>
  <c r="D39" i="3"/>
  <c r="DJ36" i="4"/>
  <c r="CE193" i="4"/>
  <c r="DO38" i="4"/>
  <c r="CE71" i="4"/>
  <c r="DK38" i="4"/>
  <c r="DN37" i="4"/>
  <c r="CF122" i="4"/>
  <c r="DM38" i="4"/>
  <c r="CE132" i="4"/>
  <c r="E39" i="3"/>
  <c r="DK36" i="4"/>
  <c r="BD370" i="4"/>
  <c r="BD263" i="4"/>
  <c r="CF221" i="4"/>
  <c r="DR38" i="4"/>
  <c r="CE285" i="4"/>
  <c r="DT38" i="4"/>
  <c r="CE346" i="4"/>
  <c r="DL36" i="4"/>
  <c r="F39" i="3"/>
  <c r="CF46" i="4"/>
  <c r="BD245" i="4"/>
  <c r="CF120" i="4"/>
  <c r="BD35" i="4"/>
  <c r="CF363" i="4"/>
  <c r="BD233" i="4"/>
  <c r="CF58" i="4"/>
  <c r="BD217" i="4"/>
  <c r="BD244" i="4"/>
  <c r="CF291" i="4"/>
  <c r="BD27" i="4"/>
  <c r="CF333" i="4"/>
  <c r="CF354" i="4"/>
  <c r="CF114" i="4"/>
  <c r="CF152" i="4"/>
  <c r="BD369" i="4"/>
  <c r="BD294" i="4"/>
  <c r="BD36" i="4"/>
  <c r="BD156" i="4"/>
  <c r="BD45" i="4"/>
  <c r="CF32" i="4"/>
  <c r="BD280" i="4"/>
  <c r="BD311" i="4"/>
  <c r="CF92" i="4"/>
  <c r="BD177" i="4"/>
  <c r="BD101" i="4"/>
  <c r="CF209" i="4"/>
  <c r="BD31" i="4"/>
  <c r="BD373" i="4"/>
  <c r="BD376" i="4"/>
  <c r="CF63" i="4"/>
  <c r="CF100" i="4"/>
  <c r="BD70" i="4"/>
  <c r="CF330" i="4"/>
  <c r="CI171" i="10"/>
  <c r="CJ171" i="10"/>
  <c r="CJ110" i="10"/>
  <c r="CI110" i="10"/>
  <c r="CI275" i="10"/>
  <c r="CJ275" i="10"/>
  <c r="CJ352" i="10"/>
  <c r="CI352" i="10"/>
  <c r="CI28" i="10"/>
  <c r="CJ28" i="10"/>
  <c r="CI151" i="10"/>
  <c r="CJ151" i="10"/>
  <c r="CJ365" i="10"/>
  <c r="CI365" i="10"/>
  <c r="CJ334" i="10"/>
  <c r="CI334" i="10"/>
  <c r="CJ269" i="10"/>
  <c r="CI269" i="10"/>
  <c r="CJ53" i="10"/>
  <c r="CI53" i="10"/>
  <c r="CI169" i="10"/>
  <c r="CJ169" i="10"/>
  <c r="CI285" i="10"/>
  <c r="CJ285" i="10"/>
  <c r="CI161" i="10"/>
  <c r="CJ161" i="10"/>
  <c r="CI283" i="10"/>
  <c r="CJ283" i="10"/>
  <c r="CJ324" i="10"/>
  <c r="CI324" i="10"/>
  <c r="CJ267" i="10"/>
  <c r="CI267" i="10"/>
  <c r="CI144" i="10"/>
  <c r="CJ144" i="10"/>
  <c r="CJ15" i="10"/>
  <c r="CI15" i="10"/>
  <c r="CJ125" i="10"/>
  <c r="CI125" i="10"/>
  <c r="CJ195" i="10"/>
  <c r="CI195" i="10"/>
  <c r="CJ121" i="10"/>
  <c r="CI121" i="10"/>
  <c r="CJ331" i="10"/>
  <c r="CI331" i="10"/>
  <c r="CI355" i="10"/>
  <c r="CJ355" i="10"/>
  <c r="CJ255" i="10"/>
  <c r="CI255" i="10"/>
  <c r="CJ146" i="10"/>
  <c r="CI146" i="10"/>
  <c r="CI310" i="10"/>
  <c r="CJ310" i="10"/>
  <c r="CI289" i="10"/>
  <c r="CJ289" i="10"/>
  <c r="CJ156" i="10"/>
  <c r="CI156" i="10"/>
  <c r="CJ21" i="10"/>
  <c r="CI21" i="10"/>
  <c r="CI341" i="10"/>
  <c r="CJ341" i="10"/>
  <c r="CI353" i="10"/>
  <c r="CJ353" i="10"/>
  <c r="CJ237" i="10"/>
  <c r="CI237" i="10"/>
  <c r="CJ93" i="10"/>
  <c r="CI93" i="10"/>
  <c r="CJ48" i="10"/>
  <c r="CI48" i="10"/>
  <c r="CJ54" i="10"/>
  <c r="CI54" i="10"/>
  <c r="CJ66" i="10"/>
  <c r="CI66" i="10"/>
  <c r="CI30" i="10"/>
  <c r="CJ30" i="10"/>
  <c r="CJ74" i="10"/>
  <c r="CI74" i="10"/>
  <c r="CJ94" i="10"/>
  <c r="CI94" i="10"/>
  <c r="CJ102" i="10"/>
  <c r="CI102" i="10"/>
  <c r="CJ124" i="10"/>
  <c r="CI124" i="10"/>
  <c r="CJ140" i="10"/>
  <c r="CI140" i="10"/>
  <c r="CJ176" i="10"/>
  <c r="CI176" i="10"/>
  <c r="CI153" i="10"/>
  <c r="CJ153" i="10"/>
  <c r="CJ196" i="10"/>
  <c r="CI196" i="10"/>
  <c r="CJ228" i="10"/>
  <c r="CI228" i="10"/>
  <c r="CI216" i="10"/>
  <c r="CJ216" i="10"/>
  <c r="CJ248" i="10"/>
  <c r="CI248" i="10"/>
  <c r="CJ286" i="10"/>
  <c r="CI286" i="10"/>
  <c r="CJ321" i="10"/>
  <c r="CI321" i="10"/>
  <c r="CJ345" i="10"/>
  <c r="CI345" i="10"/>
  <c r="CJ371" i="10"/>
  <c r="CI371" i="10"/>
  <c r="CJ111" i="10"/>
  <c r="CI111" i="10"/>
  <c r="CJ259" i="10"/>
  <c r="CI259" i="10"/>
  <c r="CJ39" i="10"/>
  <c r="CI39" i="10"/>
  <c r="CI167" i="10"/>
  <c r="CJ167" i="10"/>
  <c r="CJ18" i="10"/>
  <c r="CI18" i="10"/>
  <c r="CJ86" i="10"/>
  <c r="CI86" i="10"/>
  <c r="CJ323" i="10"/>
  <c r="CI323" i="10"/>
  <c r="CJ333" i="10"/>
  <c r="CI333" i="10"/>
  <c r="CJ235" i="10"/>
  <c r="CI235" i="10"/>
  <c r="CJ27" i="10"/>
  <c r="CI27" i="10"/>
  <c r="CJ91" i="10"/>
  <c r="CI91" i="10"/>
  <c r="CJ249" i="10"/>
  <c r="CI249" i="10"/>
  <c r="CI148" i="10"/>
  <c r="CJ148" i="10"/>
  <c r="CJ262" i="10"/>
  <c r="CI262" i="10"/>
  <c r="CJ307" i="10"/>
  <c r="CI307" i="10"/>
  <c r="CI222" i="10"/>
  <c r="CJ222" i="10"/>
  <c r="CJ135" i="10"/>
  <c r="CI135" i="10"/>
  <c r="CJ38" i="10"/>
  <c r="CI38" i="10"/>
  <c r="CJ87" i="10"/>
  <c r="CI87" i="10"/>
  <c r="CJ229" i="10"/>
  <c r="CI229" i="10"/>
  <c r="CJ99" i="10"/>
  <c r="CI99" i="10"/>
  <c r="CJ326" i="10"/>
  <c r="CI326" i="10"/>
  <c r="CI304" i="10"/>
  <c r="CJ304" i="10"/>
  <c r="CI226" i="10"/>
  <c r="CJ226" i="10"/>
  <c r="CJ133" i="10"/>
  <c r="CI133" i="10"/>
  <c r="CI291" i="10"/>
  <c r="CJ291" i="10"/>
  <c r="CI279" i="10"/>
  <c r="CJ279" i="10"/>
  <c r="CJ141" i="10"/>
  <c r="CI141" i="10"/>
  <c r="CJ51" i="10"/>
  <c r="CI51" i="10"/>
  <c r="CI306" i="10"/>
  <c r="CJ306" i="10"/>
  <c r="CJ330" i="10"/>
  <c r="CI330" i="10"/>
  <c r="CJ215" i="10"/>
  <c r="CI215" i="10"/>
  <c r="CJ103" i="10"/>
  <c r="CI103" i="10"/>
  <c r="CJ64" i="10"/>
  <c r="CI64" i="10"/>
  <c r="CJ70" i="10"/>
  <c r="CI70" i="10"/>
  <c r="CJ16" i="10"/>
  <c r="CI16" i="10"/>
  <c r="CI32" i="10"/>
  <c r="CJ32" i="10"/>
  <c r="CJ82" i="10"/>
  <c r="CI82" i="10"/>
  <c r="CJ84" i="10"/>
  <c r="CI84" i="10"/>
  <c r="CI147" i="10"/>
  <c r="CJ147" i="10"/>
  <c r="CJ126" i="10"/>
  <c r="CI126" i="10"/>
  <c r="CJ142" i="10"/>
  <c r="CI142" i="10"/>
  <c r="CJ178" i="10"/>
  <c r="CI178" i="10"/>
  <c r="CI155" i="10"/>
  <c r="CJ155" i="10"/>
  <c r="CJ198" i="10"/>
  <c r="CI198" i="10"/>
  <c r="CJ227" i="10"/>
  <c r="CI227" i="10"/>
  <c r="CI218" i="10"/>
  <c r="CJ218" i="10"/>
  <c r="CJ250" i="10"/>
  <c r="CI250" i="10"/>
  <c r="CJ288" i="10"/>
  <c r="CI288" i="10"/>
  <c r="CJ313" i="10"/>
  <c r="CI313" i="10"/>
  <c r="CJ343" i="10"/>
  <c r="CI343" i="10"/>
  <c r="CJ369" i="10"/>
  <c r="CI369" i="10"/>
  <c r="CJ315" i="10"/>
  <c r="CI315" i="10"/>
  <c r="CJ318" i="10"/>
  <c r="CI318" i="10"/>
  <c r="CI312" i="10"/>
  <c r="CJ312" i="10"/>
  <c r="CJ219" i="10"/>
  <c r="CI219" i="10"/>
  <c r="CJ29" i="10"/>
  <c r="CI29" i="10"/>
  <c r="CJ366" i="10"/>
  <c r="CI366" i="10"/>
  <c r="CJ263" i="10"/>
  <c r="CI263" i="10"/>
  <c r="CJ139" i="10"/>
  <c r="CI139" i="10"/>
  <c r="CJ43" i="10"/>
  <c r="CI43" i="10"/>
  <c r="CJ314" i="10"/>
  <c r="CI314" i="10"/>
  <c r="CJ223" i="10"/>
  <c r="CI223" i="10"/>
  <c r="CJ101" i="10"/>
  <c r="CI101" i="10"/>
  <c r="CJ36" i="10"/>
  <c r="CI36" i="10"/>
  <c r="CI339" i="10"/>
  <c r="CJ339" i="10"/>
  <c r="CI173" i="10"/>
  <c r="CJ173" i="10"/>
  <c r="CJ85" i="10"/>
  <c r="CI85" i="10"/>
  <c r="CJ187" i="10"/>
  <c r="CI187" i="10"/>
  <c r="CJ322" i="10"/>
  <c r="CI322" i="10"/>
  <c r="CI243" i="10"/>
  <c r="CJ243" i="10"/>
  <c r="CJ129" i="10"/>
  <c r="CI129" i="10"/>
  <c r="CJ231" i="10"/>
  <c r="CI231" i="10"/>
  <c r="CJ257" i="10"/>
  <c r="CI257" i="10"/>
  <c r="CJ83" i="10"/>
  <c r="CI83" i="10"/>
  <c r="CJ203" i="10"/>
  <c r="CI203" i="10"/>
  <c r="CJ309" i="10"/>
  <c r="CI309" i="10"/>
  <c r="CJ329" i="10"/>
  <c r="CI329" i="10"/>
  <c r="CJ201" i="10"/>
  <c r="CI201" i="10"/>
  <c r="CJ107" i="10"/>
  <c r="CI107" i="10"/>
  <c r="CJ71" i="10"/>
  <c r="CI71" i="10"/>
  <c r="CJ22" i="10"/>
  <c r="CI22" i="10"/>
  <c r="CJ42" i="10"/>
  <c r="CI42" i="10"/>
  <c r="CJ46" i="10"/>
  <c r="CI46" i="10"/>
  <c r="CJ98" i="10"/>
  <c r="CI98" i="10"/>
  <c r="CJ100" i="10"/>
  <c r="CI100" i="10"/>
  <c r="CJ112" i="10"/>
  <c r="CI112" i="10"/>
  <c r="CJ128" i="10"/>
  <c r="CI128" i="10"/>
  <c r="CI145" i="10"/>
  <c r="CJ145" i="10"/>
  <c r="CJ180" i="10"/>
  <c r="CI180" i="10"/>
  <c r="CI157" i="10"/>
  <c r="CJ157" i="10"/>
  <c r="CJ200" i="10"/>
  <c r="CI200" i="10"/>
  <c r="CJ238" i="10"/>
  <c r="CI238" i="10"/>
  <c r="CI220" i="10"/>
  <c r="CJ220" i="10"/>
  <c r="CJ254" i="10"/>
  <c r="CI254" i="10"/>
  <c r="CJ290" i="10"/>
  <c r="CI290" i="10"/>
  <c r="CI296" i="10"/>
  <c r="CJ296" i="10"/>
  <c r="CI336" i="10"/>
  <c r="CJ336" i="10"/>
  <c r="CJ373" i="10"/>
  <c r="CI373" i="10"/>
  <c r="CJ266" i="10"/>
  <c r="CI266" i="10"/>
  <c r="CJ347" i="10"/>
  <c r="CI347" i="10"/>
  <c r="CJ123" i="10"/>
  <c r="CI123" i="10"/>
  <c r="CI297" i="10"/>
  <c r="CJ297" i="10"/>
  <c r="CJ131" i="10"/>
  <c r="CI131" i="10"/>
  <c r="CJ78" i="10"/>
  <c r="CI78" i="10"/>
  <c r="CJ194" i="10"/>
  <c r="CI194" i="10"/>
  <c r="CJ284" i="10"/>
  <c r="CI284" i="10"/>
  <c r="CJ265" i="10"/>
  <c r="CI265" i="10"/>
  <c r="CJ303" i="10"/>
  <c r="CI303" i="10"/>
  <c r="CJ189" i="10"/>
  <c r="CI189" i="10"/>
  <c r="CJ301" i="10"/>
  <c r="CI301" i="10"/>
  <c r="CJ374" i="10"/>
  <c r="CI374" i="10"/>
  <c r="CJ221" i="10"/>
  <c r="CI221" i="10"/>
  <c r="CJ137" i="10"/>
  <c r="CI137" i="10"/>
  <c r="CJ363" i="10"/>
  <c r="CI363" i="10"/>
  <c r="CI276" i="10"/>
  <c r="CJ276" i="10"/>
  <c r="CJ232" i="10"/>
  <c r="CI232" i="10"/>
  <c r="CJ95" i="10"/>
  <c r="CI95" i="10"/>
  <c r="CJ55" i="10"/>
  <c r="CI55" i="10"/>
  <c r="CI335" i="10"/>
  <c r="CJ335" i="10"/>
  <c r="CI165" i="10"/>
  <c r="CJ165" i="10"/>
  <c r="CJ143" i="10"/>
  <c r="CI143" i="10"/>
  <c r="CJ65" i="10"/>
  <c r="CI65" i="10"/>
  <c r="CJ295" i="10"/>
  <c r="CI295" i="10"/>
  <c r="CJ225" i="10"/>
  <c r="CI225" i="10"/>
  <c r="CJ119" i="10"/>
  <c r="CI119" i="10"/>
  <c r="CI181" i="10"/>
  <c r="CJ181" i="10"/>
  <c r="CJ268" i="10"/>
  <c r="CI268" i="10"/>
  <c r="CJ97" i="10"/>
  <c r="CI97" i="10"/>
  <c r="CJ61" i="10"/>
  <c r="CI61" i="10"/>
  <c r="CJ233" i="10"/>
  <c r="CI233" i="10"/>
  <c r="CJ327" i="10"/>
  <c r="CI327" i="10"/>
  <c r="CI179" i="10"/>
  <c r="CJ179" i="10"/>
  <c r="CJ73" i="10"/>
  <c r="CI73" i="10"/>
  <c r="CJ92" i="10"/>
  <c r="CI92" i="10"/>
  <c r="CJ37" i="10"/>
  <c r="CI37" i="10"/>
  <c r="CJ40" i="10"/>
  <c r="CI40" i="10"/>
  <c r="CJ62" i="10"/>
  <c r="CI62" i="10"/>
  <c r="CJ76" i="10"/>
  <c r="CI76" i="10"/>
  <c r="CJ90" i="10"/>
  <c r="CI90" i="10"/>
  <c r="CJ114" i="10"/>
  <c r="CI114" i="10"/>
  <c r="CJ130" i="10"/>
  <c r="CI130" i="10"/>
  <c r="CJ183" i="10"/>
  <c r="CI183" i="10"/>
  <c r="CJ182" i="10"/>
  <c r="CI182" i="10"/>
  <c r="CI159" i="10"/>
  <c r="CJ159" i="10"/>
  <c r="CJ202" i="10"/>
  <c r="CI202" i="10"/>
  <c r="CJ234" i="10"/>
  <c r="CI234" i="10"/>
  <c r="CJ236" i="10"/>
  <c r="CI236" i="10"/>
  <c r="CJ256" i="10"/>
  <c r="CI256" i="10"/>
  <c r="CJ292" i="10"/>
  <c r="CI292" i="10"/>
  <c r="CI298" i="10"/>
  <c r="CJ298" i="10"/>
  <c r="CJ338" i="10"/>
  <c r="CI338" i="10"/>
  <c r="CJ362" i="10"/>
  <c r="CI362" i="10"/>
  <c r="CJ230" i="10"/>
  <c r="CI230" i="10"/>
  <c r="CJ150" i="10"/>
  <c r="CI150" i="10"/>
  <c r="CJ348" i="10"/>
  <c r="CI348" i="10"/>
  <c r="CJ47" i="10"/>
  <c r="CI47" i="10"/>
  <c r="CJ33" i="10"/>
  <c r="CI33" i="10"/>
  <c r="CJ138" i="10"/>
  <c r="CI138" i="10"/>
  <c r="CJ246" i="10"/>
  <c r="CI246" i="10"/>
  <c r="CJ160" i="10"/>
  <c r="CI160" i="10"/>
  <c r="CI247" i="10"/>
  <c r="CJ247" i="10"/>
  <c r="CJ174" i="10"/>
  <c r="CI174" i="10"/>
  <c r="CI245" i="10"/>
  <c r="CJ245" i="10"/>
  <c r="CI337" i="10"/>
  <c r="CJ337" i="10"/>
  <c r="CJ205" i="10"/>
  <c r="CI205" i="10"/>
  <c r="CJ75" i="10"/>
  <c r="CI75" i="10"/>
  <c r="CJ376" i="10"/>
  <c r="CI376" i="10"/>
  <c r="CJ252" i="10"/>
  <c r="CI252" i="10"/>
  <c r="CJ193" i="10"/>
  <c r="CI193" i="10"/>
  <c r="CJ79" i="10"/>
  <c r="CI79" i="10"/>
  <c r="CJ359" i="10"/>
  <c r="CI359" i="10"/>
  <c r="CI287" i="10"/>
  <c r="CJ287" i="10"/>
  <c r="CJ239" i="10"/>
  <c r="CI239" i="10"/>
  <c r="CJ17" i="10"/>
  <c r="CI17" i="10"/>
  <c r="CJ25" i="10"/>
  <c r="CI25" i="10"/>
  <c r="CI277" i="10"/>
  <c r="CJ277" i="10"/>
  <c r="CJ211" i="10"/>
  <c r="CI211" i="10"/>
  <c r="CJ127" i="10"/>
  <c r="CI127" i="10"/>
  <c r="CJ57" i="10"/>
  <c r="CI57" i="10"/>
  <c r="CJ213" i="10"/>
  <c r="CI213" i="10"/>
  <c r="CJ81" i="10"/>
  <c r="CI81" i="10"/>
  <c r="CJ45" i="10"/>
  <c r="CI45" i="10"/>
  <c r="CJ241" i="10"/>
  <c r="CI241" i="10"/>
  <c r="CI308" i="10"/>
  <c r="CJ308" i="10"/>
  <c r="CJ158" i="10"/>
  <c r="CI158" i="10"/>
  <c r="CJ89" i="10"/>
  <c r="CI89" i="10"/>
  <c r="CJ12" i="10"/>
  <c r="CI12" i="10"/>
  <c r="CJ44" i="10"/>
  <c r="CI44" i="10"/>
  <c r="CJ56" i="10"/>
  <c r="CI56" i="10"/>
  <c r="CJ108" i="10"/>
  <c r="CI108" i="10"/>
  <c r="CJ88" i="10"/>
  <c r="CI88" i="10"/>
  <c r="CJ106" i="10"/>
  <c r="CI106" i="10"/>
  <c r="CJ116" i="10"/>
  <c r="CI116" i="10"/>
  <c r="CJ132" i="10"/>
  <c r="CI132" i="10"/>
  <c r="CJ166" i="10"/>
  <c r="CI166" i="10"/>
  <c r="CI186" i="10"/>
  <c r="CJ186" i="10"/>
  <c r="CJ188" i="10"/>
  <c r="CI188" i="10"/>
  <c r="CJ204" i="10"/>
  <c r="CI204" i="10"/>
  <c r="CJ240" i="10"/>
  <c r="CI240" i="10"/>
  <c r="CI244" i="10"/>
  <c r="CJ244" i="10"/>
  <c r="CI294" i="10"/>
  <c r="CJ294" i="10"/>
  <c r="CJ319" i="10"/>
  <c r="CI319" i="10"/>
  <c r="CI300" i="10"/>
  <c r="CJ300" i="10"/>
  <c r="CJ340" i="10"/>
  <c r="CI340" i="10"/>
  <c r="CJ364" i="10"/>
  <c r="CI364" i="10"/>
  <c r="CJ305" i="10"/>
  <c r="CI305" i="10"/>
  <c r="CJ72" i="10"/>
  <c r="CI72" i="10"/>
  <c r="CJ154" i="10"/>
  <c r="CI154" i="10"/>
  <c r="CJ357" i="10"/>
  <c r="CI357" i="10"/>
  <c r="CJ50" i="10"/>
  <c r="CI50" i="10"/>
  <c r="CJ122" i="10"/>
  <c r="CI122" i="10"/>
  <c r="CI214" i="10"/>
  <c r="CJ214" i="10"/>
  <c r="CJ361" i="10"/>
  <c r="CI361" i="10"/>
  <c r="CJ271" i="10"/>
  <c r="CI271" i="10"/>
  <c r="CJ162" i="10"/>
  <c r="CI162" i="10"/>
  <c r="CJ274" i="10"/>
  <c r="CI274" i="10"/>
  <c r="CJ344" i="10"/>
  <c r="CI344" i="10"/>
  <c r="CJ191" i="10"/>
  <c r="CI191" i="10"/>
  <c r="CJ13" i="10"/>
  <c r="CI13" i="10"/>
  <c r="CJ370" i="10"/>
  <c r="CI370" i="10"/>
  <c r="CJ261" i="10"/>
  <c r="CI261" i="10"/>
  <c r="CJ207" i="10"/>
  <c r="CI207" i="10"/>
  <c r="CJ49" i="10"/>
  <c r="CI49" i="10"/>
  <c r="CJ332" i="10"/>
  <c r="CI332" i="10"/>
  <c r="CJ253" i="10"/>
  <c r="CI253" i="10"/>
  <c r="CJ164" i="10"/>
  <c r="CI164" i="10"/>
  <c r="CJ105" i="10"/>
  <c r="CI105" i="10"/>
  <c r="CJ372" i="10"/>
  <c r="CI372" i="10"/>
  <c r="CJ293" i="10"/>
  <c r="CI293" i="10"/>
  <c r="CJ197" i="10"/>
  <c r="CI197" i="10"/>
  <c r="CJ59" i="10"/>
  <c r="CI59" i="10"/>
  <c r="CJ328" i="10"/>
  <c r="CI328" i="10"/>
  <c r="CJ273" i="10"/>
  <c r="CI273" i="10"/>
  <c r="CJ77" i="10"/>
  <c r="CI77" i="10"/>
  <c r="CJ368" i="10"/>
  <c r="CI368" i="10"/>
  <c r="CJ199" i="10"/>
  <c r="CI199" i="10"/>
  <c r="CJ299" i="10"/>
  <c r="CI299" i="10"/>
  <c r="CJ117" i="10"/>
  <c r="CI117" i="10"/>
  <c r="CJ69" i="10"/>
  <c r="CI69" i="10"/>
  <c r="CJ14" i="10"/>
  <c r="CI14" i="10"/>
  <c r="CJ60" i="10"/>
  <c r="CI60" i="10"/>
  <c r="CJ24" i="10"/>
  <c r="CI24" i="10"/>
  <c r="CJ58" i="10"/>
  <c r="CI58" i="10"/>
  <c r="CJ104" i="10"/>
  <c r="CI104" i="10"/>
  <c r="CJ80" i="10"/>
  <c r="CI80" i="10"/>
  <c r="CJ118" i="10"/>
  <c r="CI118" i="10"/>
  <c r="CJ134" i="10"/>
  <c r="CI134" i="10"/>
  <c r="CJ168" i="10"/>
  <c r="CI168" i="10"/>
  <c r="CJ185" i="10"/>
  <c r="CI185" i="10"/>
  <c r="CJ190" i="10"/>
  <c r="CI190" i="10"/>
  <c r="CI206" i="10"/>
  <c r="CJ206" i="10"/>
  <c r="CI210" i="10"/>
  <c r="CJ210" i="10"/>
  <c r="CJ258" i="10"/>
  <c r="CI258" i="10"/>
  <c r="CJ280" i="10"/>
  <c r="CI280" i="10"/>
  <c r="CJ311" i="10"/>
  <c r="CI311" i="10"/>
  <c r="CI302" i="10"/>
  <c r="CJ302" i="10"/>
  <c r="CJ346" i="10"/>
  <c r="CI346" i="10"/>
  <c r="CJ367" i="10"/>
  <c r="CI367" i="10"/>
  <c r="CJ360" i="10"/>
  <c r="CI360" i="10"/>
  <c r="CJ31" i="10"/>
  <c r="CI31" i="10"/>
  <c r="CJ209" i="10"/>
  <c r="CI209" i="10"/>
  <c r="CI349" i="10"/>
  <c r="CJ349" i="10"/>
  <c r="CJ270" i="10"/>
  <c r="CI270" i="10"/>
  <c r="CJ68" i="10"/>
  <c r="CI68" i="10"/>
  <c r="CJ172" i="10"/>
  <c r="CI172" i="10"/>
  <c r="CI208" i="10"/>
  <c r="CJ208" i="10"/>
  <c r="CI351" i="10"/>
  <c r="CJ351" i="10"/>
  <c r="CJ264" i="10"/>
  <c r="CI264" i="10"/>
  <c r="CJ115" i="10"/>
  <c r="CI115" i="10"/>
  <c r="CJ272" i="10"/>
  <c r="CI272" i="10"/>
  <c r="CJ316" i="10"/>
  <c r="CI316" i="10"/>
  <c r="CI184" i="10"/>
  <c r="CJ184" i="10"/>
  <c r="CJ41" i="10"/>
  <c r="CI41" i="10"/>
  <c r="CJ356" i="10"/>
  <c r="CI356" i="10"/>
  <c r="CJ251" i="10"/>
  <c r="CI251" i="10"/>
  <c r="CI163" i="10"/>
  <c r="CJ163" i="10"/>
  <c r="CJ34" i="10"/>
  <c r="CI34" i="10"/>
  <c r="CJ217" i="10"/>
  <c r="CI217" i="10"/>
  <c r="CI224" i="10"/>
  <c r="CJ224" i="10"/>
  <c r="CJ152" i="10"/>
  <c r="CI152" i="10"/>
  <c r="CJ67" i="10"/>
  <c r="CI67" i="10"/>
  <c r="CJ354" i="10"/>
  <c r="CI354" i="10"/>
  <c r="CI278" i="10"/>
  <c r="CJ278" i="10"/>
  <c r="CI175" i="10"/>
  <c r="CJ175" i="10"/>
  <c r="CJ19" i="10"/>
  <c r="CI19" i="10"/>
  <c r="CJ320" i="10"/>
  <c r="CI320" i="10"/>
  <c r="CI177" i="10"/>
  <c r="CJ177" i="10"/>
  <c r="CJ63" i="10"/>
  <c r="CI63" i="10"/>
  <c r="CJ350" i="10"/>
  <c r="CI350" i="10"/>
  <c r="CJ358" i="10"/>
  <c r="CI358" i="10"/>
  <c r="CI281" i="10"/>
  <c r="CJ281" i="10"/>
  <c r="CJ113" i="10"/>
  <c r="CI113" i="10"/>
  <c r="CJ23" i="10"/>
  <c r="CI23" i="10"/>
  <c r="CJ20" i="10"/>
  <c r="CI20" i="10"/>
  <c r="CJ35" i="10"/>
  <c r="CI35" i="10"/>
  <c r="CJ26" i="10"/>
  <c r="CI26" i="10"/>
  <c r="CJ52" i="10"/>
  <c r="CI52" i="10"/>
  <c r="CJ109" i="10"/>
  <c r="CI109" i="10"/>
  <c r="CJ96" i="10"/>
  <c r="CI96" i="10"/>
  <c r="CJ120" i="10"/>
  <c r="CI120" i="10"/>
  <c r="CJ136" i="10"/>
  <c r="CI136" i="10"/>
  <c r="CJ170" i="10"/>
  <c r="CI170" i="10"/>
  <c r="CI149" i="10"/>
  <c r="CJ149" i="10"/>
  <c r="CJ192" i="10"/>
  <c r="CI192" i="10"/>
  <c r="CI242" i="10"/>
  <c r="CJ242" i="10"/>
  <c r="CI212" i="10"/>
  <c r="CJ212" i="10"/>
  <c r="CJ260" i="10"/>
  <c r="CI260" i="10"/>
  <c r="CJ282" i="10"/>
  <c r="CI282" i="10"/>
  <c r="CJ325" i="10"/>
  <c r="CI325" i="10"/>
  <c r="CJ317" i="10"/>
  <c r="CI317" i="10"/>
  <c r="CJ342" i="10"/>
  <c r="CI342" i="10"/>
  <c r="CJ375" i="10"/>
  <c r="CI375" i="10"/>
  <c r="BD84" i="4"/>
  <c r="BD366" i="4"/>
  <c r="BD170" i="4"/>
  <c r="CF277" i="4"/>
  <c r="BD347" i="4"/>
  <c r="CF251" i="4"/>
  <c r="BD135" i="4"/>
  <c r="BD171" i="4"/>
  <c r="CF77" i="4"/>
  <c r="CF111" i="4"/>
  <c r="BD160" i="4"/>
  <c r="BD187" i="4"/>
  <c r="BD123" i="4"/>
  <c r="BD165" i="4"/>
  <c r="BD121" i="4"/>
  <c r="BD338" i="4"/>
  <c r="CF326" i="4"/>
  <c r="BD285" i="4"/>
  <c r="CF179" i="4"/>
  <c r="CF235" i="4"/>
  <c r="BD249" i="4"/>
  <c r="BD87" i="4"/>
  <c r="BD164" i="4"/>
  <c r="DN23" i="4"/>
  <c r="EF15" i="4"/>
  <c r="EE21" i="4"/>
  <c r="DN22" i="4"/>
  <c r="EC22" i="4"/>
  <c r="DN18" i="4"/>
  <c r="EA13" i="4"/>
  <c r="EF12" i="4"/>
  <c r="DO22" i="4"/>
  <c r="EA17" i="4"/>
  <c r="EC12" i="4"/>
  <c r="DM22" i="4"/>
  <c r="DT16" i="4"/>
  <c r="EE22" i="4"/>
  <c r="DY12" i="4"/>
  <c r="EE17" i="4"/>
  <c r="EF16" i="4"/>
  <c r="DN20" i="4"/>
  <c r="DZ13" i="4"/>
  <c r="ED21" i="4"/>
  <c r="ED16" i="4"/>
  <c r="DQ19" i="4"/>
  <c r="EF19" i="4"/>
  <c r="EC18" i="4"/>
  <c r="DT18" i="4"/>
  <c r="DZ12" i="4"/>
  <c r="DN16" i="4"/>
  <c r="DK21" i="4"/>
  <c r="EA16" i="4"/>
  <c r="DX19" i="4"/>
  <c r="EF21" i="4"/>
  <c r="EF20" i="4"/>
  <c r="EC20" i="4"/>
  <c r="EE19" i="4"/>
  <c r="EB17" i="4"/>
  <c r="ED19" i="4"/>
  <c r="DJ23" i="4"/>
  <c r="EE13" i="4"/>
  <c r="DV16" i="4"/>
  <c r="DY16" i="4"/>
  <c r="BD357" i="4"/>
  <c r="EE18" i="4"/>
  <c r="DV20" i="4"/>
  <c r="DU17" i="4"/>
  <c r="DX13" i="4"/>
  <c r="EC13" i="4"/>
  <c r="ED18" i="4"/>
  <c r="DS15" i="4"/>
  <c r="EB23" i="4"/>
  <c r="DK15" i="4"/>
  <c r="DP14" i="4"/>
  <c r="DX14" i="4"/>
  <c r="DT13" i="4"/>
  <c r="DS16" i="4"/>
  <c r="EB19" i="4"/>
  <c r="ED22" i="4"/>
  <c r="EF18" i="4"/>
  <c r="DZ14" i="4"/>
  <c r="ED15" i="4"/>
  <c r="EB18" i="4"/>
  <c r="EE16" i="4"/>
  <c r="DN17" i="4"/>
  <c r="EA14" i="4"/>
  <c r="ED14" i="4"/>
  <c r="DI20" i="4"/>
  <c r="EE12" i="4"/>
  <c r="DZ16" i="4"/>
  <c r="EB14" i="4"/>
  <c r="ED13" i="4"/>
  <c r="DZ23" i="4"/>
  <c r="EE20" i="4"/>
  <c r="DN19" i="4"/>
  <c r="DJ13" i="4"/>
  <c r="DT21" i="4"/>
  <c r="DJ20" i="4"/>
  <c r="EE15" i="4"/>
  <c r="DV17" i="4"/>
  <c r="DR20" i="4"/>
  <c r="EE23" i="4"/>
  <c r="ED20" i="4"/>
  <c r="DN15" i="4"/>
  <c r="DX15" i="4"/>
  <c r="DM13" i="4"/>
  <c r="DK13" i="4"/>
  <c r="ED23" i="4"/>
  <c r="EF17" i="4"/>
  <c r="EC15" i="4"/>
  <c r="EC16" i="4"/>
  <c r="EF22" i="4"/>
  <c r="EA21" i="4"/>
  <c r="DN21" i="4"/>
  <c r="EB15" i="4"/>
  <c r="DZ20" i="4"/>
  <c r="ED12" i="4"/>
  <c r="DQ15" i="4"/>
  <c r="EB22" i="4"/>
  <c r="EF23" i="4"/>
  <c r="EF13" i="4"/>
  <c r="EA18" i="4"/>
  <c r="EE14" i="4"/>
  <c r="CF324" i="4"/>
  <c r="BD274" i="4"/>
  <c r="ED17" i="4"/>
  <c r="CF323" i="4"/>
  <c r="BD270" i="4"/>
  <c r="BD313" i="4"/>
  <c r="BD306" i="4"/>
  <c r="BD296" i="4"/>
  <c r="BD201" i="4"/>
  <c r="BD196" i="4"/>
  <c r="CF290" i="4"/>
  <c r="BD205" i="4"/>
  <c r="BD364" i="4"/>
  <c r="BD275" i="4"/>
  <c r="BD340" i="4"/>
  <c r="BD181" i="4"/>
  <c r="BD224" i="4"/>
  <c r="BD167" i="4"/>
  <c r="CF236" i="4"/>
  <c r="BD78" i="4"/>
  <c r="CF258" i="4"/>
  <c r="BD96" i="4"/>
  <c r="BD106" i="4"/>
  <c r="CF218" i="4"/>
  <c r="BD131" i="4"/>
  <c r="CF308" i="4"/>
  <c r="BD133" i="4"/>
  <c r="BD15" i="4"/>
  <c r="CF197" i="4"/>
  <c r="CF24" i="4"/>
  <c r="BD259" i="4"/>
  <c r="BD225" i="4"/>
  <c r="CF117" i="4"/>
  <c r="BD57" i="4"/>
  <c r="CF139" i="4"/>
  <c r="BD20" i="4"/>
  <c r="BD37" i="4"/>
  <c r="BD312" i="4"/>
  <c r="CF252" i="4"/>
  <c r="BD143" i="4"/>
  <c r="BD162" i="4"/>
  <c r="BD14" i="4"/>
  <c r="BD190" i="4"/>
  <c r="BD339" i="4"/>
  <c r="BD56" i="4"/>
  <c r="BD75" i="4"/>
  <c r="BD193" i="4"/>
  <c r="CF176" i="4"/>
  <c r="BD40" i="4"/>
  <c r="BD42" i="4"/>
  <c r="CF328" i="4"/>
  <c r="EB12" i="4"/>
  <c r="BD151" i="4"/>
  <c r="CF191" i="4"/>
  <c r="BD183" i="4"/>
  <c r="BD316" i="4"/>
  <c r="BD352" i="4"/>
  <c r="BD246" i="4"/>
  <c r="BD368" i="4"/>
  <c r="CF288" i="4"/>
  <c r="CF109" i="4"/>
  <c r="CF297" i="4"/>
  <c r="CF213" i="4"/>
  <c r="CF62" i="4"/>
  <c r="DT19" i="4"/>
  <c r="BD95" i="4"/>
  <c r="BD43" i="4"/>
  <c r="BD301" i="4"/>
  <c r="BD307" i="4"/>
  <c r="BD103" i="4"/>
  <c r="CF124" i="4"/>
  <c r="BD194" i="4"/>
  <c r="BD341" i="4"/>
  <c r="BD321" i="4"/>
  <c r="BD342" i="4"/>
  <c r="CF371" i="4"/>
  <c r="BD80" i="4"/>
  <c r="BD51" i="4"/>
  <c r="BD91" i="4"/>
  <c r="BD320" i="4"/>
  <c r="BD318" i="4"/>
  <c r="CF355" i="4"/>
  <c r="CF136" i="4"/>
  <c r="CF243" i="4"/>
  <c r="BD345" i="4"/>
  <c r="BD64" i="4"/>
  <c r="CF361" i="4"/>
  <c r="BD231" i="4"/>
  <c r="BD229" i="4"/>
  <c r="CF85" i="4"/>
  <c r="CF304" i="4"/>
  <c r="BD305" i="4"/>
  <c r="CF86" i="4"/>
  <c r="BD86" i="4"/>
  <c r="BD222" i="4"/>
  <c r="BD185" i="4"/>
  <c r="CF60" i="4"/>
  <c r="BD211" i="4"/>
  <c r="BD220" i="4"/>
  <c r="BD268" i="4"/>
  <c r="CF16" i="4"/>
  <c r="CF89" i="4"/>
  <c r="BD104" i="4"/>
  <c r="BD276" i="4"/>
  <c r="CF132" i="4"/>
  <c r="BD132" i="4"/>
  <c r="BD322" i="4"/>
  <c r="BD256" i="4"/>
  <c r="BD325" i="4"/>
  <c r="CF39" i="4"/>
  <c r="BD203" i="4"/>
  <c r="CF203" i="4"/>
  <c r="BD134" i="4"/>
  <c r="BD174" i="4"/>
  <c r="BD141" i="4"/>
  <c r="BD337" i="4"/>
  <c r="CF184" i="4"/>
  <c r="BD119" i="4"/>
  <c r="CF61" i="4"/>
  <c r="BD230" i="4"/>
  <c r="DY17" i="4"/>
  <c r="DM21" i="4"/>
  <c r="BD48" i="4"/>
  <c r="BD168" i="4"/>
  <c r="CF126" i="4"/>
  <c r="BD292" i="4"/>
  <c r="CF107" i="4"/>
  <c r="BD107" i="4"/>
  <c r="CF300" i="4"/>
  <c r="BD300" i="4"/>
  <c r="EC14" i="4"/>
  <c r="BD210" i="4"/>
  <c r="BD260" i="4"/>
  <c r="BD25" i="4"/>
  <c r="BD257" i="4"/>
  <c r="CF267" i="4"/>
  <c r="BD219" i="4"/>
  <c r="BD240" i="4"/>
  <c r="BD155" i="4"/>
  <c r="BD175" i="4"/>
  <c r="CF349" i="4"/>
  <c r="CF273" i="4"/>
  <c r="BD273" i="4"/>
  <c r="CF113" i="4"/>
  <c r="BD113" i="4"/>
  <c r="BD112" i="4"/>
  <c r="CF112" i="4"/>
  <c r="BD166" i="4"/>
  <c r="CF166" i="4"/>
  <c r="BD356" i="4"/>
  <c r="CF356" i="4"/>
  <c r="CF88" i="4"/>
  <c r="BD88" i="4"/>
  <c r="BD59" i="4"/>
  <c r="CF59" i="4"/>
  <c r="CF282" i="4"/>
  <c r="BD282" i="4"/>
  <c r="CF228" i="4"/>
  <c r="BD228" i="4"/>
  <c r="BD68" i="4"/>
  <c r="CF68" i="4"/>
  <c r="BD13" i="4"/>
  <c r="CF13" i="4"/>
  <c r="CF195" i="4"/>
  <c r="BD195" i="4"/>
  <c r="BD186" i="4"/>
  <c r="CF186" i="4"/>
  <c r="BD372" i="4"/>
  <c r="CF372" i="4"/>
  <c r="BD53" i="4"/>
  <c r="CF53" i="4"/>
  <c r="BD299" i="4"/>
  <c r="CF299" i="4"/>
  <c r="BD144" i="4"/>
  <c r="CF144" i="4"/>
  <c r="BD110" i="4"/>
  <c r="CF110" i="4"/>
  <c r="CF21" i="4"/>
  <c r="BD21" i="4"/>
  <c r="CF329" i="4"/>
  <c r="BD329" i="4"/>
  <c r="CF149" i="4"/>
  <c r="BD149" i="4"/>
  <c r="CF150" i="4"/>
  <c r="BD150" i="4"/>
  <c r="BD298" i="4"/>
  <c r="CF298" i="4"/>
  <c r="BD74" i="4"/>
  <c r="BD71" i="4"/>
  <c r="CF71" i="4"/>
  <c r="CI74" i="4"/>
  <c r="BD362" i="4"/>
  <c r="CF362" i="4"/>
  <c r="BD302" i="4"/>
  <c r="CF302" i="4"/>
  <c r="BD241" i="4"/>
  <c r="BD72" i="4"/>
  <c r="CF72" i="4"/>
  <c r="CF33" i="4"/>
  <c r="BD33" i="4"/>
  <c r="CF158" i="4"/>
  <c r="BD192" i="4"/>
  <c r="BD81" i="4"/>
  <c r="BD227" i="4"/>
  <c r="BD159" i="4"/>
  <c r="CF159" i="4"/>
  <c r="BD54" i="4"/>
  <c r="CF54" i="4"/>
  <c r="BD128" i="4"/>
  <c r="CF128" i="4"/>
  <c r="BD93" i="4"/>
  <c r="BD99" i="4"/>
  <c r="BD142" i="4"/>
  <c r="CF153" i="4"/>
  <c r="BD153" i="4"/>
  <c r="BD65" i="4"/>
  <c r="CF65" i="4"/>
  <c r="BD199" i="4"/>
  <c r="CF247" i="4"/>
  <c r="BD247" i="4"/>
  <c r="BD287" i="4"/>
  <c r="CF287" i="4"/>
  <c r="BD346" i="4"/>
  <c r="CF346" i="4"/>
  <c r="CF358" i="4"/>
  <c r="BD358" i="4"/>
  <c r="BD350" i="4"/>
  <c r="CF350" i="4"/>
  <c r="BD232" i="4"/>
  <c r="CF232" i="4"/>
  <c r="CF140" i="4"/>
  <c r="BD140" i="4"/>
  <c r="CF206" i="4"/>
  <c r="BD206" i="4"/>
  <c r="BD359" i="4"/>
  <c r="DI22" i="4"/>
  <c r="CF137" i="4"/>
  <c r="BD137" i="4"/>
  <c r="BD102" i="4"/>
  <c r="CF102" i="4"/>
  <c r="CF238" i="4"/>
  <c r="BD238" i="4"/>
  <c r="BD334" i="4"/>
  <c r="CF334" i="4"/>
  <c r="BD365" i="4"/>
  <c r="CF365" i="4"/>
  <c r="CF82" i="4"/>
  <c r="BD82" i="4"/>
  <c r="CF38" i="4"/>
  <c r="BD38" i="4"/>
  <c r="CF317" i="4"/>
  <c r="BD317" i="4"/>
  <c r="BD283" i="4"/>
  <c r="CF283" i="4"/>
  <c r="CF116" i="4"/>
  <c r="BD116" i="4"/>
  <c r="BD178" i="4"/>
  <c r="CF178" i="4"/>
  <c r="CF237" i="4"/>
  <c r="BD237" i="4"/>
  <c r="CF286" i="4"/>
  <c r="BD286" i="4"/>
  <c r="BD18" i="4"/>
  <c r="CF18" i="4"/>
  <c r="BD272" i="4"/>
  <c r="CF272" i="4"/>
  <c r="CF254" i="4"/>
  <c r="BD254" i="4"/>
  <c r="CF146" i="4"/>
  <c r="BD146" i="4"/>
  <c r="CF309" i="4"/>
  <c r="BD309" i="4"/>
  <c r="BD29" i="4"/>
  <c r="CF29" i="4"/>
  <c r="CF226" i="4"/>
  <c r="BD226" i="4"/>
  <c r="BD216" i="4"/>
  <c r="CF214" i="4"/>
  <c r="BD214" i="4"/>
  <c r="CF73" i="4"/>
  <c r="BD73" i="4"/>
  <c r="CF375" i="4"/>
  <c r="BD375" i="4"/>
  <c r="CF157" i="4"/>
  <c r="BD157" i="4"/>
  <c r="CF344" i="4"/>
  <c r="BD344" i="4"/>
  <c r="CF248" i="4"/>
  <c r="CF360" i="4"/>
  <c r="BD360" i="4"/>
  <c r="BD327" i="4"/>
  <c r="CF327" i="4"/>
  <c r="CF264" i="4"/>
  <c r="BD264" i="4"/>
  <c r="BD17" i="4"/>
  <c r="CF17" i="4"/>
  <c r="CF215" i="4"/>
  <c r="BD215" i="4"/>
  <c r="DV22" i="4"/>
  <c r="DW12" i="4"/>
  <c r="CF343" i="4"/>
  <c r="BD343" i="4"/>
  <c r="BD208" i="4"/>
  <c r="CF208" i="4"/>
  <c r="BD52" i="4"/>
  <c r="CF52" i="4"/>
  <c r="EA12" i="4"/>
  <c r="BD182" i="4"/>
  <c r="CF182" i="4"/>
  <c r="DK23" i="4"/>
  <c r="DY14" i="4"/>
  <c r="CF310" i="4"/>
  <c r="BD310" i="4"/>
  <c r="BD200" i="4"/>
  <c r="CF200" i="4"/>
  <c r="BD336" i="4"/>
  <c r="DU13" i="4"/>
  <c r="CF250" i="4"/>
  <c r="BD250" i="4"/>
  <c r="CI279" i="4"/>
  <c r="CJ279" i="4" s="1"/>
  <c r="EA19" i="4"/>
  <c r="CI110" i="4"/>
  <c r="CJ110" i="4" s="1"/>
  <c r="CI285" i="4"/>
  <c r="CF314" i="4"/>
  <c r="BD314" i="4"/>
  <c r="CF66" i="4"/>
  <c r="BD66" i="4"/>
  <c r="BD279" i="4"/>
  <c r="CF279" i="4"/>
  <c r="CI301" i="4"/>
  <c r="BD295" i="4"/>
  <c r="CF295" i="4"/>
  <c r="CF188" i="4"/>
  <c r="BD188" i="4"/>
  <c r="BD30" i="4"/>
  <c r="CF30" i="4"/>
  <c r="CF367" i="4"/>
  <c r="BD367" i="4"/>
  <c r="CI200" i="4"/>
  <c r="BD223" i="4"/>
  <c r="CF223" i="4"/>
  <c r="BD351" i="4"/>
  <c r="CF351" i="4"/>
  <c r="BD147" i="4"/>
  <c r="CF147" i="4"/>
  <c r="CF94" i="4"/>
  <c r="BD94" i="4"/>
  <c r="CI278" i="4"/>
  <c r="CK278" i="4" s="1"/>
  <c r="CI40" i="4"/>
  <c r="CI234" i="4"/>
  <c r="CJ234" i="4" s="1"/>
  <c r="CI120" i="4"/>
  <c r="CK120" i="4" s="1"/>
  <c r="CI30" i="4"/>
  <c r="CJ30" i="4" s="1"/>
  <c r="CI35" i="4"/>
  <c r="CJ35" i="4" s="1"/>
  <c r="CI309" i="4"/>
  <c r="DX23" i="4"/>
  <c r="CI172" i="4"/>
  <c r="CK172" i="4" s="1"/>
  <c r="CF234" i="4"/>
  <c r="BD234" i="4"/>
  <c r="CI228" i="4"/>
  <c r="CK228" i="4" s="1"/>
  <c r="CI283" i="4"/>
  <c r="CI316" i="4"/>
  <c r="CI23" i="4"/>
  <c r="CJ23" i="4" s="1"/>
  <c r="CI204" i="4"/>
  <c r="CK204" i="4" s="1"/>
  <c r="CI133" i="4"/>
  <c r="CI275" i="4"/>
  <c r="CI180" i="4"/>
  <c r="CK180" i="4" s="1"/>
  <c r="CI203" i="4"/>
  <c r="CK203" i="4" s="1"/>
  <c r="CI142" i="4"/>
  <c r="CI297" i="4"/>
  <c r="CJ297" i="4" s="1"/>
  <c r="CI92" i="4"/>
  <c r="CK92" i="4" s="1"/>
  <c r="CI42" i="4"/>
  <c r="CI22" i="4"/>
  <c r="CK22" i="4" s="1"/>
  <c r="CI88" i="4"/>
  <c r="CI293" i="4"/>
  <c r="CJ293" i="4" s="1"/>
  <c r="CI334" i="4"/>
  <c r="CI187" i="4"/>
  <c r="CJ187" i="4" s="1"/>
  <c r="CI166" i="4"/>
  <c r="CI131" i="4"/>
  <c r="CI160" i="4"/>
  <c r="CI75" i="4"/>
  <c r="CI269" i="4"/>
  <c r="CK269" i="4" s="1"/>
  <c r="CI139" i="4"/>
  <c r="CK139" i="4" s="1"/>
  <c r="CI217" i="4"/>
  <c r="CI256" i="4"/>
  <c r="CI358" i="4"/>
  <c r="CJ358" i="4" s="1"/>
  <c r="CI211" i="4"/>
  <c r="CK211" i="4" s="1"/>
  <c r="CI338" i="4"/>
  <c r="CI362" i="4"/>
  <c r="CJ362" i="4" s="1"/>
  <c r="CI16" i="4"/>
  <c r="CK16" i="4" s="1"/>
  <c r="CI227" i="4"/>
  <c r="CJ227" i="4" s="1"/>
  <c r="CI295" i="4"/>
  <c r="DW17" i="4"/>
  <c r="DJ12" i="4"/>
  <c r="DJ19" i="4"/>
  <c r="EB20" i="4"/>
  <c r="BD303" i="4"/>
  <c r="CF303" i="4"/>
  <c r="DO17" i="4"/>
  <c r="CI357" i="4"/>
  <c r="CJ357" i="4" s="1"/>
  <c r="CI306" i="4"/>
  <c r="CI243" i="4"/>
  <c r="CK243" i="4" s="1"/>
  <c r="CI158" i="4"/>
  <c r="CJ158" i="4" s="1"/>
  <c r="CI192" i="4"/>
  <c r="CJ192" i="4" s="1"/>
  <c r="CI122" i="4"/>
  <c r="CK122" i="4" s="1"/>
  <c r="CI153" i="4"/>
  <c r="CI20" i="4"/>
  <c r="CI308" i="4"/>
  <c r="CK308" i="4" s="1"/>
  <c r="DP12" i="4"/>
  <c r="DQ18" i="4"/>
  <c r="DR22" i="4"/>
  <c r="DW19" i="4"/>
  <c r="DT23" i="4"/>
  <c r="DQ12" i="4"/>
  <c r="DL22" i="4"/>
  <c r="DO13" i="4"/>
  <c r="DV13" i="4"/>
  <c r="DO21" i="4"/>
  <c r="DZ19" i="4"/>
  <c r="DO20" i="4"/>
  <c r="DI12" i="4"/>
  <c r="DK14" i="4"/>
  <c r="DJ17" i="4"/>
  <c r="DL19" i="4"/>
  <c r="DO19" i="4"/>
  <c r="DU18" i="4"/>
  <c r="DI21" i="4"/>
  <c r="DM17" i="4"/>
  <c r="DT12" i="4"/>
  <c r="DL16" i="4"/>
  <c r="DX22" i="4"/>
  <c r="DI18" i="4"/>
  <c r="DI16" i="4"/>
  <c r="DI23" i="4"/>
  <c r="J8" i="4"/>
  <c r="DZ18" i="4"/>
  <c r="DL14" i="4"/>
  <c r="DK12" i="4"/>
  <c r="DL12" i="4"/>
  <c r="DL21" i="4"/>
  <c r="DI13" i="4"/>
  <c r="DM15" i="4"/>
  <c r="DS20" i="4"/>
  <c r="DK22" i="4"/>
  <c r="DS18" i="4"/>
  <c r="DJ18" i="4"/>
  <c r="DL20" i="4"/>
  <c r="DR21" i="4"/>
  <c r="DO14" i="4"/>
  <c r="DW21" i="4"/>
  <c r="DL17" i="4"/>
  <c r="DO12" i="4"/>
  <c r="DI15" i="4"/>
  <c r="DJ14" i="4"/>
  <c r="DR17" i="4"/>
  <c r="DK18" i="4"/>
  <c r="DJ16" i="4"/>
  <c r="DJ22" i="4"/>
  <c r="DI14" i="4"/>
  <c r="DI19" i="4"/>
  <c r="DK20" i="4"/>
  <c r="DM12" i="4"/>
  <c r="DK19" i="4"/>
  <c r="DM19" i="4"/>
  <c r="DM20" i="4"/>
  <c r="DI17" i="4"/>
  <c r="DO23" i="4"/>
  <c r="DS14" i="4"/>
  <c r="DL15" i="4"/>
  <c r="DU19" i="4"/>
  <c r="CI298" i="4"/>
  <c r="CI80" i="4"/>
  <c r="CJ80" i="4" s="1"/>
  <c r="CI229" i="4"/>
  <c r="CI351" i="4"/>
  <c r="CJ351" i="4" s="1"/>
  <c r="CI107" i="4"/>
  <c r="CJ107" i="4" s="1"/>
  <c r="CI124" i="4"/>
  <c r="CJ124" i="4" s="1"/>
  <c r="CI127" i="4"/>
  <c r="CK127" i="4" s="1"/>
  <c r="CI245" i="4"/>
  <c r="CK245" i="4" s="1"/>
  <c r="CI183" i="4"/>
  <c r="CI311" i="4"/>
  <c r="CI321" i="4"/>
  <c r="CI266" i="4"/>
  <c r="CI226" i="4"/>
  <c r="CJ226" i="4" s="1"/>
  <c r="CI198" i="4"/>
  <c r="CK198" i="4" s="1"/>
  <c r="CI347" i="4"/>
  <c r="CI287" i="4"/>
  <c r="CK287" i="4" s="1"/>
  <c r="CI87" i="4"/>
  <c r="CK87" i="4" s="1"/>
  <c r="CI63" i="4"/>
  <c r="CK63" i="4" s="1"/>
  <c r="DU12" i="4"/>
  <c r="DU16" i="4"/>
  <c r="DY15" i="4"/>
  <c r="DT14" i="4"/>
  <c r="DY22" i="4"/>
  <c r="EA23" i="4"/>
  <c r="DW15" i="4"/>
  <c r="EC23" i="4"/>
  <c r="DW13" i="4"/>
  <c r="DZ22" i="4"/>
  <c r="DS23" i="4"/>
  <c r="DO18" i="4"/>
  <c r="DQ14" i="4"/>
  <c r="DQ23" i="4"/>
  <c r="DO15" i="4"/>
  <c r="DS21" i="4"/>
  <c r="DL13" i="4"/>
  <c r="DM18" i="4"/>
  <c r="DK17" i="4"/>
  <c r="DM23" i="4"/>
  <c r="DU14" i="4"/>
  <c r="DK16" i="4"/>
  <c r="DL23" i="4"/>
  <c r="DV12" i="4"/>
  <c r="DJ21" i="4"/>
  <c r="DO16" i="4"/>
  <c r="DT20" i="4"/>
  <c r="DP16" i="4"/>
  <c r="DQ13" i="4"/>
  <c r="DV14" i="4"/>
  <c r="DX18" i="4"/>
  <c r="DS13" i="4"/>
  <c r="DP17" i="4"/>
  <c r="DP22" i="4"/>
  <c r="DQ17" i="4"/>
  <c r="DR12" i="4"/>
  <c r="DU20" i="4"/>
  <c r="EC17" i="4"/>
  <c r="DS22" i="4"/>
  <c r="DW18" i="4"/>
  <c r="DL18" i="4"/>
  <c r="DN14" i="4"/>
  <c r="DR23" i="4"/>
  <c r="DR16" i="4"/>
  <c r="DY13" i="4"/>
  <c r="DS17" i="4"/>
  <c r="DN12" i="4"/>
  <c r="DV21" i="4"/>
  <c r="DN13" i="4"/>
  <c r="DJ15" i="4"/>
  <c r="DM16" i="4"/>
  <c r="DM14" i="4"/>
  <c r="DX12" i="4"/>
  <c r="K8" i="4"/>
  <c r="DQ20" i="4"/>
  <c r="DR15" i="4"/>
  <c r="DV15" i="4"/>
  <c r="DP20" i="4"/>
  <c r="DS19" i="4"/>
  <c r="DY19" i="4"/>
  <c r="DW23" i="4"/>
  <c r="DX21" i="4"/>
  <c r="EA20" i="4"/>
  <c r="DP13" i="4"/>
  <c r="DR14" i="4"/>
  <c r="DV18" i="4"/>
  <c r="DX17" i="4"/>
  <c r="DP18" i="4"/>
  <c r="DT22" i="4"/>
  <c r="DZ21" i="4"/>
  <c r="DR18" i="4"/>
  <c r="DS12" i="4"/>
  <c r="DY20" i="4"/>
  <c r="DQ22" i="4"/>
  <c r="DT15" i="4"/>
  <c r="EC19" i="4"/>
  <c r="DW14" i="4"/>
  <c r="DV19" i="4"/>
  <c r="EB21" i="4"/>
  <c r="EB13" i="4"/>
  <c r="DX16" i="4"/>
  <c r="DZ15" i="4"/>
  <c r="DW20" i="4"/>
  <c r="EA15" i="4"/>
  <c r="DT17" i="4"/>
  <c r="DW16" i="4"/>
  <c r="DY21" i="4"/>
  <c r="DY18" i="4"/>
  <c r="EC21" i="4"/>
  <c r="DU21" i="4"/>
  <c r="DU23" i="4"/>
  <c r="DY23" i="4"/>
  <c r="DV23" i="4"/>
  <c r="DU15" i="4"/>
  <c r="DW22" i="4"/>
  <c r="EF14" i="4"/>
  <c r="EA22" i="4"/>
  <c r="EB16" i="4"/>
  <c r="DX20" i="4"/>
  <c r="DU22" i="4"/>
  <c r="DZ17" i="4"/>
  <c r="DP19" i="4"/>
  <c r="DQ21" i="4"/>
  <c r="DP15" i="4"/>
  <c r="DP23" i="4"/>
  <c r="BD83" i="4"/>
  <c r="BD98" i="4"/>
  <c r="CF98" i="4"/>
  <c r="CF169" i="4"/>
  <c r="BD169" i="4"/>
  <c r="CF34" i="4"/>
  <c r="BD34" i="4"/>
  <c r="CF266" i="4"/>
  <c r="BD266" i="4"/>
  <c r="CF239" i="4"/>
  <c r="BD239" i="4"/>
  <c r="CF271" i="4"/>
  <c r="BD271" i="4"/>
  <c r="BD255" i="4"/>
  <c r="CF255" i="4"/>
  <c r="BD125" i="4"/>
  <c r="CF125" i="4"/>
  <c r="DR13" i="4"/>
  <c r="CF207" i="4"/>
  <c r="BD207" i="4"/>
  <c r="CF41" i="4"/>
  <c r="BD41" i="4"/>
  <c r="DR19" i="4"/>
  <c r="CF319" i="4"/>
  <c r="BD319" i="4"/>
  <c r="CF118" i="4"/>
  <c r="BD118" i="4"/>
  <c r="CF105" i="4"/>
  <c r="BD105" i="4"/>
  <c r="BD19" i="4"/>
  <c r="CF19" i="4"/>
  <c r="CF189" i="4"/>
  <c r="BD189" i="4"/>
  <c r="DQ16" i="4"/>
  <c r="DP21" i="4"/>
  <c r="CF202" i="4"/>
  <c r="BD202" i="4"/>
  <c r="CI239" i="4"/>
  <c r="CJ239" i="4" s="1"/>
  <c r="CI117" i="4"/>
  <c r="CK117" i="4" s="1"/>
  <c r="CI365" i="4"/>
  <c r="CI354" i="4"/>
  <c r="CK354" i="4" s="1"/>
  <c r="CI265" i="4"/>
  <c r="CJ265" i="4" s="1"/>
  <c r="CI28" i="4"/>
  <c r="CK28" i="4" s="1"/>
  <c r="CI313" i="4"/>
  <c r="CI165" i="4"/>
  <c r="CI182" i="4"/>
  <c r="CI339" i="4"/>
  <c r="CI324" i="4"/>
  <c r="CK324" i="4" s="1"/>
  <c r="CI361" i="4"/>
  <c r="CK361" i="4" s="1"/>
  <c r="CI79" i="4"/>
  <c r="CK79" i="4" s="1"/>
  <c r="CI99" i="4"/>
  <c r="CI46" i="4"/>
  <c r="CK46" i="4" s="1"/>
  <c r="CI205" i="4"/>
  <c r="CJ205" i="4" s="1"/>
  <c r="CI199" i="4"/>
  <c r="CI52" i="4"/>
  <c r="CI303" i="4"/>
  <c r="CI270" i="4"/>
  <c r="CJ270" i="4" s="1"/>
  <c r="CI359" i="4"/>
  <c r="CI327" i="4"/>
  <c r="CK327" i="4" s="1"/>
  <c r="CI119" i="4"/>
  <c r="CI98" i="4"/>
  <c r="CI90" i="4"/>
  <c r="CK90" i="4" s="1"/>
  <c r="CI341" i="4"/>
  <c r="CI353" i="4"/>
  <c r="CK353" i="4" s="1"/>
  <c r="CI322" i="4"/>
  <c r="CI349" i="4"/>
  <c r="CK349" i="4" s="1"/>
  <c r="CI225" i="4"/>
  <c r="CI288" i="4"/>
  <c r="CK288" i="4" s="1"/>
  <c r="CI17" i="4"/>
  <c r="CI161" i="4"/>
  <c r="CK161" i="4" s="1"/>
  <c r="CI104" i="4"/>
  <c r="CK104" i="4" s="1"/>
  <c r="CI55" i="4"/>
  <c r="CK55" i="4" s="1"/>
  <c r="CI300" i="4"/>
  <c r="CJ300" i="4" s="1"/>
  <c r="CI363" i="4"/>
  <c r="CK363" i="4" s="1"/>
  <c r="CI332" i="4"/>
  <c r="CJ332" i="4" s="1"/>
  <c r="CI154" i="4"/>
  <c r="CJ154" i="4" s="1"/>
  <c r="CI240" i="4"/>
  <c r="CJ240" i="4" s="1"/>
  <c r="CI173" i="4"/>
  <c r="CJ173" i="4" s="1"/>
  <c r="CI209" i="4"/>
  <c r="CK209" i="4" s="1"/>
  <c r="CI292" i="4"/>
  <c r="CI102" i="4"/>
  <c r="CI25" i="4"/>
  <c r="CJ25" i="4" s="1"/>
  <c r="CI170" i="4"/>
  <c r="CI91" i="4"/>
  <c r="CI232" i="4"/>
  <c r="CK232" i="4" s="1"/>
  <c r="CI138" i="4"/>
  <c r="CK138" i="4" s="1"/>
  <c r="CI57" i="4"/>
  <c r="CI305" i="4"/>
  <c r="CI207" i="4"/>
  <c r="CJ207" i="4" s="1"/>
  <c r="CI325" i="4"/>
  <c r="CI376" i="4"/>
  <c r="CI54" i="4"/>
  <c r="CI47" i="4"/>
  <c r="CK47" i="4" s="1"/>
  <c r="CI85" i="4"/>
  <c r="CJ85" i="4" s="1"/>
  <c r="CI259" i="4"/>
  <c r="CK259" i="4" s="1"/>
  <c r="CI34" i="4"/>
  <c r="CI348" i="4"/>
  <c r="CK348" i="4" s="1"/>
  <c r="CI212" i="4"/>
  <c r="CK212" i="4" s="1"/>
  <c r="CI58" i="4"/>
  <c r="CJ58" i="4" s="1"/>
  <c r="CI179" i="4"/>
  <c r="CK179" i="4" s="1"/>
  <c r="CI213" i="4"/>
  <c r="CK213" i="4" s="1"/>
  <c r="CI193" i="4"/>
  <c r="CI248" i="4"/>
  <c r="CK248" i="4" s="1"/>
  <c r="CI238" i="4"/>
  <c r="CI53" i="4"/>
  <c r="CJ53" i="4" s="1"/>
  <c r="CI219" i="4"/>
  <c r="CI39" i="4"/>
  <c r="CK39" i="4" s="1"/>
  <c r="CI215" i="4"/>
  <c r="CJ215" i="4" s="1"/>
  <c r="CI236" i="4"/>
  <c r="CK236" i="4" s="1"/>
  <c r="CI108" i="4"/>
  <c r="CK108" i="4" s="1"/>
  <c r="CI145" i="4"/>
  <c r="CK145" i="4" s="1"/>
  <c r="CI26" i="4"/>
  <c r="CK26" i="4" s="1"/>
  <c r="CI97" i="4"/>
  <c r="CK97" i="4" s="1"/>
  <c r="CI72" i="4"/>
  <c r="CI61" i="4"/>
  <c r="CK61" i="4" s="1"/>
  <c r="CI286" i="4"/>
  <c r="CI244" i="4"/>
  <c r="CJ244" i="4" s="1"/>
  <c r="CI121" i="4"/>
  <c r="CI319" i="4"/>
  <c r="CI276" i="4"/>
  <c r="CK276" i="4" s="1"/>
  <c r="CI50" i="4"/>
  <c r="CJ50" i="4" s="1"/>
  <c r="CI375" i="4"/>
  <c r="CI149" i="4"/>
  <c r="CJ149" i="4" s="1"/>
  <c r="CI137" i="4"/>
  <c r="CI15" i="4"/>
  <c r="CI14" i="4"/>
  <c r="CJ14" i="4" s="1"/>
  <c r="CI314" i="4"/>
  <c r="CI201" i="4"/>
  <c r="CI162" i="4"/>
  <c r="CK162" i="4" s="1"/>
  <c r="CI19" i="4"/>
  <c r="CI115" i="4"/>
  <c r="CJ115" i="4" s="1"/>
  <c r="CI344" i="4"/>
  <c r="CI157" i="4"/>
  <c r="CJ157" i="4" s="1"/>
  <c r="CI302" i="4"/>
  <c r="CJ302" i="4" s="1"/>
  <c r="CI299" i="4"/>
  <c r="CI37" i="4"/>
  <c r="CI294" i="4"/>
  <c r="CJ294" i="4" s="1"/>
  <c r="CI96" i="4"/>
  <c r="CJ96" i="4" s="1"/>
  <c r="CI134" i="4"/>
  <c r="CJ134" i="4" s="1"/>
  <c r="CI372" i="4"/>
  <c r="CJ372" i="4" s="1"/>
  <c r="CI123" i="4"/>
  <c r="CI370" i="4"/>
  <c r="CK370" i="4" s="1"/>
  <c r="CI71" i="4"/>
  <c r="CI81" i="4"/>
  <c r="CJ81" i="4" s="1"/>
  <c r="CI36" i="4"/>
  <c r="CI113" i="4"/>
  <c r="CJ113" i="4" s="1"/>
  <c r="CI304" i="4"/>
  <c r="CK304" i="4" s="1"/>
  <c r="CI184" i="4"/>
  <c r="CK184" i="4" s="1"/>
  <c r="CI175" i="4"/>
  <c r="CJ175" i="4" s="1"/>
  <c r="CI296" i="4"/>
  <c r="CI62" i="4"/>
  <c r="CK62" i="4" s="1"/>
  <c r="CI188" i="4"/>
  <c r="CI258" i="4"/>
  <c r="CK258" i="4" s="1"/>
  <c r="CI374" i="4"/>
  <c r="CK374" i="4" s="1"/>
  <c r="CI68" i="4"/>
  <c r="CJ68" i="4" s="1"/>
  <c r="CI78" i="4"/>
  <c r="CK78" i="4" s="1"/>
  <c r="CI231" i="4"/>
  <c r="CI220" i="4"/>
  <c r="CJ220" i="4" s="1"/>
  <c r="CI146" i="4"/>
  <c r="CI136" i="4"/>
  <c r="CK136" i="4" s="1"/>
  <c r="CI77" i="4"/>
  <c r="CJ77" i="4" s="1"/>
  <c r="CI210" i="4"/>
  <c r="CI152" i="4"/>
  <c r="CK152" i="4" s="1"/>
  <c r="CI95" i="4"/>
  <c r="CI261" i="4"/>
  <c r="CK261" i="4" s="1"/>
  <c r="CI260" i="4"/>
  <c r="CI163" i="4"/>
  <c r="CI41" i="4"/>
  <c r="CI202" i="4"/>
  <c r="CJ202" i="4" s="1"/>
  <c r="CI284" i="4"/>
  <c r="CI89" i="4"/>
  <c r="CK89" i="4" s="1"/>
  <c r="CI268" i="4"/>
  <c r="CI147" i="4"/>
  <c r="CJ147" i="4" s="1"/>
  <c r="CI330" i="4"/>
  <c r="CJ330" i="4" s="1"/>
  <c r="CI12" i="4"/>
  <c r="CI235" i="4"/>
  <c r="CK235" i="4" s="1"/>
  <c r="CI29" i="4"/>
  <c r="CJ29" i="4" s="1"/>
  <c r="CI222" i="4"/>
  <c r="CI352" i="4"/>
  <c r="CI151" i="4"/>
  <c r="CI189" i="4"/>
  <c r="CI171" i="4"/>
  <c r="CJ171" i="4" s="1"/>
  <c r="CI73" i="4"/>
  <c r="CJ73" i="4" s="1"/>
  <c r="CI262" i="4"/>
  <c r="CJ262" i="4" s="1"/>
  <c r="CI310" i="4"/>
  <c r="CI59" i="4"/>
  <c r="CI167" i="4"/>
  <c r="CI280" i="4"/>
  <c r="CJ280" i="4" s="1"/>
  <c r="CI230" i="4"/>
  <c r="CI44" i="4"/>
  <c r="CK44" i="4" s="1"/>
  <c r="CI250" i="4"/>
  <c r="CI317" i="4"/>
  <c r="CI32" i="4"/>
  <c r="CK32" i="4" s="1"/>
  <c r="CI252" i="4"/>
  <c r="CK252" i="4" s="1"/>
  <c r="CI282" i="4"/>
  <c r="CI176" i="4"/>
  <c r="CJ176" i="4" s="1"/>
  <c r="CI367" i="4"/>
  <c r="CJ367" i="4" s="1"/>
  <c r="CI190" i="4"/>
  <c r="CK190" i="4" s="1"/>
  <c r="CI109" i="4"/>
  <c r="CK109" i="4" s="1"/>
  <c r="CI100" i="4"/>
  <c r="CK100" i="4" s="1"/>
  <c r="CI51" i="4"/>
  <c r="CI31" i="4"/>
  <c r="CJ31" i="4" s="1"/>
  <c r="CI66" i="4"/>
  <c r="CJ66" i="4" s="1"/>
  <c r="CI128" i="4"/>
  <c r="CI272" i="4"/>
  <c r="CI60" i="4"/>
  <c r="CK60" i="4" s="1"/>
  <c r="CI241" i="4"/>
  <c r="CI194" i="4"/>
  <c r="CI143" i="4"/>
  <c r="CI242" i="4"/>
  <c r="CJ242" i="4" s="1"/>
  <c r="CI257" i="4"/>
  <c r="CI86" i="4"/>
  <c r="CJ86" i="4" s="1"/>
  <c r="CI216" i="4"/>
  <c r="CI246" i="4"/>
  <c r="CJ246" i="4" s="1"/>
  <c r="CI356" i="4"/>
  <c r="CI43" i="4"/>
  <c r="CI18" i="4"/>
  <c r="CI103" i="4"/>
  <c r="CI69" i="4"/>
  <c r="CJ69" i="4" s="1"/>
  <c r="CI33" i="4"/>
  <c r="CI323" i="4"/>
  <c r="CJ323" i="4" s="1"/>
  <c r="CI271" i="4"/>
  <c r="CI197" i="4"/>
  <c r="CJ197" i="4" s="1"/>
  <c r="CI155" i="4"/>
  <c r="CI333" i="4"/>
  <c r="CJ333" i="4" s="1"/>
  <c r="CI328" i="4"/>
  <c r="CK328" i="4" s="1"/>
  <c r="CI126" i="4"/>
  <c r="CJ126" i="4" s="1"/>
  <c r="CI281" i="4"/>
  <c r="CJ281" i="4" s="1"/>
  <c r="CI369" i="4"/>
  <c r="CI130" i="4"/>
  <c r="CK130" i="4" s="1"/>
  <c r="CI24" i="4"/>
  <c r="CK24" i="4" s="1"/>
  <c r="CI277" i="4"/>
  <c r="CK277" i="4" s="1"/>
  <c r="CI291" i="4"/>
  <c r="CK291" i="4" s="1"/>
  <c r="CI105" i="4"/>
  <c r="CJ105" i="4" s="1"/>
  <c r="CI82" i="4"/>
  <c r="CI156" i="4"/>
  <c r="CK156" i="4" s="1"/>
  <c r="CI247" i="4"/>
  <c r="CI343" i="4"/>
  <c r="CJ343" i="4" s="1"/>
  <c r="CI350" i="4"/>
  <c r="CI221" i="4"/>
  <c r="CK221" i="4" s="1"/>
  <c r="CI196" i="4"/>
  <c r="CI195" i="4"/>
  <c r="CI185" i="4"/>
  <c r="CI318" i="4"/>
  <c r="CI342" i="4"/>
  <c r="CJ342" i="4" s="1"/>
  <c r="CI368" i="4"/>
  <c r="CK368" i="4" s="1"/>
  <c r="CI144" i="4"/>
  <c r="CI254" i="4"/>
  <c r="CI340" i="4"/>
  <c r="CJ340" i="4" s="1"/>
  <c r="CI83" i="4"/>
  <c r="CI346" i="4"/>
  <c r="CI206" i="4"/>
  <c r="CI164" i="4"/>
  <c r="CI337" i="4"/>
  <c r="CJ337" i="4" s="1"/>
  <c r="CI290" i="4"/>
  <c r="CK290" i="4" s="1"/>
  <c r="CI274" i="4"/>
  <c r="CI312" i="4"/>
  <c r="CJ312" i="4" s="1"/>
  <c r="CI224" i="4"/>
  <c r="CI159" i="4"/>
  <c r="CI150" i="4"/>
  <c r="CI45" i="4"/>
  <c r="CK45" i="4" s="1"/>
  <c r="CI371" i="4"/>
  <c r="CK371" i="4" s="1"/>
  <c r="CI27" i="4"/>
  <c r="CI114" i="4"/>
  <c r="CJ114" i="4" s="1"/>
  <c r="CI21" i="4"/>
  <c r="CI84" i="4"/>
  <c r="CI336" i="4"/>
  <c r="CI255" i="4"/>
  <c r="CI253" i="4"/>
  <c r="CK253" i="4" s="1"/>
  <c r="CI148" i="4"/>
  <c r="CK148" i="4" s="1"/>
  <c r="CI177" i="4"/>
  <c r="CJ177" i="4" s="1"/>
  <c r="CI178" i="4"/>
  <c r="CI48" i="4"/>
  <c r="CI174" i="4"/>
  <c r="CI141" i="4"/>
  <c r="CI307" i="4"/>
  <c r="CI249" i="4"/>
  <c r="CI214" i="4"/>
  <c r="CI237" i="4"/>
  <c r="CI326" i="4"/>
  <c r="CK326" i="4" s="1"/>
  <c r="CI94" i="4"/>
  <c r="CI140" i="4"/>
  <c r="CI289" i="4"/>
  <c r="CJ289" i="4" s="1"/>
  <c r="CI218" i="4"/>
  <c r="CK218" i="4" s="1"/>
  <c r="CI208" i="4"/>
  <c r="CJ208" i="4" s="1"/>
  <c r="CI263" i="4"/>
  <c r="CJ263" i="4" s="1"/>
  <c r="CI112" i="4"/>
  <c r="CJ112" i="4" s="1"/>
  <c r="CI135" i="4"/>
  <c r="CI70" i="4"/>
  <c r="CI13" i="4"/>
  <c r="CI331" i="4"/>
  <c r="CK331" i="4" s="1"/>
  <c r="CI345" i="4"/>
  <c r="CI264" i="4"/>
  <c r="CI76" i="4"/>
  <c r="CJ76" i="4" s="1"/>
  <c r="CI129" i="4"/>
  <c r="CK129" i="4" s="1"/>
  <c r="CI360" i="4"/>
  <c r="CI191" i="4"/>
  <c r="CK191" i="4" s="1"/>
  <c r="CI125" i="4"/>
  <c r="CJ125" i="4" s="1"/>
  <c r="CI355" i="4"/>
  <c r="CK355" i="4" s="1"/>
  <c r="CI169" i="4"/>
  <c r="CI106" i="4"/>
  <c r="CJ106" i="4" s="1"/>
  <c r="CI118" i="4"/>
  <c r="CI93" i="4"/>
  <c r="CI267" i="4"/>
  <c r="CK267" i="4" s="1"/>
  <c r="CI233" i="4"/>
  <c r="CK233" i="4" s="1"/>
  <c r="CI181" i="4"/>
  <c r="CI132" i="4"/>
  <c r="CI168" i="4"/>
  <c r="CI373" i="4"/>
  <c r="CI116" i="4"/>
  <c r="CI273" i="4"/>
  <c r="CJ273" i="4" s="1"/>
  <c r="CI186" i="4"/>
  <c r="CI335" i="4"/>
  <c r="CK335" i="4" s="1"/>
  <c r="CI223" i="4"/>
  <c r="CI56" i="4"/>
  <c r="CI111" i="4"/>
  <c r="CK111" i="4" s="1"/>
  <c r="CI38" i="4"/>
  <c r="CI364" i="4"/>
  <c r="CK364" i="4" s="1"/>
  <c r="CI251" i="4"/>
  <c r="CK251" i="4" s="1"/>
  <c r="CI329" i="4"/>
  <c r="CJ329" i="4" s="1"/>
  <c r="CI64" i="4"/>
  <c r="CI67" i="4"/>
  <c r="CK67" i="4" s="1"/>
  <c r="CI49" i="4"/>
  <c r="CJ49" i="4" s="1"/>
  <c r="CI320" i="4"/>
  <c r="CI366" i="4"/>
  <c r="CI101" i="4"/>
  <c r="CK101" i="4" s="1"/>
  <c r="CI315" i="4"/>
  <c r="CK315" i="4" s="1"/>
  <c r="CI65" i="4"/>
  <c r="CJ338" i="4"/>
  <c r="CJ285" i="4"/>
  <c r="CJ200" i="4"/>
  <c r="CJ42" i="4"/>
  <c r="CM33" i="10" l="1"/>
  <c r="C35" i="11" s="1"/>
  <c r="CY32" i="10"/>
  <c r="O34" i="11" s="1"/>
  <c r="CY33" i="10"/>
  <c r="O35" i="11" s="1"/>
  <c r="DO32" i="4"/>
  <c r="I34" i="3" s="1"/>
  <c r="DQ35" i="4"/>
  <c r="K37" i="3" s="1"/>
  <c r="DN35" i="4"/>
  <c r="H37" i="3" s="1"/>
  <c r="DU35" i="4"/>
  <c r="O37" i="3" s="1"/>
  <c r="CQ33" i="10"/>
  <c r="G35" i="11" s="1"/>
  <c r="CX32" i="10"/>
  <c r="N34" i="11" s="1"/>
  <c r="CS32" i="10"/>
  <c r="I34" i="11" s="1"/>
  <c r="CX33" i="10"/>
  <c r="N35" i="11" s="1"/>
  <c r="CS33" i="10"/>
  <c r="I35" i="11" s="1"/>
  <c r="CR33" i="10"/>
  <c r="H35" i="11" s="1"/>
  <c r="CO32" i="10"/>
  <c r="E34" i="11" s="1"/>
  <c r="CN32" i="10"/>
  <c r="D34" i="11" s="1"/>
  <c r="CR32" i="10"/>
  <c r="H34" i="11" s="1"/>
  <c r="CO33" i="10"/>
  <c r="E35" i="11" s="1"/>
  <c r="CN33" i="10"/>
  <c r="D35" i="11" s="1"/>
  <c r="CT33" i="10"/>
  <c r="J35" i="11" s="1"/>
  <c r="CW32" i="10"/>
  <c r="M34" i="11" s="1"/>
  <c r="CM32" i="10"/>
  <c r="C34" i="11" s="1"/>
  <c r="CP32" i="10"/>
  <c r="F34" i="11" s="1"/>
  <c r="CU32" i="10"/>
  <c r="K34" i="11" s="1"/>
  <c r="CV33" i="10"/>
  <c r="L35" i="11" s="1"/>
  <c r="CT32" i="10"/>
  <c r="J34" i="11" s="1"/>
  <c r="CW33" i="10"/>
  <c r="M35" i="11" s="1"/>
  <c r="CP33" i="10"/>
  <c r="F35" i="11" s="1"/>
  <c r="CU33" i="10"/>
  <c r="K35" i="11" s="1"/>
  <c r="CV32" i="10"/>
  <c r="L34" i="11" s="1"/>
  <c r="CQ32" i="10"/>
  <c r="G34" i="11" s="1"/>
  <c r="O38" i="3"/>
  <c r="N40" i="3"/>
  <c r="DT39" i="4"/>
  <c r="C40" i="3"/>
  <c r="DI39" i="4"/>
  <c r="DS39" i="4"/>
  <c r="M40" i="3"/>
  <c r="C39" i="3"/>
  <c r="DI36" i="4"/>
  <c r="DQ32" i="4"/>
  <c r="K34" i="3" s="1"/>
  <c r="DR32" i="4"/>
  <c r="L34" i="3" s="1"/>
  <c r="DJ35" i="4"/>
  <c r="D37" i="3" s="1"/>
  <c r="DR39" i="4"/>
  <c r="L40" i="3"/>
  <c r="G40" i="3"/>
  <c r="DM39" i="4"/>
  <c r="DJ39" i="4"/>
  <c r="D40" i="3"/>
  <c r="M38" i="3"/>
  <c r="N38" i="3"/>
  <c r="DN39" i="4"/>
  <c r="H40" i="3"/>
  <c r="F40" i="3"/>
  <c r="DL39" i="4"/>
  <c r="E40" i="3"/>
  <c r="DK39" i="4"/>
  <c r="CK345" i="4"/>
  <c r="CJ346" i="4"/>
  <c r="DT32" i="4"/>
  <c r="N34" i="3" s="1"/>
  <c r="DP32" i="4"/>
  <c r="J34" i="3" s="1"/>
  <c r="CK284" i="4"/>
  <c r="DM35" i="4"/>
  <c r="G37" i="3" s="1"/>
  <c r="DO39" i="4"/>
  <c r="I40" i="3"/>
  <c r="CJ132" i="4"/>
  <c r="DM32" i="4"/>
  <c r="G34" i="3" s="1"/>
  <c r="CJ327" i="4"/>
  <c r="CK124" i="4"/>
  <c r="CK36" i="4"/>
  <c r="CJ102" i="4"/>
  <c r="DL32" i="4"/>
  <c r="F34" i="3" s="1"/>
  <c r="DS32" i="4"/>
  <c r="M34" i="3" s="1"/>
  <c r="DP35" i="4"/>
  <c r="J37" i="3" s="1"/>
  <c r="H39" i="3"/>
  <c r="DN36" i="4"/>
  <c r="D38" i="3"/>
  <c r="DU39" i="4"/>
  <c r="O40" i="3"/>
  <c r="CK151" i="4"/>
  <c r="CK56" i="4"/>
  <c r="CK43" i="4"/>
  <c r="DJ32" i="4"/>
  <c r="D34" i="3" s="1"/>
  <c r="CK37" i="4"/>
  <c r="DS35" i="4"/>
  <c r="M37" i="3" s="1"/>
  <c r="DI35" i="4"/>
  <c r="C37" i="3" s="1"/>
  <c r="I38" i="3"/>
  <c r="DQ39" i="4"/>
  <c r="K40" i="3"/>
  <c r="DP39" i="4"/>
  <c r="J40" i="3"/>
  <c r="J38" i="3"/>
  <c r="E38" i="3"/>
  <c r="DK35" i="4"/>
  <c r="E37" i="3" s="1"/>
  <c r="CK307" i="4"/>
  <c r="DU32" i="4"/>
  <c r="O34" i="3" s="1"/>
  <c r="DI32" i="4"/>
  <c r="C34" i="3" s="1"/>
  <c r="CK163" i="4"/>
  <c r="DN32" i="4"/>
  <c r="H34" i="3" s="1"/>
  <c r="DK32" i="4"/>
  <c r="E34" i="3" s="1"/>
  <c r="DL35" i="4"/>
  <c r="F37" i="3" s="1"/>
  <c r="DT35" i="4"/>
  <c r="N37" i="3" s="1"/>
  <c r="DO35" i="4"/>
  <c r="I37" i="3" s="1"/>
  <c r="DR35" i="4"/>
  <c r="L37" i="3" s="1"/>
  <c r="F38" i="3"/>
  <c r="K38" i="3"/>
  <c r="L38" i="3"/>
  <c r="O39" i="3"/>
  <c r="CK369" i="4"/>
  <c r="CK27" i="4"/>
  <c r="CK217" i="4"/>
  <c r="CK373" i="4"/>
  <c r="CJ28" i="4"/>
  <c r="CK84" i="4"/>
  <c r="CK332" i="4"/>
  <c r="DQ27" i="4"/>
  <c r="CK366" i="4"/>
  <c r="CK311" i="4"/>
  <c r="CK70" i="4"/>
  <c r="CK214" i="4"/>
  <c r="CK376" i="4"/>
  <c r="DY27" i="4"/>
  <c r="CK193" i="4"/>
  <c r="CK181" i="4"/>
  <c r="CK296" i="4"/>
  <c r="CK170" i="4"/>
  <c r="CK178" i="4"/>
  <c r="CK249" i="4"/>
  <c r="CK347" i="4"/>
  <c r="DW27" i="4"/>
  <c r="CK135" i="4"/>
  <c r="CK121" i="4"/>
  <c r="CK164" i="4"/>
  <c r="CK123" i="4"/>
  <c r="CK336" i="4"/>
  <c r="CJ198" i="4"/>
  <c r="DR27" i="4"/>
  <c r="CJ278" i="4"/>
  <c r="DN27" i="4"/>
  <c r="DP27" i="4"/>
  <c r="DZ27" i="4"/>
  <c r="CK15" i="4"/>
  <c r="CK165" i="4"/>
  <c r="DT27" i="4"/>
  <c r="DX27" i="4"/>
  <c r="DV27" i="4"/>
  <c r="DS27" i="4"/>
  <c r="DO27" i="4"/>
  <c r="DU27" i="4"/>
  <c r="CK225" i="4"/>
  <c r="CK143" i="4"/>
  <c r="CK285" i="4"/>
  <c r="CK322" i="4"/>
  <c r="CK357" i="4"/>
  <c r="CK338" i="4"/>
  <c r="CK160" i="4"/>
  <c r="CJ225" i="4"/>
  <c r="CJ170" i="4"/>
  <c r="CK118" i="4"/>
  <c r="CJ376" i="4"/>
  <c r="CK169" i="4"/>
  <c r="CK339" i="4"/>
  <c r="CK306" i="4"/>
  <c r="CK115" i="4"/>
  <c r="CK196" i="4"/>
  <c r="CK274" i="4"/>
  <c r="CJ39" i="4"/>
  <c r="CK264" i="4"/>
  <c r="CK275" i="4"/>
  <c r="CK313" i="4"/>
  <c r="CJ304" i="4"/>
  <c r="CK166" i="4"/>
  <c r="CK316" i="4"/>
  <c r="CK201" i="4"/>
  <c r="CJ243" i="4"/>
  <c r="CK297" i="4"/>
  <c r="CK35" i="4"/>
  <c r="CK224" i="4"/>
  <c r="CK58" i="4"/>
  <c r="CJ61" i="4"/>
  <c r="CK131" i="4"/>
  <c r="CK42" i="4"/>
  <c r="CK133" i="4"/>
  <c r="CK167" i="4"/>
  <c r="CK57" i="4"/>
  <c r="CK20" i="4"/>
  <c r="CK95" i="4"/>
  <c r="CK75" i="4"/>
  <c r="CK103" i="4"/>
  <c r="CK40" i="4"/>
  <c r="CJ43" i="4"/>
  <c r="CK266" i="4"/>
  <c r="CK149" i="4"/>
  <c r="CJ36" i="4"/>
  <c r="CK270" i="4"/>
  <c r="CJ361" i="4"/>
  <c r="CJ97" i="4"/>
  <c r="CK272" i="4"/>
  <c r="CK183" i="4"/>
  <c r="CK341" i="4"/>
  <c r="CJ348" i="4"/>
  <c r="CK150" i="4"/>
  <c r="CK318" i="4"/>
  <c r="CK128" i="4"/>
  <c r="CJ354" i="4"/>
  <c r="CK257" i="4"/>
  <c r="CK352" i="4"/>
  <c r="CK91" i="4"/>
  <c r="CK77" i="4"/>
  <c r="CJ266" i="4"/>
  <c r="CJ322" i="4"/>
  <c r="CK294" i="4"/>
  <c r="CJ166" i="4"/>
  <c r="CK50" i="4"/>
  <c r="CJ316" i="4"/>
  <c r="CK222" i="4"/>
  <c r="CJ162" i="4"/>
  <c r="CJ258" i="4"/>
  <c r="CK194" i="4"/>
  <c r="CK301" i="4"/>
  <c r="CK321" i="4"/>
  <c r="CK260" i="4"/>
  <c r="CK119" i="4"/>
  <c r="CK320" i="4"/>
  <c r="CK231" i="4"/>
  <c r="CK358" i="4"/>
  <c r="CK154" i="4"/>
  <c r="CJ122" i="4"/>
  <c r="CJ75" i="4"/>
  <c r="CK64" i="4"/>
  <c r="CK51" i="4"/>
  <c r="CJ22" i="4"/>
  <c r="CK186" i="4"/>
  <c r="CK144" i="4"/>
  <c r="CK356" i="4"/>
  <c r="CK292" i="4"/>
  <c r="CJ352" i="4"/>
  <c r="CK168" i="4"/>
  <c r="CK268" i="4"/>
  <c r="CK83" i="4"/>
  <c r="CK134" i="4"/>
  <c r="CK99" i="4"/>
  <c r="CJ347" i="4"/>
  <c r="CK310" i="4"/>
  <c r="CK210" i="4"/>
  <c r="CK219" i="4"/>
  <c r="CK241" i="4"/>
  <c r="CK305" i="4"/>
  <c r="CK256" i="4"/>
  <c r="CK299" i="4"/>
  <c r="CK247" i="4"/>
  <c r="CK189" i="4"/>
  <c r="CK52" i="4"/>
  <c r="CK94" i="4"/>
  <c r="CK48" i="4"/>
  <c r="CK21" i="4"/>
  <c r="CK375" i="4"/>
  <c r="CK325" i="4"/>
  <c r="CK359" i="4"/>
  <c r="CJ160" i="4"/>
  <c r="CJ99" i="4"/>
  <c r="CJ204" i="4"/>
  <c r="CK155" i="4"/>
  <c r="CK93" i="4"/>
  <c r="CK350" i="4"/>
  <c r="CK141" i="4"/>
  <c r="CJ167" i="4"/>
  <c r="CK68" i="4"/>
  <c r="CK230" i="4"/>
  <c r="CK33" i="4"/>
  <c r="CK185" i="4"/>
  <c r="CK372" i="4"/>
  <c r="CK140" i="4"/>
  <c r="CK53" i="4"/>
  <c r="CK300" i="4"/>
  <c r="CK65" i="4"/>
  <c r="CK88" i="4"/>
  <c r="CK229" i="4"/>
  <c r="CK192" i="4"/>
  <c r="CK38" i="4"/>
  <c r="CK206" i="4"/>
  <c r="CK158" i="4"/>
  <c r="CK13" i="4"/>
  <c r="CK174" i="4"/>
  <c r="CK59" i="4"/>
  <c r="CK238" i="4"/>
  <c r="CK74" i="4"/>
  <c r="CK199" i="4"/>
  <c r="CK298" i="4"/>
  <c r="CJ40" i="4"/>
  <c r="CK240" i="4"/>
  <c r="CK71" i="4"/>
  <c r="CJ245" i="4"/>
  <c r="CK159" i="4"/>
  <c r="CK282" i="4"/>
  <c r="CK362" i="4"/>
  <c r="CJ269" i="4"/>
  <c r="CJ88" i="4"/>
  <c r="CK195" i="4"/>
  <c r="CK72" i="4"/>
  <c r="CK110" i="4"/>
  <c r="CK244" i="4"/>
  <c r="CK365" i="4"/>
  <c r="CK142" i="4"/>
  <c r="CK283" i="4"/>
  <c r="CK102" i="4"/>
  <c r="CK346" i="4"/>
  <c r="CK216" i="4"/>
  <c r="CK153" i="4"/>
  <c r="CK344" i="4"/>
  <c r="CK54" i="4"/>
  <c r="CJ63" i="4"/>
  <c r="CK80" i="4"/>
  <c r="CJ217" i="4"/>
  <c r="CJ74" i="4"/>
  <c r="CK18" i="4"/>
  <c r="CJ203" i="4"/>
  <c r="CK293" i="4"/>
  <c r="CJ20" i="4"/>
  <c r="CJ257" i="4"/>
  <c r="CJ139" i="4"/>
  <c r="CK279" i="4"/>
  <c r="CK116" i="4"/>
  <c r="CK334" i="4"/>
  <c r="CJ55" i="4"/>
  <c r="CK82" i="4"/>
  <c r="CJ321" i="4"/>
  <c r="CK146" i="4"/>
  <c r="CK137" i="4"/>
  <c r="CK286" i="4"/>
  <c r="CK207" i="4"/>
  <c r="CK227" i="4"/>
  <c r="CJ356" i="4"/>
  <c r="CK19" i="4"/>
  <c r="CK220" i="4"/>
  <c r="CK208" i="4"/>
  <c r="CJ185" i="4"/>
  <c r="CJ133" i="4"/>
  <c r="CJ344" i="4"/>
  <c r="CK223" i="4"/>
  <c r="CJ89" i="4"/>
  <c r="CJ288" i="4"/>
  <c r="CJ172" i="4"/>
  <c r="CJ282" i="4"/>
  <c r="CJ54" i="4"/>
  <c r="CJ313" i="4"/>
  <c r="CJ82" i="4"/>
  <c r="CK49" i="4"/>
  <c r="CK69" i="4"/>
  <c r="CK254" i="4"/>
  <c r="CK317" i="4"/>
  <c r="CJ127" i="4"/>
  <c r="CJ38" i="4"/>
  <c r="CJ336" i="4"/>
  <c r="CJ184" i="4"/>
  <c r="CJ46" i="4"/>
  <c r="CJ137" i="4"/>
  <c r="CJ91" i="4"/>
  <c r="CJ152" i="4"/>
  <c r="CK237" i="4"/>
  <c r="CK303" i="4"/>
  <c r="CJ355" i="4"/>
  <c r="CJ159" i="4"/>
  <c r="CJ78" i="4"/>
  <c r="CJ286" i="4"/>
  <c r="CJ179" i="4"/>
  <c r="CJ119" i="4"/>
  <c r="CK289" i="4"/>
  <c r="CK182" i="4"/>
  <c r="CK309" i="4"/>
  <c r="CK200" i="4"/>
  <c r="CK330" i="4"/>
  <c r="CK250" i="4"/>
  <c r="CK34" i="4"/>
  <c r="CJ62" i="4"/>
  <c r="CK246" i="4"/>
  <c r="CK17" i="4"/>
  <c r="CK367" i="4"/>
  <c r="CK215" i="4"/>
  <c r="CK132" i="4"/>
  <c r="CJ309" i="4"/>
  <c r="CJ219" i="4"/>
  <c r="CK295" i="4"/>
  <c r="CJ301" i="4"/>
  <c r="CK29" i="4"/>
  <c r="CJ211" i="4"/>
  <c r="CJ349" i="4"/>
  <c r="CK23" i="4"/>
  <c r="CK113" i="4"/>
  <c r="CK107" i="4"/>
  <c r="CJ375" i="4"/>
  <c r="CJ223" i="4"/>
  <c r="CK226" i="4"/>
  <c r="CJ92" i="4"/>
  <c r="CJ19" i="4"/>
  <c r="CK96" i="4"/>
  <c r="CJ131" i="4"/>
  <c r="CJ32" i="4"/>
  <c r="CK360" i="4"/>
  <c r="CJ325" i="4"/>
  <c r="CJ210" i="4"/>
  <c r="CJ359" i="4"/>
  <c r="CJ48" i="4"/>
  <c r="CJ143" i="4"/>
  <c r="CJ374" i="4"/>
  <c r="CJ310" i="4"/>
  <c r="CJ212" i="4"/>
  <c r="CK234" i="4"/>
  <c r="CK351" i="4"/>
  <c r="CK202" i="4"/>
  <c r="CJ72" i="4"/>
  <c r="CJ163" i="4"/>
  <c r="CK25" i="4"/>
  <c r="CJ363" i="4"/>
  <c r="CJ79" i="4"/>
  <c r="CK265" i="4"/>
  <c r="CK187" i="4"/>
  <c r="CJ51" i="4"/>
  <c r="CK333" i="4"/>
  <c r="CJ291" i="4"/>
  <c r="CJ373" i="4"/>
  <c r="CK302" i="4"/>
  <c r="CJ199" i="4"/>
  <c r="CK85" i="4"/>
  <c r="CK205" i="4"/>
  <c r="CK14" i="4"/>
  <c r="CK173" i="4"/>
  <c r="CJ108" i="4"/>
  <c r="CJ287" i="4"/>
  <c r="CK342" i="4"/>
  <c r="CJ121" i="4"/>
  <c r="CK239" i="4"/>
  <c r="CJ138" i="4"/>
  <c r="CJ87" i="4"/>
  <c r="CK106" i="4"/>
  <c r="CJ249" i="4"/>
  <c r="CJ90" i="4"/>
  <c r="CJ45" i="4"/>
  <c r="CJ189" i="4"/>
  <c r="CJ272" i="4"/>
  <c r="CJ230" i="4"/>
  <c r="CK323" i="4"/>
  <c r="CK105" i="4"/>
  <c r="CJ16" i="4"/>
  <c r="CJ161" i="4"/>
  <c r="CJ370" i="4"/>
  <c r="CJ182" i="4"/>
  <c r="CK157" i="4"/>
  <c r="CJ296" i="4"/>
  <c r="CJ247" i="4"/>
  <c r="CJ261" i="4"/>
  <c r="CK255" i="4"/>
  <c r="CJ275" i="4"/>
  <c r="CJ153" i="4"/>
  <c r="CJ193" i="4"/>
  <c r="CJ216" i="4"/>
  <c r="CJ47" i="4"/>
  <c r="CK280" i="4"/>
  <c r="CJ253" i="4"/>
  <c r="CK175" i="4"/>
  <c r="CJ264" i="4"/>
  <c r="CJ164" i="4"/>
  <c r="CJ180" i="4"/>
  <c r="CJ183" i="4"/>
  <c r="CJ33" i="4"/>
  <c r="CJ298" i="4"/>
  <c r="CK188" i="4"/>
  <c r="CJ369" i="4"/>
  <c r="CK281" i="4"/>
  <c r="CK271" i="4"/>
  <c r="CK314" i="4"/>
  <c r="CJ101" i="4"/>
  <c r="CK147" i="4"/>
  <c r="CK66" i="4"/>
  <c r="CK176" i="4"/>
  <c r="CK86" i="4"/>
  <c r="CJ283" i="4"/>
  <c r="CK197" i="4"/>
  <c r="CJ248" i="4"/>
  <c r="CJ117" i="4"/>
  <c r="CJ276" i="4"/>
  <c r="CJ256" i="4"/>
  <c r="CJ120" i="4"/>
  <c r="CJ334" i="4"/>
  <c r="CK73" i="4"/>
  <c r="CK81" i="4"/>
  <c r="CJ24" i="4"/>
  <c r="CK30" i="4"/>
  <c r="CJ311" i="4"/>
  <c r="CJ306" i="4"/>
  <c r="CJ237" i="4"/>
  <c r="CJ292" i="4"/>
  <c r="CJ228" i="4"/>
  <c r="CJ37" i="4"/>
  <c r="CJ324" i="4"/>
  <c r="CJ365" i="4"/>
  <c r="CJ34" i="4"/>
  <c r="CJ188" i="4"/>
  <c r="CJ238" i="4"/>
  <c r="CJ142" i="4"/>
  <c r="CJ295" i="4"/>
  <c r="CJ52" i="4"/>
  <c r="CJ353" i="4"/>
  <c r="CJ26" i="4"/>
  <c r="CJ201" i="4"/>
  <c r="CJ229" i="4"/>
  <c r="CJ303" i="4"/>
  <c r="CJ341" i="4"/>
  <c r="CJ27" i="4"/>
  <c r="CJ136" i="4"/>
  <c r="CJ305" i="4"/>
  <c r="CJ308" i="4"/>
  <c r="CJ209" i="4"/>
  <c r="CJ315" i="4"/>
  <c r="CJ93" i="4"/>
  <c r="CJ366" i="4"/>
  <c r="CK263" i="4"/>
  <c r="CK41" i="4"/>
  <c r="CK12" i="4"/>
  <c r="CJ12" i="4"/>
  <c r="CJ251" i="4"/>
  <c r="CJ331" i="4"/>
  <c r="CJ141" i="4"/>
  <c r="CK177" i="4"/>
  <c r="CK126" i="4"/>
  <c r="CK319" i="4"/>
  <c r="CJ56" i="4"/>
  <c r="CK98" i="4"/>
  <c r="CJ267" i="4"/>
  <c r="CJ44" i="4"/>
  <c r="CJ156" i="4"/>
  <c r="CJ146" i="4"/>
  <c r="CJ339" i="4"/>
  <c r="CJ314" i="4"/>
  <c r="CJ116" i="4"/>
  <c r="CJ299" i="4"/>
  <c r="CJ57" i="4"/>
  <c r="CJ148" i="4"/>
  <c r="CJ71" i="4"/>
  <c r="CJ145" i="4"/>
  <c r="CJ104" i="4"/>
  <c r="CJ319" i="4"/>
  <c r="CJ259" i="4"/>
  <c r="CJ190" i="4"/>
  <c r="CK337" i="4"/>
  <c r="CK171" i="4"/>
  <c r="CJ17" i="4"/>
  <c r="CJ232" i="4"/>
  <c r="CJ318" i="4"/>
  <c r="CJ345" i="4"/>
  <c r="CJ218" i="4"/>
  <c r="CJ307" i="4"/>
  <c r="CJ206" i="4"/>
  <c r="CJ165" i="4"/>
  <c r="CJ128" i="4"/>
  <c r="CJ268" i="4"/>
  <c r="CJ150" i="4"/>
  <c r="CJ151" i="4"/>
  <c r="CJ15" i="4"/>
  <c r="CJ111" i="4"/>
  <c r="CJ320" i="4"/>
  <c r="CJ168" i="4"/>
  <c r="CJ213" i="4"/>
  <c r="CJ169" i="4"/>
  <c r="CJ255" i="4"/>
  <c r="CJ231" i="4"/>
  <c r="CJ98" i="4"/>
  <c r="CK343" i="4"/>
  <c r="CJ95" i="4"/>
  <c r="CJ236" i="4"/>
  <c r="CJ123" i="4"/>
  <c r="CJ140" i="4"/>
  <c r="CJ130" i="4"/>
  <c r="CK114" i="4"/>
  <c r="CK273" i="4"/>
  <c r="CK76" i="4"/>
  <c r="CK112" i="4"/>
  <c r="CK262" i="4"/>
  <c r="CJ368" i="4"/>
  <c r="CJ41" i="4"/>
  <c r="CJ326" i="4"/>
  <c r="CJ364" i="4"/>
  <c r="CJ118" i="4"/>
  <c r="CJ129" i="4"/>
  <c r="CJ214" i="4"/>
  <c r="CJ371" i="4"/>
  <c r="CJ290" i="4"/>
  <c r="CJ109" i="4"/>
  <c r="CJ235" i="4"/>
  <c r="CJ260" i="4"/>
  <c r="CJ186" i="4"/>
  <c r="CJ178" i="4"/>
  <c r="CJ60" i="4"/>
  <c r="CJ241" i="4"/>
  <c r="CJ250" i="4"/>
  <c r="CJ271" i="4"/>
  <c r="CJ144" i="4"/>
  <c r="CJ350" i="4"/>
  <c r="CK31" i="4"/>
  <c r="CK242" i="4"/>
  <c r="CJ224" i="4"/>
  <c r="CJ18" i="4"/>
  <c r="CJ194" i="4"/>
  <c r="CJ100" i="4"/>
  <c r="CJ103" i="4"/>
  <c r="CJ328" i="4"/>
  <c r="CJ155" i="4"/>
  <c r="CK340" i="4"/>
  <c r="CJ277" i="4"/>
  <c r="CJ13" i="4"/>
  <c r="CJ254" i="4"/>
  <c r="CJ135" i="4"/>
  <c r="CK329" i="4"/>
  <c r="CK125" i="4"/>
  <c r="CJ84" i="4"/>
  <c r="CJ274" i="4"/>
  <c r="CJ252" i="4"/>
  <c r="CJ317" i="4"/>
  <c r="CJ59" i="4"/>
  <c r="CJ195" i="4"/>
  <c r="CJ67" i="4"/>
  <c r="CJ65" i="4"/>
  <c r="CJ181" i="4"/>
  <c r="CJ360" i="4"/>
  <c r="CJ174" i="4"/>
  <c r="CJ221" i="4"/>
  <c r="CJ222" i="4"/>
  <c r="CJ284" i="4"/>
  <c r="CJ21" i="4"/>
  <c r="CK312" i="4"/>
  <c r="CJ94" i="4"/>
  <c r="CJ70" i="4"/>
  <c r="CJ196" i="4"/>
  <c r="CJ233" i="4"/>
  <c r="CJ191" i="4"/>
  <c r="CJ335" i="4"/>
  <c r="CJ64" i="4"/>
  <c r="CJ83" i="4"/>
  <c r="DQ33" i="4" l="1"/>
  <c r="K35" i="3" s="1"/>
  <c r="DR33" i="4"/>
  <c r="L35" i="3" s="1"/>
  <c r="DQ34" i="4"/>
  <c r="K36" i="3" s="1"/>
  <c r="DS34" i="4"/>
  <c r="M36" i="3" s="1"/>
  <c r="DN33" i="4"/>
  <c r="H35" i="3" s="1"/>
  <c r="DK34" i="4"/>
  <c r="E36" i="3" s="1"/>
  <c r="J41" i="3"/>
  <c r="D41" i="3"/>
  <c r="C41" i="3"/>
  <c r="DM34" i="4"/>
  <c r="G36" i="3" s="1"/>
  <c r="DK33" i="4"/>
  <c r="E35" i="3" s="1"/>
  <c r="DT34" i="4"/>
  <c r="N36" i="3" s="1"/>
  <c r="DO34" i="4"/>
  <c r="I36" i="3" s="1"/>
  <c r="O41" i="3"/>
  <c r="E41" i="3"/>
  <c r="H41" i="3"/>
  <c r="G41" i="3"/>
  <c r="DL33" i="4"/>
  <c r="F35" i="3" s="1"/>
  <c r="DP33" i="4"/>
  <c r="J35" i="3" s="1"/>
  <c r="DJ34" i="4"/>
  <c r="D36" i="3" s="1"/>
  <c r="N41" i="3"/>
  <c r="K41" i="3"/>
  <c r="DU33" i="4"/>
  <c r="O35" i="3" s="1"/>
  <c r="DI33" i="4"/>
  <c r="C35" i="3" s="1"/>
  <c r="DR34" i="4"/>
  <c r="L36" i="3" s="1"/>
  <c r="H38" i="3"/>
  <c r="F41" i="3"/>
  <c r="DL34" i="4"/>
  <c r="F36" i="3" s="1"/>
  <c r="I41" i="3"/>
  <c r="C38" i="3"/>
  <c r="DU34" i="4"/>
  <c r="O36" i="3" s="1"/>
  <c r="DI34" i="4"/>
  <c r="C36" i="3" s="1"/>
  <c r="DO33" i="4"/>
  <c r="I35" i="3" s="1"/>
  <c r="DS33" i="4"/>
  <c r="M35" i="3" s="1"/>
  <c r="DJ33" i="4"/>
  <c r="D35" i="3" s="1"/>
  <c r="DP34" i="4"/>
  <c r="J36" i="3" s="1"/>
  <c r="DN34" i="4"/>
  <c r="H36" i="3" s="1"/>
  <c r="L41" i="3"/>
  <c r="DM33" i="4"/>
  <c r="G35" i="3" s="1"/>
  <c r="DT33" i="4"/>
  <c r="N35" i="3" s="1"/>
  <c r="M4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Edson Carlos Hitoshi Yamamoto</author>
  </authors>
  <commentList>
    <comment ref="A22" authorId="0" shapeId="0" xr:uid="{39DB6FCE-AF3A-453B-B1FC-2448393ECC30}">
      <text>
        <r>
          <rPr>
            <b/>
            <sz val="9"/>
            <color indexed="81"/>
            <rFont val="Segoe UI"/>
            <charset val="1"/>
          </rPr>
          <t>Unoeste Clima: Insolação Mensal - Quantidade Total de Insolação no Mês</t>
        </r>
      </text>
    </comment>
    <comment ref="A23" authorId="0" shapeId="0" xr:uid="{5447B2AC-4C32-44DD-91F8-4EBD185D7B64}">
      <text>
        <r>
          <rPr>
            <b/>
            <sz val="9"/>
            <color indexed="81"/>
            <rFont val="Segoe UI"/>
            <charset val="1"/>
          </rPr>
          <t xml:space="preserve">Unoeste Clima: Insolação Diária - Média (Preenchimento automáico)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Edson Carlos Hitoshi Yamamoto</author>
  </authors>
  <commentList>
    <comment ref="A21" authorId="0" shapeId="0" xr:uid="{B79EE325-3563-472E-9107-CF64E9C9487B}">
      <text>
        <r>
          <rPr>
            <b/>
            <sz val="9"/>
            <color indexed="81"/>
            <rFont val="Segoe UI"/>
            <charset val="1"/>
          </rPr>
          <t>Unoeste Clima: Insolação Mensal - Quantidade Total de Insolação no Mês</t>
        </r>
      </text>
    </comment>
    <comment ref="A22" authorId="0" shapeId="0" xr:uid="{912422B8-234A-416F-BE52-3BDA27852F28}">
      <text>
        <r>
          <rPr>
            <b/>
            <sz val="9"/>
            <color indexed="81"/>
            <rFont val="Segoe UI"/>
            <charset val="1"/>
          </rPr>
          <t xml:space="preserve">Unoeste Clima: Insolação Diária - Média (Preenchimento automáico)
</t>
        </r>
      </text>
    </comment>
  </commentList>
</comments>
</file>

<file path=xl/sharedStrings.xml><?xml version="1.0" encoding="utf-8"?>
<sst xmlns="http://schemas.openxmlformats.org/spreadsheetml/2006/main" count="1894" uniqueCount="723">
  <si>
    <t>Latitude:</t>
  </si>
  <si>
    <t>Ângulo Horário (h):</t>
  </si>
  <si>
    <t>Zenital (Z):</t>
  </si>
  <si>
    <t>Fotoperíodo (N):</t>
  </si>
  <si>
    <t>ângulo Horário Nascer (hn):</t>
  </si>
  <si>
    <t>DR:</t>
  </si>
  <si>
    <t>Irradiância (ih):</t>
  </si>
  <si>
    <t>Radiação Topo (Q0):</t>
  </si>
  <si>
    <t>hnx</t>
  </si>
  <si>
    <t>Mês</t>
  </si>
  <si>
    <t>Dia</t>
  </si>
  <si>
    <t>Declinação (8)</t>
  </si>
  <si>
    <t>-</t>
  </si>
  <si>
    <t>Dr. Alexandrius de Moraes Barbosa</t>
  </si>
  <si>
    <t>Esp. Edson Carlos Hitoshi Yamamoto</t>
  </si>
  <si>
    <t>AUTORES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</si>
  <si>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</si>
  <si>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</si>
  <si>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</si>
  <si>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</si>
  <si>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</si>
  <si>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</si>
  <si>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</si>
  <si>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</si>
  <si>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</si>
  <si>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</si>
  <si>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</si>
  <si>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</si>
  <si>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Nome da Estação</t>
  </si>
  <si>
    <t>UF</t>
  </si>
  <si>
    <t>Ano</t>
  </si>
  <si>
    <t>CRUZEIRO DO SUL</t>
  </si>
  <si>
    <t>AC</t>
  </si>
  <si>
    <t>RIO BRANCO</t>
  </si>
  <si>
    <t>TARAUACA</t>
  </si>
  <si>
    <t>AGUA BRANCA</t>
  </si>
  <si>
    <t>AL</t>
  </si>
  <si>
    <t>MACEIO</t>
  </si>
  <si>
    <t>PALMEIRA DOS INDIOS</t>
  </si>
  <si>
    <t>PAO DE ACUCAR</t>
  </si>
  <si>
    <t>PORTO DE PEDRAS</t>
  </si>
  <si>
    <t>BARCELOS</t>
  </si>
  <si>
    <t>AM</t>
  </si>
  <si>
    <t>BENJAMIN CONSTANT</t>
  </si>
  <si>
    <t>COARI</t>
  </si>
  <si>
    <t>CODAJAS</t>
  </si>
  <si>
    <t>EIRUNEPE</t>
  </si>
  <si>
    <t>FONTE BOA</t>
  </si>
  <si>
    <t>IAUARETE</t>
  </si>
  <si>
    <t>ITACOATIARA</t>
  </si>
  <si>
    <t>LABREA</t>
  </si>
  <si>
    <t>MANAUS</t>
  </si>
  <si>
    <t>MANICORE</t>
  </si>
  <si>
    <t>PARINTINS</t>
  </si>
  <si>
    <t>SAO GABRIEL DA CACHOEIRA(UAUPES)</t>
  </si>
  <si>
    <t>TEFE</t>
  </si>
  <si>
    <t>MACAPA</t>
  </si>
  <si>
    <t>AP</t>
  </si>
  <si>
    <t>PORTO PLATON</t>
  </si>
  <si>
    <t>SERRA DO NAVIO</t>
  </si>
  <si>
    <t>ALAGOINHAS</t>
  </si>
  <si>
    <t>BA</t>
  </si>
  <si>
    <t>BARRA</t>
  </si>
  <si>
    <t>BARREIRAS</t>
  </si>
  <si>
    <t>BOM JESUS DA LAPA</t>
  </si>
  <si>
    <t>CAETITE</t>
  </si>
  <si>
    <t>CAMACARI</t>
  </si>
  <si>
    <t>CANAVIEIRAS</t>
  </si>
  <si>
    <t>CARAVELAS</t>
  </si>
  <si>
    <t>CARINHANHA</t>
  </si>
  <si>
    <t>CIPO</t>
  </si>
  <si>
    <t>CORRENTINA</t>
  </si>
  <si>
    <t>CRUZ DAS ALMAS</t>
  </si>
  <si>
    <t>GUARATINGA</t>
  </si>
  <si>
    <t>IRECE</t>
  </si>
  <si>
    <t>ITABERABA</t>
  </si>
  <si>
    <t>ITIRUCU (JAGUAQUARA)</t>
  </si>
  <si>
    <t>ITUACU</t>
  </si>
  <si>
    <t>JACOBINA</t>
  </si>
  <si>
    <t>LENCOIS</t>
  </si>
  <si>
    <t>MONTE SANTO</t>
  </si>
  <si>
    <t>MORRO DO CHAPEU</t>
  </si>
  <si>
    <t>PAULO AFONSO</t>
  </si>
  <si>
    <t>REMANSO</t>
  </si>
  <si>
    <t>SALVADOR (ONDINA)</t>
  </si>
  <si>
    <t>SENHOR DO BONFIM</t>
  </si>
  <si>
    <t>SERRINHA</t>
  </si>
  <si>
    <t>VITORIA DA CONQUISTA</t>
  </si>
  <si>
    <t>ACARAU</t>
  </si>
  <si>
    <t>CE</t>
  </si>
  <si>
    <t>BARBALHA</t>
  </si>
  <si>
    <t>CAMPOS SALES</t>
  </si>
  <si>
    <t>CRATEUS</t>
  </si>
  <si>
    <t>FORTALEZA</t>
  </si>
  <si>
    <t>GUARAMIRANGA</t>
  </si>
  <si>
    <t>IGUATU</t>
  </si>
  <si>
    <t>JAGUARUANA</t>
  </si>
  <si>
    <t>MORADA NOVA</t>
  </si>
  <si>
    <t>QUIXERAMOBIM</t>
  </si>
  <si>
    <t>SOBRAL</t>
  </si>
  <si>
    <t>TAUA</t>
  </si>
  <si>
    <t>BRASILIA</t>
  </si>
  <si>
    <t>DF</t>
  </si>
  <si>
    <t>RONCADOR</t>
  </si>
  <si>
    <t>ARACRUZ</t>
  </si>
  <si>
    <t>ES</t>
  </si>
  <si>
    <t>BOA ESPERANCA</t>
  </si>
  <si>
    <t>LINHARES</t>
  </si>
  <si>
    <t>SANTA TERESA</t>
  </si>
  <si>
    <t>SAO MATEUS</t>
  </si>
  <si>
    <t>VENDA NOVA</t>
  </si>
  <si>
    <t>VITORIA</t>
  </si>
  <si>
    <t>ARAGARCAS</t>
  </si>
  <si>
    <t>GO</t>
  </si>
  <si>
    <t>CATALAO</t>
  </si>
  <si>
    <t>FORMOSA</t>
  </si>
  <si>
    <t>GOIANESIA</t>
  </si>
  <si>
    <t>GOIAS</t>
  </si>
  <si>
    <t>IPAMERI</t>
  </si>
  <si>
    <t>ITUMBIARA</t>
  </si>
  <si>
    <t>JATAI</t>
  </si>
  <si>
    <t>PIRENOPOLIS</t>
  </si>
  <si>
    <t>POSSE</t>
  </si>
  <si>
    <t>RIO VERDE</t>
  </si>
  <si>
    <t>ALTO PARNAIBA</t>
  </si>
  <si>
    <t>MA</t>
  </si>
  <si>
    <t>BACABAL</t>
  </si>
  <si>
    <t>BALSAS</t>
  </si>
  <si>
    <t>BARRA DO CORDA</t>
  </si>
  <si>
    <t>CAROLINA</t>
  </si>
  <si>
    <t>CAXIAS</t>
  </si>
  <si>
    <t>CHAPADINHA</t>
  </si>
  <si>
    <t>COLINAS</t>
  </si>
  <si>
    <t>GRAJAU</t>
  </si>
  <si>
    <t>IMPERATRIZ</t>
  </si>
  <si>
    <t>SAO LUIS</t>
  </si>
  <si>
    <t>TURIACU</t>
  </si>
  <si>
    <t>ZE DOCA</t>
  </si>
  <si>
    <t>AIMORES</t>
  </si>
  <si>
    <t>MG</t>
  </si>
  <si>
    <t>ARACUAI</t>
  </si>
  <si>
    <t>ARAXA</t>
  </si>
  <si>
    <t>ARINOS</t>
  </si>
  <si>
    <t>BAMBUI</t>
  </si>
  <si>
    <t>BARBACENA</t>
  </si>
  <si>
    <t>BELO HORIZONTE</t>
  </si>
  <si>
    <t>BURITIS</t>
  </si>
  <si>
    <t>CAPARAO</t>
  </si>
  <si>
    <t>CAPINOPOLIS</t>
  </si>
  <si>
    <t>CARATINGA</t>
  </si>
  <si>
    <t>CORONEL PACHECO</t>
  </si>
  <si>
    <t>CURVELO</t>
  </si>
  <si>
    <t>DIAMANTINA</t>
  </si>
  <si>
    <t>DIVINOPOLIS</t>
  </si>
  <si>
    <t>ESPINOSA</t>
  </si>
  <si>
    <t>FLORESTAL</t>
  </si>
  <si>
    <t>FORMOSO</t>
  </si>
  <si>
    <t>FRUTAL</t>
  </si>
  <si>
    <t>GOVERNADOR VALADARES</t>
  </si>
  <si>
    <t>ITAMARANDIBA</t>
  </si>
  <si>
    <t>ITUIUTABA</t>
  </si>
  <si>
    <t>JANAUBA</t>
  </si>
  <si>
    <t>JANUARIA</t>
  </si>
  <si>
    <t>JOAO MONLEVADE</t>
  </si>
  <si>
    <t>JOAO PINHEIRO</t>
  </si>
  <si>
    <t>JUIZ DE FORA</t>
  </si>
  <si>
    <t>JURAMENTO</t>
  </si>
  <si>
    <t>LAMBARI</t>
  </si>
  <si>
    <t>LAVRAS</t>
  </si>
  <si>
    <t>MACHADO</t>
  </si>
  <si>
    <t>MARIA DA FE</t>
  </si>
  <si>
    <t>MOCAMBINHO</t>
  </si>
  <si>
    <t>MONTE AZUL</t>
  </si>
  <si>
    <t>MONTES CLAROS</t>
  </si>
  <si>
    <t>PARACATU</t>
  </si>
  <si>
    <t>PATOS DE MINAS</t>
  </si>
  <si>
    <t>PEDRA AZUL</t>
  </si>
  <si>
    <t>PIRAPORA</t>
  </si>
  <si>
    <t>POMPEU</t>
  </si>
  <si>
    <t>SALINAS</t>
  </si>
  <si>
    <t>SAO JOAO DEL REI</t>
  </si>
  <si>
    <t>SAO LOURENCO</t>
  </si>
  <si>
    <t>SETE LAGOAS</t>
  </si>
  <si>
    <t>TEOFILO OTONI</t>
  </si>
  <si>
    <t>UBERABA</t>
  </si>
  <si>
    <t>UBERLANDIA</t>
  </si>
  <si>
    <t>UNAI</t>
  </si>
  <si>
    <t>USIMINAS</t>
  </si>
  <si>
    <t>VICOSA</t>
  </si>
  <si>
    <t>CAMPO GRANDE</t>
  </si>
  <si>
    <t>MS</t>
  </si>
  <si>
    <t>CORUMBA</t>
  </si>
  <si>
    <t>DOURADOS</t>
  </si>
  <si>
    <t>IVINHEMA</t>
  </si>
  <si>
    <t>NHUMIRIM (NHECOLANDIA)</t>
  </si>
  <si>
    <t>PARANAIBA</t>
  </si>
  <si>
    <t>TRES LAGOAS</t>
  </si>
  <si>
    <t>CACERES</t>
  </si>
  <si>
    <t>MT</t>
  </si>
  <si>
    <t>CUIABA</t>
  </si>
  <si>
    <t>GLEBA CELESTE</t>
  </si>
  <si>
    <t>MATUPA</t>
  </si>
  <si>
    <t>PADRE RICARDO REMETTER</t>
  </si>
  <si>
    <t>POXOREO</t>
  </si>
  <si>
    <t>SAO JOSE DO RIO CLARO</t>
  </si>
  <si>
    <t>ALTAMIRA</t>
  </si>
  <si>
    <t>PA</t>
  </si>
  <si>
    <t>BELEM</t>
  </si>
  <si>
    <t>BELTERRA</t>
  </si>
  <si>
    <t>BREVES</t>
  </si>
  <si>
    <t>CAMETA</t>
  </si>
  <si>
    <t>CONCEICAO DO ARAGUAIA</t>
  </si>
  <si>
    <t>ITAITUBA</t>
  </si>
  <si>
    <t>MARABA</t>
  </si>
  <si>
    <t>MONTE ALEGRE</t>
  </si>
  <si>
    <t>OBIDOS</t>
  </si>
  <si>
    <t>PORTO DE MOZ</t>
  </si>
  <si>
    <t>SAO FELIX DO XINGU</t>
  </si>
  <si>
    <t>SOURE</t>
  </si>
  <si>
    <t>TRACUATEUA</t>
  </si>
  <si>
    <t>TUCURUI</t>
  </si>
  <si>
    <t>AREIA</t>
  </si>
  <si>
    <t>PB</t>
  </si>
  <si>
    <t>CAMPINA GRANDE</t>
  </si>
  <si>
    <t>JOAO PESSOA</t>
  </si>
  <si>
    <t>MONTEIRO</t>
  </si>
  <si>
    <t>PATOS</t>
  </si>
  <si>
    <t>SAO GONCALO</t>
  </si>
  <si>
    <t>ARCOVERDE</t>
  </si>
  <si>
    <t>PE</t>
  </si>
  <si>
    <t>CABROBO</t>
  </si>
  <si>
    <t>GARANHUNS</t>
  </si>
  <si>
    <t>OURICURI</t>
  </si>
  <si>
    <t>PESQUEIRA</t>
  </si>
  <si>
    <t>PETROLINA</t>
  </si>
  <si>
    <t>RECIFE (CURADO)</t>
  </si>
  <si>
    <t>SURUBIM</t>
  </si>
  <si>
    <t>TRIUNFO</t>
  </si>
  <si>
    <t>BOM JESUS DO PIAUI</t>
  </si>
  <si>
    <t>PI</t>
  </si>
  <si>
    <t>CALDEIRAO</t>
  </si>
  <si>
    <t>CARACOL</t>
  </si>
  <si>
    <t>ESPERANTINA</t>
  </si>
  <si>
    <t>FLORIANO</t>
  </si>
  <si>
    <t>MORRO DOS CAVALOS</t>
  </si>
  <si>
    <t>PARNAIBA</t>
  </si>
  <si>
    <t>PAULISTANA</t>
  </si>
  <si>
    <t>PICOS</t>
  </si>
  <si>
    <t>PIRIPIRI</t>
  </si>
  <si>
    <t>SAO JOAO DO PIAUI</t>
  </si>
  <si>
    <t>TERESINA</t>
  </si>
  <si>
    <t>VALE DO GURGUEIA (CRISTIANO CASTRO)</t>
  </si>
  <si>
    <t>CAMPO MOURAO</t>
  </si>
  <si>
    <t>PR</t>
  </si>
  <si>
    <t>CASTRO</t>
  </si>
  <si>
    <t>CURITIBA</t>
  </si>
  <si>
    <t>GUAIRA</t>
  </si>
  <si>
    <t>IRATI</t>
  </si>
  <si>
    <t>IVAI</t>
  </si>
  <si>
    <t>LONDRINA</t>
  </si>
  <si>
    <t>MARINGA</t>
  </si>
  <si>
    <t>PARANAGUA</t>
  </si>
  <si>
    <t>RJ</t>
  </si>
  <si>
    <t>CAMPOS</t>
  </si>
  <si>
    <t>CORDEIRO</t>
  </si>
  <si>
    <t>ECOLOGIA AGRICOLA</t>
  </si>
  <si>
    <t>IGUABA GRANDE</t>
  </si>
  <si>
    <t>ITAPERUNA</t>
  </si>
  <si>
    <t>MACAE-PESAGRO</t>
  </si>
  <si>
    <t>MARICA</t>
  </si>
  <si>
    <t>RESENDE</t>
  </si>
  <si>
    <t>APODI</t>
  </si>
  <si>
    <t>RN</t>
  </si>
  <si>
    <t>CEARA MIRIM</t>
  </si>
  <si>
    <t>CRUZETA</t>
  </si>
  <si>
    <t>FLORANIA</t>
  </si>
  <si>
    <t>MACAU</t>
  </si>
  <si>
    <t>MOSSORO</t>
  </si>
  <si>
    <t>NATAL</t>
  </si>
  <si>
    <t>SERIDO (CAICO)</t>
  </si>
  <si>
    <t>BOA VISTA</t>
  </si>
  <si>
    <t>RR</t>
  </si>
  <si>
    <t>CARACARAI</t>
  </si>
  <si>
    <t>BAGE</t>
  </si>
  <si>
    <t>RS</t>
  </si>
  <si>
    <t>BENTO GONCALVES</t>
  </si>
  <si>
    <t>BOM JESUS</t>
  </si>
  <si>
    <t>CAXIAS DO SUL</t>
  </si>
  <si>
    <t>CRUZ ALTA</t>
  </si>
  <si>
    <t>ENCRUZILHADA DO SUL</t>
  </si>
  <si>
    <t>IRAI</t>
  </si>
  <si>
    <t>LAGOA VERMELHA</t>
  </si>
  <si>
    <t>PASSO FUNDO</t>
  </si>
  <si>
    <t>PELOTAS</t>
  </si>
  <si>
    <t>PORTO ALEGRE</t>
  </si>
  <si>
    <t>RIO GRANDE</t>
  </si>
  <si>
    <t>SANTA MARIA</t>
  </si>
  <si>
    <t>SANTA VITORIA DO PALMAR</t>
  </si>
  <si>
    <t>SANTANA DO LIVRAMENTO</t>
  </si>
  <si>
    <t>SAO LUIZ GONZAGA</t>
  </si>
  <si>
    <t>TORRES</t>
  </si>
  <si>
    <t>URUGUAIANA</t>
  </si>
  <si>
    <t>CAMPOS NOVOS</t>
  </si>
  <si>
    <t>SC</t>
  </si>
  <si>
    <t>CHAPECO</t>
  </si>
  <si>
    <t>FLORIANOPOLIS</t>
  </si>
  <si>
    <t>INDAIAL</t>
  </si>
  <si>
    <t>LAGES</t>
  </si>
  <si>
    <t>SAO JOAQUIM</t>
  </si>
  <si>
    <t>URUSSANGA</t>
  </si>
  <si>
    <t>ARACAJU</t>
  </si>
  <si>
    <t>SE</t>
  </si>
  <si>
    <t>ITABAIANINHA</t>
  </si>
  <si>
    <t>PROPRIA</t>
  </si>
  <si>
    <t>ANDRADINA</t>
  </si>
  <si>
    <t>SP</t>
  </si>
  <si>
    <t>CAMPOS DO JORDAO</t>
  </si>
  <si>
    <t>CATANDUVA</t>
  </si>
  <si>
    <t>FRANCA</t>
  </si>
  <si>
    <t>GUARULHOS</t>
  </si>
  <si>
    <t>IGUAPE</t>
  </si>
  <si>
    <t>JABOTICABAL</t>
  </si>
  <si>
    <t>PRESIDENTE PRUDENTE</t>
  </si>
  <si>
    <t>SANTOS</t>
  </si>
  <si>
    <t>SAO CARLOS</t>
  </si>
  <si>
    <t>SAO SIMAO</t>
  </si>
  <si>
    <t>SOROCABA</t>
  </si>
  <si>
    <t>TAUBATE</t>
  </si>
  <si>
    <t>UBATUBA</t>
  </si>
  <si>
    <t>VOTUPORANGA</t>
  </si>
  <si>
    <t>ARAGUAINA</t>
  </si>
  <si>
    <t>TO</t>
  </si>
  <si>
    <t>PALMAS</t>
  </si>
  <si>
    <t>PEDRO AFONSO</t>
  </si>
  <si>
    <t>PEIXE</t>
  </si>
  <si>
    <t>PORTO NACIONAL</t>
  </si>
  <si>
    <t>TAGUATINGA</t>
  </si>
  <si>
    <t>Estação Referência:</t>
  </si>
  <si>
    <t>N. Dias</t>
  </si>
  <si>
    <t>ACARAU - CE</t>
  </si>
  <si>
    <t>AGUA BRANCA - AL</t>
  </si>
  <si>
    <t>AIMORES - MG</t>
  </si>
  <si>
    <t>ALAGOINHAS - BA</t>
  </si>
  <si>
    <t>ALTAMIRA - PA</t>
  </si>
  <si>
    <t>ALTO PARNAIBA - MA</t>
  </si>
  <si>
    <t>ANDRADINA - SP</t>
  </si>
  <si>
    <t>APODI - RN</t>
  </si>
  <si>
    <t>ARACAJU - SE</t>
  </si>
  <si>
    <t>ARACRUZ - ES</t>
  </si>
  <si>
    <t>ARACUAI - MG</t>
  </si>
  <si>
    <t>ARAGARCAS - GO</t>
  </si>
  <si>
    <t>ARAGUAINA - TO</t>
  </si>
  <si>
    <t>ARAXA - MG</t>
  </si>
  <si>
    <t>ARCOVERDE - PE</t>
  </si>
  <si>
    <t>AREIA - PB</t>
  </si>
  <si>
    <t>ARINOS - MG</t>
  </si>
  <si>
    <t>AVELAR (P.DO ALFERES) - RJ</t>
  </si>
  <si>
    <t>BACABAL - MA</t>
  </si>
  <si>
    <t>BAGE - RS</t>
  </si>
  <si>
    <t>BALSAS - MA</t>
  </si>
  <si>
    <t>BAMBUI - MG</t>
  </si>
  <si>
    <t>BARBACENA - MG</t>
  </si>
  <si>
    <t>BARBALHA - CE</t>
  </si>
  <si>
    <t>BARCELOS - AM</t>
  </si>
  <si>
    <t>BARRA - BA</t>
  </si>
  <si>
    <t>BARRA DO CORDA - MA</t>
  </si>
  <si>
    <t>BARREIRAS - BA</t>
  </si>
  <si>
    <t>BELEM - PA</t>
  </si>
  <si>
    <t>BELO HORIZONTE - MG</t>
  </si>
  <si>
    <t>BELTERRA - PA</t>
  </si>
  <si>
    <t>BENJAMIN CONSTANT - AM</t>
  </si>
  <si>
    <t>BENTO GONCALVES - RS</t>
  </si>
  <si>
    <t>BOA ESPERANCA - ES</t>
  </si>
  <si>
    <t>BOA VISTA - RR</t>
  </si>
  <si>
    <t>BOM JESUS - RS</t>
  </si>
  <si>
    <t>BOM JESUS DA LAPA - BA</t>
  </si>
  <si>
    <t>BOM JESUS DO PIAUI - PI</t>
  </si>
  <si>
    <t>BRASILIA - DF</t>
  </si>
  <si>
    <t>BREVES - PA</t>
  </si>
  <si>
    <t>BURITIS - MG</t>
  </si>
  <si>
    <t>C. DO MATO DENTRO - MG</t>
  </si>
  <si>
    <t>CABROBO - PE</t>
  </si>
  <si>
    <t>CACERES - MT</t>
  </si>
  <si>
    <t>CAETITE - BA</t>
  </si>
  <si>
    <t>CALDAS(P. DE CALDAS) - MG</t>
  </si>
  <si>
    <t>CALDEIRAO - PI</t>
  </si>
  <si>
    <t>CAMACARI - BA</t>
  </si>
  <si>
    <t>CAMETA - PA</t>
  </si>
  <si>
    <t>CAMPINA GRANDE - PB</t>
  </si>
  <si>
    <t>CAMPO GRANDE - MS</t>
  </si>
  <si>
    <t>CAMPO MOURAO - PR</t>
  </si>
  <si>
    <t>CAMPOS - RJ</t>
  </si>
  <si>
    <t>CAMPOS DO JORDAO - SP</t>
  </si>
  <si>
    <t>CAMPOS NOVOS - SC</t>
  </si>
  <si>
    <t>CAMPOS SALES - CE</t>
  </si>
  <si>
    <t>CANAVIEIRAS - BA</t>
  </si>
  <si>
    <t>CAPARAO - MG</t>
  </si>
  <si>
    <t>CAPINOPOLIS - MG</t>
  </si>
  <si>
    <t>CARACARAI - RR</t>
  </si>
  <si>
    <t>CARACOL - PI</t>
  </si>
  <si>
    <t>CARATINGA - MG</t>
  </si>
  <si>
    <t>CARAVELAS - BA</t>
  </si>
  <si>
    <t>CARINHANHA - BA</t>
  </si>
  <si>
    <t>CAROLINA - MA</t>
  </si>
  <si>
    <t>CASTRO - PR</t>
  </si>
  <si>
    <t>CATALAO - GO</t>
  </si>
  <si>
    <t>CATANDUVA - SP</t>
  </si>
  <si>
    <t>CAXIAS - MA</t>
  </si>
  <si>
    <t>CAXIAS DO SUL - RS</t>
  </si>
  <si>
    <t>CEARA MIRIM - RN</t>
  </si>
  <si>
    <t>CHAPADINHA - MA</t>
  </si>
  <si>
    <t>CHAPECO - SC</t>
  </si>
  <si>
    <t>CIPO - BA</t>
  </si>
  <si>
    <t>COARI - AM</t>
  </si>
  <si>
    <t>CODAJAS - AM</t>
  </si>
  <si>
    <t>COLINAS - MA</t>
  </si>
  <si>
    <t>CONCEICAO DO ARAGUAIA - PA</t>
  </si>
  <si>
    <t>CORDEIRO - RJ</t>
  </si>
  <si>
    <t>CORONEL PACHECO - MG</t>
  </si>
  <si>
    <t>CORRENTINA - BA</t>
  </si>
  <si>
    <t>CORUMBA - MS</t>
  </si>
  <si>
    <t>CRATEUS - CE</t>
  </si>
  <si>
    <t>CRUZ ALTA - RS</t>
  </si>
  <si>
    <t>CRUZ DAS ALMAS - BA</t>
  </si>
  <si>
    <t>CRUZEIRO DO SUL - AC</t>
  </si>
  <si>
    <t>CRUZETA - RN</t>
  </si>
  <si>
    <t>CUIABA - MT</t>
  </si>
  <si>
    <t>CURITIBA - PR</t>
  </si>
  <si>
    <t>CURVELO - MG</t>
  </si>
  <si>
    <t>DIAMANTINA - MG</t>
  </si>
  <si>
    <t>DIVINOPOLIS - MG</t>
  </si>
  <si>
    <t>DOURADOS - MS</t>
  </si>
  <si>
    <t>ECOLOGIA AGRICOLA - RJ</t>
  </si>
  <si>
    <t>EIRUNEPE - AM</t>
  </si>
  <si>
    <t>ENCRUZILHADA DO SUL - RS</t>
  </si>
  <si>
    <t>ENG. DOLABELA (BOCAIUVA) - MG</t>
  </si>
  <si>
    <t>ESPERANTINA - PI</t>
  </si>
  <si>
    <t>ESPINOSA - MG</t>
  </si>
  <si>
    <t>FLORANIA - RN</t>
  </si>
  <si>
    <t>FLORESTAL - MG</t>
  </si>
  <si>
    <t>FLORIANO - PI</t>
  </si>
  <si>
    <t>FLORIANOPOLIS - SC</t>
  </si>
  <si>
    <t>FONTE BOA - AM</t>
  </si>
  <si>
    <t>FORMOSA - GO</t>
  </si>
  <si>
    <t>FORMOSO - MG</t>
  </si>
  <si>
    <t>FORTALEZA - CE</t>
  </si>
  <si>
    <t>FRANCA - SP</t>
  </si>
  <si>
    <t>FRUTAL - MG</t>
  </si>
  <si>
    <t>GARANHUNS - PE</t>
  </si>
  <si>
    <t>GLEBA CELESTE - MT</t>
  </si>
  <si>
    <t>GOIANESIA - GO</t>
  </si>
  <si>
    <t>GOIAS - GO</t>
  </si>
  <si>
    <t>GOVERNADOR VALADARES - MG</t>
  </si>
  <si>
    <t>GRAJAU - MA</t>
  </si>
  <si>
    <t>GUAIRA - PR</t>
  </si>
  <si>
    <t>GUARAMIRANGA - CE</t>
  </si>
  <si>
    <t>GUARATINGA - BA</t>
  </si>
  <si>
    <t>GUARULHOS - SP</t>
  </si>
  <si>
    <t>IAUARETE - AM</t>
  </si>
  <si>
    <t>IGUABA GRANDE - RJ</t>
  </si>
  <si>
    <t>IGUAPE - SP</t>
  </si>
  <si>
    <t>IGUATU - CE</t>
  </si>
  <si>
    <t>IMPERATRIZ - MA</t>
  </si>
  <si>
    <t>INDAIAL - SC</t>
  </si>
  <si>
    <t>IPAMERI - GO</t>
  </si>
  <si>
    <t>IRAI - RS</t>
  </si>
  <si>
    <t>IRATI - PR</t>
  </si>
  <si>
    <t>IRECE - BA</t>
  </si>
  <si>
    <t>ITABAIANINHA - SE</t>
  </si>
  <si>
    <t>ITABERABA - BA</t>
  </si>
  <si>
    <t>ITACOATIARA - AM</t>
  </si>
  <si>
    <t>ITAITUBA - PA</t>
  </si>
  <si>
    <t>ITAMARANDIBA - MG</t>
  </si>
  <si>
    <t>ITAPERUNA - RJ</t>
  </si>
  <si>
    <t>ITIRUCU (JAGUAQUARA) - BA</t>
  </si>
  <si>
    <t>ITUACU - BA</t>
  </si>
  <si>
    <t>ITUIUTABA - MG</t>
  </si>
  <si>
    <t>ITUMBIARA - GO</t>
  </si>
  <si>
    <t>IVAI - PR</t>
  </si>
  <si>
    <t>IVINHEMA - MS</t>
  </si>
  <si>
    <t>JABOTICABAL - SP</t>
  </si>
  <si>
    <t>JACOBINA - BA</t>
  </si>
  <si>
    <t>JAGUARUANA - CE</t>
  </si>
  <si>
    <t>JANAUBA - MG</t>
  </si>
  <si>
    <t>JANUARIA - MG</t>
  </si>
  <si>
    <t>JATAI - GO</t>
  </si>
  <si>
    <t>JOAO MONLEVADE - MG</t>
  </si>
  <si>
    <t>JOAO PESSOA - PB</t>
  </si>
  <si>
    <t>JOAO PINHEIRO - MG</t>
  </si>
  <si>
    <t>JUIZ DE FORA - MG</t>
  </si>
  <si>
    <t>JURAMENTO - MG</t>
  </si>
  <si>
    <t>LABREA - AM</t>
  </si>
  <si>
    <t>LAGES - SC</t>
  </si>
  <si>
    <t>LAGOA VERMELHA - RS</t>
  </si>
  <si>
    <t>LAMBARI - MG</t>
  </si>
  <si>
    <t>LAVRAS - MG</t>
  </si>
  <si>
    <t>LENCOIS - BA</t>
  </si>
  <si>
    <t>LINHARES - ES</t>
  </si>
  <si>
    <t>LONDRINA - PR</t>
  </si>
  <si>
    <t>LUZILANDIA(LAG.DO PIAUI) - PI</t>
  </si>
  <si>
    <t>MACAE-PESAGRO - RJ</t>
  </si>
  <si>
    <t>MACAPA - AP</t>
  </si>
  <si>
    <t>MACAU - RN</t>
  </si>
  <si>
    <t>MACEIO - AL</t>
  </si>
  <si>
    <t>MACHADO - MG</t>
  </si>
  <si>
    <t>MANAUS - AM</t>
  </si>
  <si>
    <t>MANICORE - AM</t>
  </si>
  <si>
    <t>MARABA - PA</t>
  </si>
  <si>
    <t>MARIA DA FE - MG</t>
  </si>
  <si>
    <t>MARICA - RJ</t>
  </si>
  <si>
    <t>MARINGA - PR</t>
  </si>
  <si>
    <t>MATUPA - MT</t>
  </si>
  <si>
    <t>MOCAMBINHO - MG</t>
  </si>
  <si>
    <t>MONTE ALEGRE - PA</t>
  </si>
  <si>
    <t>MONTE AZUL - MG</t>
  </si>
  <si>
    <t>MONTE SANTO - BA</t>
  </si>
  <si>
    <t>MONTEIRO - PB</t>
  </si>
  <si>
    <t>MONTES CLAROS - MG</t>
  </si>
  <si>
    <t>MORADA NOVA - CE</t>
  </si>
  <si>
    <t>MORRO DO CHAPEU - BA</t>
  </si>
  <si>
    <t>MORRO DOS CAVALOS - PI</t>
  </si>
  <si>
    <t>MOSSORO - RN</t>
  </si>
  <si>
    <t>NATAL - RN</t>
  </si>
  <si>
    <t>NHUMIRIM (NHECOLANDIA) - MS</t>
  </si>
  <si>
    <t>NOVA XAV.(XAVANTINA) - MT</t>
  </si>
  <si>
    <t>OBIDOS - PA</t>
  </si>
  <si>
    <t>OURICURI - PE</t>
  </si>
  <si>
    <t>PADRE RICARDO REMETTER - MT</t>
  </si>
  <si>
    <t>PALMAS - TO</t>
  </si>
  <si>
    <t>PALMEIRA DOS INDIOS - AL</t>
  </si>
  <si>
    <t>PAO DE ACUCAR - AL</t>
  </si>
  <si>
    <t>PARACATU - MG</t>
  </si>
  <si>
    <t>PARANAGUA - PR</t>
  </si>
  <si>
    <t>PARANAIBA - MS</t>
  </si>
  <si>
    <t>PARINTINS - AM</t>
  </si>
  <si>
    <t>PARNAIBA - PI</t>
  </si>
  <si>
    <t>PASSO FUNDO - RS</t>
  </si>
  <si>
    <t>PATOS - PB</t>
  </si>
  <si>
    <t>PATOS DE MINAS - MG</t>
  </si>
  <si>
    <t>PAULISTANA - PI</t>
  </si>
  <si>
    <t>PAULO AFONSO - BA</t>
  </si>
  <si>
    <t>PEDRA AZUL - MG</t>
  </si>
  <si>
    <t>PEDRO AFONSO - TO</t>
  </si>
  <si>
    <t>PEIXE - TO</t>
  </si>
  <si>
    <t>PELOTAS - RS</t>
  </si>
  <si>
    <t>PESQUEIRA - PE</t>
  </si>
  <si>
    <t>PETROLINA - PE</t>
  </si>
  <si>
    <t>PICOS - PI</t>
  </si>
  <si>
    <t>PIRAPORA - MG</t>
  </si>
  <si>
    <t>PIRENOPOLIS - GO</t>
  </si>
  <si>
    <t>PIRIPIRI - PI</t>
  </si>
  <si>
    <t>POMPEU - MG</t>
  </si>
  <si>
    <t>PORTO ALEGRE - RS</t>
  </si>
  <si>
    <t>PORTO DE MOZ - PA</t>
  </si>
  <si>
    <t>PORTO DE PEDRAS - AL</t>
  </si>
  <si>
    <t>PORTO NACIONAL - TO</t>
  </si>
  <si>
    <t>PORTO PLATON - AP</t>
  </si>
  <si>
    <t>POSSE - GO</t>
  </si>
  <si>
    <t>POXOREO - MT</t>
  </si>
  <si>
    <t>PRESIDENTE PRUDENTE - SP</t>
  </si>
  <si>
    <t>PROPRIA - SE</t>
  </si>
  <si>
    <t>QUIXERAMOBIM - CE</t>
  </si>
  <si>
    <t>RECIFE (CURADO) - PE</t>
  </si>
  <si>
    <t>REMANSO - BA</t>
  </si>
  <si>
    <t>RESENDE - RJ</t>
  </si>
  <si>
    <t>RIO BRANCO - AC</t>
  </si>
  <si>
    <t>RIO GRANDE - RS</t>
  </si>
  <si>
    <t>RIO VERDE - GO</t>
  </si>
  <si>
    <t>RONCADOR - DF</t>
  </si>
  <si>
    <t>SALINAS - MG</t>
  </si>
  <si>
    <t>SALVADOR (ONDINA) - BA</t>
  </si>
  <si>
    <t>SANTA MARIA - RS</t>
  </si>
  <si>
    <t>SANTA TERESA - ES</t>
  </si>
  <si>
    <t>SANTA VITORIA DO PALMAR - RS</t>
  </si>
  <si>
    <t>SANTANA DO LIVRAMENTO - RS</t>
  </si>
  <si>
    <t>SANTOS - SP</t>
  </si>
  <si>
    <t>SAO CARLOS - SP</t>
  </si>
  <si>
    <t>SAO FELIX DO XINGU - PA</t>
  </si>
  <si>
    <t>SAO GABRIEL DA CACHOEIRA(UAUPES) - AM</t>
  </si>
  <si>
    <t>SAO GONCALO - PB</t>
  </si>
  <si>
    <t>SAO JOAO DEL REI - MG</t>
  </si>
  <si>
    <t>SAO JOAO DO PIAUI - PI</t>
  </si>
  <si>
    <t>SAO JOAQUIM - SC</t>
  </si>
  <si>
    <t>SAO JOSE DO RIO CLARO - MT</t>
  </si>
  <si>
    <t>SAO LOURENCO - MG</t>
  </si>
  <si>
    <t>SAO LUIS - MA</t>
  </si>
  <si>
    <t>SAO LUIZ GONZAGA - RS</t>
  </si>
  <si>
    <t>SAO MATEUS - ES</t>
  </si>
  <si>
    <t>SAO PAULO(MIR.de SANTANA) - SP</t>
  </si>
  <si>
    <t>SAO S.DO PARAISO - MG</t>
  </si>
  <si>
    <t>SAO SIMAO - SP</t>
  </si>
  <si>
    <t>SENHOR DO BONFIM - BA</t>
  </si>
  <si>
    <t>SERIDO (CAICO) - RN</t>
  </si>
  <si>
    <t>SERRA DO NAVIO - AP</t>
  </si>
  <si>
    <t>SERRINHA - BA</t>
  </si>
  <si>
    <t>SETE LAGOAS - MG</t>
  </si>
  <si>
    <t>SOBRAL - CE</t>
  </si>
  <si>
    <t>SOROCABA - SP</t>
  </si>
  <si>
    <t>SOURE - PA</t>
  </si>
  <si>
    <t>STa. R. DE CASSIA (IBIPETUBA) - BA</t>
  </si>
  <si>
    <t>SURUBIM - PE</t>
  </si>
  <si>
    <t>TAGUATINGA - TO</t>
  </si>
  <si>
    <t>TARAUACA - AC</t>
  </si>
  <si>
    <t>TAUA - CE</t>
  </si>
  <si>
    <t>TAUBATE - SP</t>
  </si>
  <si>
    <t>TEFE - AM</t>
  </si>
  <si>
    <t>TEOFILO OTONI - MG</t>
  </si>
  <si>
    <t>TERESINA - PI</t>
  </si>
  <si>
    <t>TORRES - RS</t>
  </si>
  <si>
    <t>TRACUATEUA - PA</t>
  </si>
  <si>
    <t>TRES LAGOAS - MS</t>
  </si>
  <si>
    <t>TRIUNFO - PE</t>
  </si>
  <si>
    <t>TUCURUI - PA</t>
  </si>
  <si>
    <t>TURIACU - MA</t>
  </si>
  <si>
    <t>UBATUBA - SP</t>
  </si>
  <si>
    <t>UBERABA - MG</t>
  </si>
  <si>
    <t>UBERLANDIA - MG</t>
  </si>
  <si>
    <t>UNAI - MG</t>
  </si>
  <si>
    <t>URUGUAIANA - RS</t>
  </si>
  <si>
    <t>URUSSANGA - SC</t>
  </si>
  <si>
    <t>USIMINAS - MG</t>
  </si>
  <si>
    <t>VALE DO GURGUEIA (CRISTIANO CASTRO) - PI</t>
  </si>
  <si>
    <t>VENDA NOVA - ES</t>
  </si>
  <si>
    <t>VICOSA - MG</t>
  </si>
  <si>
    <t>VITORIA - ES</t>
  </si>
  <si>
    <t>VITORIA DA CONQUISTA - BA</t>
  </si>
  <si>
    <t>VOTUPORANGA - SP</t>
  </si>
  <si>
    <t>ZE DOCA - MA</t>
  </si>
  <si>
    <t>Nome da Estação + UF</t>
  </si>
  <si>
    <t>Anual</t>
  </si>
  <si>
    <t>Latitude</t>
  </si>
  <si>
    <t>Longitude</t>
  </si>
  <si>
    <t>Atitude</t>
  </si>
  <si>
    <t>Inicio Operação</t>
  </si>
  <si>
    <t>1896/01/01</t>
  </si>
  <si>
    <t>C, DO MATO DENTRO</t>
  </si>
  <si>
    <t>CALDAS(P, DE CALDAS)</t>
  </si>
  <si>
    <t>ENG, DOLABELA (BOCAIUVA)</t>
  </si>
  <si>
    <t>SAO S,DO PARAISO</t>
  </si>
  <si>
    <t>NOVA XAV,(XAVANTINA)</t>
  </si>
  <si>
    <t>LUZILANDIA(LAG,DO PIAUI)</t>
  </si>
  <si>
    <t>AVELAR (P,DO ALFERES)</t>
  </si>
  <si>
    <t>SAO PAULO(MIR,de SANTANA)</t>
  </si>
  <si>
    <t>Sta, R, DE CASSIA (IBIPETUBA)</t>
  </si>
  <si>
    <t>Insolação Mês:</t>
  </si>
  <si>
    <t>Insolação Dia:</t>
  </si>
  <si>
    <t/>
  </si>
  <si>
    <t>Insolação</t>
  </si>
  <si>
    <t>Irradiancia Mensal:</t>
  </si>
  <si>
    <t>Selecione o Mês:</t>
  </si>
  <si>
    <t>Mês Referência:</t>
  </si>
  <si>
    <t>Radiação Superficie Estimado (Qg):</t>
  </si>
  <si>
    <t>Radiação Superficie Real (Qg)</t>
  </si>
  <si>
    <t>IRRADIANÇIA</t>
  </si>
  <si>
    <t>Selecione uma Cidade:</t>
  </si>
  <si>
    <t>CIDADE:</t>
  </si>
  <si>
    <t>LATITUDE: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</si>
  <si>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</si>
  <si>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</si>
  <si>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</si>
  <si>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</si>
  <si>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</si>
  <si>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</si>
  <si>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</si>
  <si>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</si>
  <si>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</si>
  <si>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</si>
  <si>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</si>
  <si>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</si>
  <si>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ANO</t>
  </si>
  <si>
    <t>Ins. Mensal:</t>
  </si>
  <si>
    <t>Ins.  Diária:</t>
  </si>
  <si>
    <t>HISTÓRICO DE INSOLAÇÃO:</t>
  </si>
  <si>
    <t>FOTOPERÍODO X INSOLAÇÃO</t>
  </si>
  <si>
    <t>CLIQUE E ESCOLHA SE DESEJA UTILIZAR DADOS PRÉ CADASTRADOS OU INSERIR DADOS MANUALMENTE</t>
  </si>
  <si>
    <t>RADIAÇÃO: TOPO|SUPERFÍCIE ESTIMADA | SUPERFÍCIE REAL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</si>
  <si>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</si>
  <si>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</si>
  <si>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</si>
  <si>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</si>
  <si>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</si>
  <si>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</si>
  <si>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</si>
  <si>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</si>
  <si>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</si>
  <si>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</si>
  <si>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</si>
  <si>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</si>
  <si>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Fotoperíodo (Horas)</t>
  </si>
  <si>
    <t>Topo Atmosfera (MJ m² dia¯¹)</t>
  </si>
  <si>
    <t>Superficie Estimada (MJ m² dia¯¹)</t>
  </si>
  <si>
    <t>Superficie Real (MJ m² dia¯¹)</t>
  </si>
  <si>
    <t>Insolação Diaria (Horas)</t>
  </si>
  <si>
    <t>Insolação Mensal (Horas)</t>
  </si>
  <si>
    <t>Irradiação 12h (Wm²) Topo</t>
  </si>
  <si>
    <t>Irradiação 12h (Wm²) Sup.</t>
  </si>
  <si>
    <t>Parâmetros</t>
  </si>
  <si>
    <t>TABELA DE VALORES:</t>
  </si>
  <si>
    <t>15 Estimado</t>
  </si>
  <si>
    <t>Fonte: Instituto Nacional de Meteorologia (INMET)</t>
  </si>
  <si>
    <t>12 Superficie</t>
  </si>
  <si>
    <t>Preencha os Campos em Branco: Cidade, Latitude e Insolações Mensais</t>
  </si>
  <si>
    <t>IRRADIÂNCIA SOLAR DIÁRIA NO TOPO DA ATMOSFERA</t>
  </si>
  <si>
    <t>IRRADIÂNCIA SOLAR ÀS 12H ANUAL</t>
  </si>
  <si>
    <r>
      <rPr>
        <b/>
        <sz val="14"/>
        <color theme="0"/>
        <rFont val="Calibri"/>
        <family val="2"/>
        <scheme val="minor"/>
      </rPr>
      <t>PLANILHA DE CÁLCULOS AGROMETEOROLÓGICOS</t>
    </r>
    <r>
      <rPr>
        <b/>
        <sz val="12"/>
        <color theme="0"/>
        <rFont val="Calibri"/>
        <family val="2"/>
        <scheme val="minor"/>
      </rPr>
      <t xml:space="preserve">
</t>
    </r>
    <r>
      <rPr>
        <sz val="11"/>
        <color theme="0"/>
        <rFont val="Calibri"/>
        <family val="2"/>
        <scheme val="minor"/>
      </rPr>
      <t>FOTOPERÍODO | INSOLAÇÃO | RADIAÇÃO | IRRADIÂNCIA</t>
    </r>
  </si>
  <si>
    <r>
      <t>Irradiância 12h (w m</t>
    </r>
    <r>
      <rPr>
        <i/>
        <vertAlign val="superscript"/>
        <sz val="7"/>
        <color theme="0"/>
        <rFont val="Calibri"/>
        <family val="2"/>
        <scheme val="minor"/>
      </rPr>
      <t>-2</t>
    </r>
    <r>
      <rPr>
        <i/>
        <sz val="7"/>
        <color theme="0"/>
        <rFont val="Calibri"/>
        <family val="2"/>
        <scheme val="minor"/>
      </rPr>
      <t>) Topo</t>
    </r>
  </si>
  <si>
    <r>
      <t>Irradiância 12h (w m</t>
    </r>
    <r>
      <rPr>
        <i/>
        <vertAlign val="superscript"/>
        <sz val="7"/>
        <color theme="0"/>
        <rFont val="Calibri"/>
        <family val="2"/>
        <scheme val="minor"/>
      </rPr>
      <t>-2</t>
    </r>
    <r>
      <rPr>
        <i/>
        <sz val="7"/>
        <color theme="0"/>
        <rFont val="Calibri"/>
        <family val="2"/>
        <scheme val="minor"/>
      </rPr>
      <t>) Sup.</t>
    </r>
  </si>
  <si>
    <t>Insolação Diária (Horas)</t>
  </si>
  <si>
    <r>
      <t>Topo Atmosfera (MJ m</t>
    </r>
    <r>
      <rPr>
        <i/>
        <vertAlign val="superscript"/>
        <sz val="7"/>
        <color theme="0"/>
        <rFont val="Calibri"/>
        <family val="2"/>
        <scheme val="minor"/>
      </rPr>
      <t>-2</t>
    </r>
    <r>
      <rPr>
        <i/>
        <sz val="7"/>
        <color theme="0"/>
        <rFont val="Calibri"/>
        <family val="2"/>
        <scheme val="minor"/>
      </rPr>
      <t xml:space="preserve"> dia</t>
    </r>
    <r>
      <rPr>
        <i/>
        <vertAlign val="superscript"/>
        <sz val="7"/>
        <color theme="0"/>
        <rFont val="Calibri"/>
        <family val="2"/>
        <scheme val="minor"/>
      </rPr>
      <t>-1</t>
    </r>
    <r>
      <rPr>
        <i/>
        <sz val="7"/>
        <color theme="0"/>
        <rFont val="Calibri"/>
        <family val="2"/>
        <scheme val="minor"/>
      </rPr>
      <t>)</t>
    </r>
  </si>
  <si>
    <r>
      <t>Superficie Estimada (MJ m</t>
    </r>
    <r>
      <rPr>
        <i/>
        <vertAlign val="superscript"/>
        <sz val="7"/>
        <color theme="0"/>
        <rFont val="Calibri"/>
        <family val="2"/>
        <scheme val="minor"/>
      </rPr>
      <t>-2</t>
    </r>
    <r>
      <rPr>
        <i/>
        <sz val="7"/>
        <color theme="0"/>
        <rFont val="Calibri"/>
        <family val="2"/>
        <scheme val="minor"/>
      </rPr>
      <t xml:space="preserve"> dia</t>
    </r>
    <r>
      <rPr>
        <i/>
        <vertAlign val="superscript"/>
        <sz val="7"/>
        <color theme="0"/>
        <rFont val="Calibri"/>
        <family val="2"/>
        <scheme val="minor"/>
      </rPr>
      <t>-1</t>
    </r>
    <r>
      <rPr>
        <i/>
        <sz val="7"/>
        <color theme="0"/>
        <rFont val="Calibri"/>
        <family val="2"/>
        <scheme val="minor"/>
      </rPr>
      <t>)</t>
    </r>
  </si>
  <si>
    <r>
      <t>Superficie Real (MJ m</t>
    </r>
    <r>
      <rPr>
        <i/>
        <vertAlign val="superscript"/>
        <sz val="7"/>
        <color theme="0"/>
        <rFont val="Calibri"/>
        <family val="2"/>
        <scheme val="minor"/>
      </rPr>
      <t>-2</t>
    </r>
    <r>
      <rPr>
        <i/>
        <sz val="7"/>
        <color theme="0"/>
        <rFont val="Calibri"/>
        <family val="2"/>
        <scheme val="minor"/>
      </rPr>
      <t xml:space="preserve"> dia</t>
    </r>
    <r>
      <rPr>
        <i/>
        <vertAlign val="superscript"/>
        <sz val="7"/>
        <color theme="0"/>
        <rFont val="Calibri"/>
        <family val="2"/>
        <scheme val="minor"/>
      </rPr>
      <t>-1</t>
    </r>
    <r>
      <rPr>
        <i/>
        <sz val="7"/>
        <color theme="0"/>
        <rFont val="Calibri"/>
        <family val="2"/>
        <scheme val="minor"/>
      </rPr>
      <t>)</t>
    </r>
  </si>
  <si>
    <t>SOBRE OS AUTORES:</t>
  </si>
  <si>
    <r>
      <rPr>
        <b/>
        <sz val="11"/>
        <color theme="0"/>
        <rFont val="Calibri"/>
        <family val="2"/>
        <scheme val="minor"/>
      </rPr>
      <t>Alexandrius de Moraes Barbosa</t>
    </r>
    <r>
      <rPr>
        <b/>
        <i/>
        <sz val="11"/>
        <color theme="0"/>
        <rFont val="Calibri"/>
        <family val="2"/>
        <scheme val="minor"/>
      </rPr>
      <t xml:space="preserve">
</t>
    </r>
    <r>
      <rPr>
        <i/>
        <sz val="11"/>
        <color theme="0"/>
        <rFont val="Calibri"/>
        <family val="2"/>
        <scheme val="minor"/>
      </rPr>
      <t>Engenheiro Agrônomo, pesquisador e professor doutor.
Professor da graduação e pós-graduação em Agronomia
Diretor do Unoeste Clima – Centro de Monitoramento e Estudos Climáticos e de Previsão do Tempo
Contato: alexandrius@unoeste.br</t>
    </r>
    <r>
      <rPr>
        <b/>
        <i/>
        <sz val="11"/>
        <color theme="0"/>
        <rFont val="Calibri"/>
        <family val="2"/>
        <scheme val="minor"/>
      </rPr>
      <t xml:space="preserve"> 
</t>
    </r>
  </si>
  <si>
    <r>
      <rPr>
        <b/>
        <sz val="11"/>
        <color theme="0"/>
        <rFont val="Calibri"/>
        <family val="2"/>
        <scheme val="minor"/>
      </rPr>
      <t>Edson Carlos Hitoshi Yamamoto</t>
    </r>
    <r>
      <rPr>
        <b/>
        <i/>
        <sz val="11"/>
        <color theme="0"/>
        <rFont val="Calibri"/>
        <family val="2"/>
        <scheme val="minor"/>
      </rPr>
      <t xml:space="preserve">
</t>
    </r>
    <r>
      <rPr>
        <i/>
        <sz val="11"/>
        <color theme="0"/>
        <rFont val="Calibri"/>
        <family val="2"/>
        <scheme val="minor"/>
      </rPr>
      <t>Engenheiro de Produção, Especialista em Gestão da Qualidade e Processos
Aluno da graduação em Agronomia
Contato: edson.yamamoto@hotmail.com
Linkedin: linkedin.com/in/edsonyamamoto</t>
    </r>
    <r>
      <rPr>
        <b/>
        <i/>
        <sz val="11"/>
        <color theme="0"/>
        <rFont val="Calibri"/>
        <family val="2"/>
        <scheme val="minor"/>
      </rPr>
      <t xml:space="preserve">
</t>
    </r>
  </si>
  <si>
    <t>SOBRE A PLANILHA:</t>
  </si>
  <si>
    <t>YAMAMOTO, E. C. H.; BARBOSA, A. M. Planilha para cálculo de fotoperíodo e radiação solar. Boletim de Pesquisa do Programa de Pós-Graduação em Agronomia – Unoeste. v.3, p.40-43, 2022.</t>
  </si>
  <si>
    <r>
      <t xml:space="preserve">A planilha foi elaborada com o objetivo de facilitar o acesso a informações de fotoperíodo e de radiação solar em função da latitude da região de cultivo.
O acesso as informações se dão de duas maneiras:
</t>
    </r>
    <r>
      <rPr>
        <i/>
        <sz val="11"/>
        <color theme="0"/>
        <rFont val="Calibri"/>
        <family val="2"/>
        <scheme val="minor"/>
      </rPr>
      <t xml:space="preserve">
i) Utilizar dados pré-cadastrados: Nessa opção o usuário deverá selecionar a cidade de interesse. Os valores utilizados para os cálculos foram obtidos do site do Inmet (Instituto Nacional de Meteorologia).
ii) Inserir dados manualmente: Nessa opção o usuário deverá inserir as seguintes informações: latitude e insolação (total de horas de insolação no mês).</t>
    </r>
  </si>
  <si>
    <t>SÍMBOLOS E UNIDADES:</t>
  </si>
  <si>
    <t>COMO CITAR A PLANILHA:</t>
  </si>
  <si>
    <t>Unoeste Campus II</t>
  </si>
  <si>
    <t xml:space="preserve">Unoeste - Universidade do Oeste Paulista </t>
  </si>
  <si>
    <t>Unoeste Clima - Centro de Monitoramento e Estudos Climáticos e de Previsão do Tempo</t>
  </si>
  <si>
    <t>www.unoeste.br/clima • @unoesteclima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</si>
</sst>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8" x14ac:knownFonts="1">
    <font>
      <sz val="11"/>
      <color theme="1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6"/>
      <color theme="0"/>
      <name val="Calibri"/>
      <family val="2"/>
      <scheme val="minor"/>
    </font>
    <font>
      <b/>
      <i/>
      <sz val="6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4"/>
      <color rgb="FF287713"/>
      <name val="Calibri"/>
      <family val="2"/>
      <scheme val="minor"/>
    </font>
    <font>
      <b/>
      <sz val="9"/>
      <color indexed="81"/>
      <name val="Segoe UI"/>
      <charset val="1"/>
    </font>
    <font>
      <i/>
      <sz val="9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i/>
      <sz val="7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sz val="7"/>
      <color rgb="FF287713"/>
      <name val="Calibri"/>
      <family val="2"/>
      <scheme val="minor"/>
    </font>
    <font>
      <b/>
      <i/>
      <sz val="9"/>
      <color rgb="FF287713"/>
      <name val="Calibri"/>
      <family val="2"/>
      <scheme val="minor"/>
    </font>
    <font>
      <i/>
      <vertAlign val="superscript"/>
      <sz val="7"/>
      <color theme="0"/>
      <name val="Calibri"/>
      <family val="2"/>
      <scheme val="minor"/>
    </font>
    <font>
      <b/>
      <i/>
      <sz val="7"/>
      <color rgb="FF287713"/>
      <name val="Calibri"/>
      <family val="2"/>
      <scheme val="minor"/>
    </font>
    <font>
      <i/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0E4B0D"/>
        <bgColor indexed="64"/>
      </patternFill>
    </fill>
    <fill>
      <patternFill patternType="solid">
        <fgColor rgb="FF2877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ck">
        <color theme="9" tint="0.39997558519241921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/>
      <right/>
      <top/>
      <bottom style="thin">
        <color theme="9" tint="0.39997558519241921"/>
      </bottom>
      <diagonal/>
    </border>
    <border>
      <left/>
      <right/>
      <top/>
      <bottom style="thin">
        <color theme="0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</borders>
  <cellStyleXfs count="2">
    <xf numFmtId="0" fontId="0" fillId="0" borderId="0"/>
    <xf numFmtId="9" fontId="12" fillId="0" borderId="0" applyFont="0" applyFill="0" applyBorder="0" applyAlignment="0" applyProtection="0"/>
  </cellStyleXfs>
  <cellXfs count="177">
    <xf numFmtId="0" fontId="0" fillId="0" borderId="0" xfId="0"/>
    <xf numFmtId="0" fontId="0" fillId="3" borderId="0" xfId="0" applyFill="1"/>
    <xf numFmtId="0" fontId="0" fillId="4" borderId="0" xfId="0" applyFill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16" fontId="0" fillId="0" borderId="8" xfId="0" applyNumberFormat="1" applyBorder="1" applyAlignment="1">
      <alignment horizontal="center"/>
    </xf>
    <xf numFmtId="16" fontId="0" fillId="0" borderId="11" xfId="0" applyNumberFormat="1" applyBorder="1" applyAlignment="1">
      <alignment horizontal="center"/>
    </xf>
    <xf numFmtId="16" fontId="0" fillId="0" borderId="9" xfId="0" applyNumberFormat="1" applyBorder="1" applyAlignment="1">
      <alignment horizontal="center"/>
    </xf>
    <xf numFmtId="0" fontId="0" fillId="5" borderId="0" xfId="0" applyFill="1"/>
    <xf numFmtId="0" fontId="0" fillId="0" borderId="10" xfId="0" applyBorder="1"/>
    <xf numFmtId="0" fontId="0" fillId="0" borderId="7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" xfId="0" applyBorder="1" applyAlignment="1">
      <alignment horizontal="center"/>
    </xf>
    <xf numFmtId="0" fontId="6" fillId="3" borderId="0" xfId="0" applyFont="1" applyFill="1" applyAlignment="1">
      <alignment horizontal="right" vertical="center"/>
    </xf>
    <xf numFmtId="14" fontId="0" fillId="0" borderId="7" xfId="0" applyNumberFormat="1" applyBorder="1"/>
    <xf numFmtId="14" fontId="0" fillId="0" borderId="6" xfId="0" applyNumberFormat="1" applyBorder="1"/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7" fillId="3" borderId="0" xfId="0" applyFont="1" applyFill="1" applyAlignment="1">
      <alignment horizontal="right"/>
    </xf>
    <xf numFmtId="2" fontId="5" fillId="3" borderId="0" xfId="0" applyNumberFormat="1" applyFont="1" applyFill="1" applyAlignment="1">
      <alignment horizontal="center" vertical="top"/>
    </xf>
    <xf numFmtId="2" fontId="9" fillId="0" borderId="0" xfId="0" applyNumberFormat="1" applyFont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10" fillId="3" borderId="0" xfId="0" applyFont="1" applyFill="1" applyAlignment="1">
      <alignment vertical="center" wrapText="1"/>
    </xf>
    <xf numFmtId="0" fontId="10" fillId="3" borderId="0" xfId="0" applyFont="1" applyFill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6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6" borderId="10" xfId="0" applyFill="1" applyBorder="1"/>
    <xf numFmtId="0" fontId="0" fillId="6" borderId="0" xfId="0" quotePrefix="1" applyFill="1"/>
    <xf numFmtId="0" fontId="0" fillId="6" borderId="7" xfId="0" quotePrefix="1" applyFill="1" applyBorder="1"/>
    <xf numFmtId="0" fontId="0" fillId="6" borderId="0" xfId="0" applyFill="1"/>
    <xf numFmtId="0" fontId="0" fillId="6" borderId="1" xfId="0" applyFill="1" applyBorder="1" applyAlignment="1">
      <alignment horizontal="center"/>
    </xf>
    <xf numFmtId="0" fontId="8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/>
    <xf numFmtId="0" fontId="2" fillId="4" borderId="0" xfId="0" quotePrefix="1" applyFont="1" applyFill="1"/>
    <xf numFmtId="0" fontId="6" fillId="4" borderId="0" xfId="0" applyFont="1" applyFill="1" applyAlignment="1">
      <alignment horizontal="right" vertical="center"/>
    </xf>
    <xf numFmtId="2" fontId="5" fillId="4" borderId="0" xfId="0" applyNumberFormat="1" applyFont="1" applyFill="1" applyAlignment="1">
      <alignment horizontal="center" vertical="top"/>
    </xf>
    <xf numFmtId="0" fontId="13" fillId="4" borderId="0" xfId="0" applyFont="1" applyFill="1" applyAlignment="1">
      <alignment vertical="center"/>
    </xf>
    <xf numFmtId="0" fontId="5" fillId="4" borderId="0" xfId="0" applyFont="1" applyFill="1" applyAlignment="1">
      <alignment horizontal="right" vertical="center"/>
    </xf>
    <xf numFmtId="0" fontId="13" fillId="3" borderId="0" xfId="0" applyFont="1" applyFill="1" applyAlignment="1">
      <alignment vertical="center"/>
    </xf>
    <xf numFmtId="0" fontId="11" fillId="3" borderId="0" xfId="0" applyFont="1" applyFill="1" applyAlignment="1">
      <alignment vertical="center" wrapText="1"/>
    </xf>
    <xf numFmtId="0" fontId="13" fillId="3" borderId="0" xfId="0" applyFont="1" applyFill="1"/>
    <xf numFmtId="9" fontId="0" fillId="3" borderId="0" xfId="1" applyFont="1" applyFill="1"/>
    <xf numFmtId="9" fontId="0" fillId="0" borderId="0" xfId="1" applyFont="1"/>
    <xf numFmtId="9" fontId="0" fillId="5" borderId="0" xfId="1" applyFont="1" applyFill="1"/>
    <xf numFmtId="0" fontId="2" fillId="4" borderId="18" xfId="0" applyFont="1" applyFill="1" applyBorder="1" applyAlignment="1">
      <alignment horizontal="center"/>
    </xf>
    <xf numFmtId="2" fontId="2" fillId="4" borderId="19" xfId="0" applyNumberFormat="1" applyFont="1" applyFill="1" applyBorder="1" applyAlignment="1">
      <alignment horizontal="center"/>
    </xf>
    <xf numFmtId="2" fontId="5" fillId="4" borderId="20" xfId="0" applyNumberFormat="1" applyFont="1" applyFill="1" applyBorder="1" applyAlignment="1">
      <alignment horizontal="center" vertical="top"/>
    </xf>
    <xf numFmtId="0" fontId="13" fillId="4" borderId="0" xfId="0" applyFont="1" applyFill="1" applyAlignment="1">
      <alignment horizontal="center" vertical="center"/>
    </xf>
    <xf numFmtId="0" fontId="19" fillId="3" borderId="0" xfId="0" applyFont="1" applyFill="1" applyAlignment="1">
      <alignment horizontal="right"/>
    </xf>
    <xf numFmtId="0" fontId="9" fillId="0" borderId="23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2" fontId="9" fillId="0" borderId="26" xfId="0" applyNumberFormat="1" applyFont="1" applyBorder="1" applyAlignment="1">
      <alignment horizontal="center"/>
    </xf>
    <xf numFmtId="2" fontId="9" fillId="0" borderId="28" xfId="0" applyNumberFormat="1" applyFont="1" applyBorder="1" applyAlignment="1">
      <alignment horizontal="center"/>
    </xf>
    <xf numFmtId="2" fontId="9" fillId="0" borderId="29" xfId="0" applyNumberFormat="1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2" fontId="9" fillId="0" borderId="31" xfId="0" applyNumberFormat="1" applyFont="1" applyBorder="1" applyAlignment="1">
      <alignment horizontal="center"/>
    </xf>
    <xf numFmtId="2" fontId="9" fillId="0" borderId="32" xfId="0" applyNumberFormat="1" applyFont="1" applyBorder="1" applyAlignment="1">
      <alignment horizontal="center"/>
    </xf>
    <xf numFmtId="0" fontId="0" fillId="0" borderId="0" xfId="0" quotePrefix="1"/>
    <xf numFmtId="0" fontId="0" fillId="0" borderId="7" xfId="0" quotePrefix="1" applyBorder="1"/>
    <xf numFmtId="0" fontId="9" fillId="0" borderId="2" xfId="0" applyFont="1" applyBorder="1" applyAlignment="1">
      <alignment horizontal="center"/>
    </xf>
    <xf numFmtId="0" fontId="16" fillId="3" borderId="0" xfId="0" applyFont="1" applyFill="1" applyAlignment="1">
      <alignment vertical="center"/>
    </xf>
    <xf numFmtId="0" fontId="16" fillId="4" borderId="0" xfId="0" applyFont="1" applyFill="1" applyAlignment="1">
      <alignment vertical="center"/>
    </xf>
    <xf numFmtId="0" fontId="20" fillId="4" borderId="0" xfId="0" applyFont="1" applyFill="1"/>
    <xf numFmtId="0" fontId="21" fillId="4" borderId="0" xfId="0" applyFont="1" applyFill="1" applyAlignment="1">
      <alignment horizontal="right"/>
    </xf>
    <xf numFmtId="2" fontId="19" fillId="4" borderId="0" xfId="0" applyNumberFormat="1" applyFont="1" applyFill="1" applyAlignment="1">
      <alignment horizontal="center"/>
    </xf>
    <xf numFmtId="2" fontId="8" fillId="4" borderId="21" xfId="0" applyNumberFormat="1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20" fillId="4" borderId="21" xfId="0" applyFont="1" applyFill="1" applyBorder="1"/>
    <xf numFmtId="0" fontId="21" fillId="4" borderId="21" xfId="0" applyFont="1" applyFill="1" applyBorder="1" applyAlignment="1">
      <alignment horizontal="righ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2" fontId="0" fillId="0" borderId="7" xfId="0" applyNumberFormat="1" applyBorder="1"/>
    <xf numFmtId="2" fontId="8" fillId="4" borderId="0" xfId="0" applyNumberFormat="1" applyFont="1" applyFill="1" applyAlignment="1">
      <alignment horizontal="center"/>
    </xf>
    <xf numFmtId="0" fontId="21" fillId="4" borderId="33" xfId="0" applyFont="1" applyFill="1" applyBorder="1" applyAlignment="1">
      <alignment horizontal="right"/>
    </xf>
    <xf numFmtId="2" fontId="8" fillId="4" borderId="33" xfId="0" applyNumberFormat="1" applyFont="1" applyFill="1" applyBorder="1" applyAlignment="1">
      <alignment horizontal="center"/>
    </xf>
    <xf numFmtId="0" fontId="23" fillId="5" borderId="0" xfId="0" applyFont="1" applyFill="1"/>
    <xf numFmtId="2" fontId="0" fillId="0" borderId="0" xfId="0" applyNumberFormat="1"/>
    <xf numFmtId="0" fontId="26" fillId="5" borderId="0" xfId="0" applyFont="1" applyFill="1" applyAlignment="1">
      <alignment horizontal="right"/>
    </xf>
    <xf numFmtId="0" fontId="2" fillId="3" borderId="0" xfId="0" applyFont="1" applyFill="1" applyAlignment="1">
      <alignment vertical="top" wrapText="1"/>
    </xf>
    <xf numFmtId="2" fontId="24" fillId="5" borderId="0" xfId="0" applyNumberFormat="1" applyFont="1" applyFill="1" applyAlignment="1" applyProtection="1">
      <alignment horizontal="center"/>
      <protection locked="0"/>
    </xf>
    <xf numFmtId="0" fontId="2" fillId="3" borderId="0" xfId="0" applyFont="1" applyFill="1" applyAlignment="1" applyProtection="1">
      <alignment horizontal="center" vertical="center"/>
    </xf>
    <xf numFmtId="0" fontId="13" fillId="3" borderId="0" xfId="0" applyFont="1" applyFill="1" applyAlignment="1" applyProtection="1">
      <alignment horizontal="right" vertical="center"/>
    </xf>
    <xf numFmtId="0" fontId="17" fillId="3" borderId="0" xfId="0" applyFont="1" applyFill="1" applyAlignment="1" applyProtection="1">
      <alignment horizontal="center" vertical="center" wrapText="1"/>
    </xf>
    <xf numFmtId="0" fontId="17" fillId="3" borderId="0" xfId="0" applyFont="1" applyFill="1" applyAlignment="1" applyProtection="1">
      <alignment horizontal="center" vertical="center"/>
    </xf>
    <xf numFmtId="0" fontId="13" fillId="3" borderId="0" xfId="0" applyFont="1" applyFill="1" applyAlignment="1" applyProtection="1">
      <alignment horizontal="center" vertical="center"/>
    </xf>
    <xf numFmtId="0" fontId="0" fillId="5" borderId="0" xfId="0" applyFill="1" applyProtection="1"/>
    <xf numFmtId="0" fontId="2" fillId="3" borderId="0" xfId="0" applyFont="1" applyFill="1" applyAlignment="1">
      <alignment horizontal="center"/>
    </xf>
    <xf numFmtId="0" fontId="22" fillId="4" borderId="12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 vertical="top"/>
    </xf>
    <xf numFmtId="0" fontId="10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3" fillId="4" borderId="0" xfId="0" applyFont="1" applyFill="1" applyAlignment="1" applyProtection="1">
      <alignment horizontal="center" vertical="center"/>
      <protection locked="0"/>
    </xf>
    <xf numFmtId="0" fontId="19" fillId="3" borderId="0" xfId="0" applyFont="1" applyFill="1" applyAlignment="1">
      <alignment horizontal="center"/>
    </xf>
    <xf numFmtId="0" fontId="16" fillId="4" borderId="0" xfId="0" applyFont="1" applyFill="1" applyAlignment="1">
      <alignment horizontal="center" vertical="center"/>
    </xf>
    <xf numFmtId="0" fontId="13" fillId="4" borderId="17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left" vertical="center" wrapText="1"/>
    </xf>
    <xf numFmtId="0" fontId="2" fillId="8" borderId="15" xfId="0" applyFont="1" applyFill="1" applyBorder="1" applyAlignment="1" applyProtection="1">
      <alignment horizontal="center" vertical="center"/>
      <protection locked="0"/>
    </xf>
    <xf numFmtId="0" fontId="2" fillId="8" borderId="12" xfId="0" applyFont="1" applyFill="1" applyBorder="1" applyAlignment="1" applyProtection="1">
      <alignment horizontal="center" vertical="center"/>
      <protection locked="0"/>
    </xf>
    <xf numFmtId="0" fontId="2" fillId="8" borderId="16" xfId="0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left" vertical="center"/>
    </xf>
    <xf numFmtId="0" fontId="22" fillId="3" borderId="34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 wrapText="1"/>
    </xf>
    <xf numFmtId="0" fontId="2" fillId="4" borderId="0" xfId="0" applyFont="1" applyFill="1" applyAlignment="1" applyProtection="1">
      <alignment horizontal="center" vertical="center"/>
    </xf>
    <xf numFmtId="0" fontId="16" fillId="3" borderId="0" xfId="0" applyFont="1" applyFill="1" applyAlignment="1" applyProtection="1">
      <alignment horizontal="center" vertical="center"/>
    </xf>
    <xf numFmtId="0" fontId="17" fillId="5" borderId="0" xfId="0" applyFont="1" applyFill="1" applyAlignment="1" applyProtection="1">
      <alignment horizontal="center" vertical="center" wrapText="1"/>
      <protection locked="0"/>
    </xf>
    <xf numFmtId="0" fontId="17" fillId="5" borderId="0" xfId="0" applyFont="1" applyFill="1" applyAlignment="1" applyProtection="1">
      <alignment horizontal="center" vertical="center"/>
      <protection locked="0"/>
    </xf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3" borderId="0" xfId="0" applyFont="1" applyFill="1" applyAlignment="1">
      <alignment horizontal="left" vertical="top" wrapText="1"/>
    </xf>
    <xf numFmtId="0" fontId="2" fillId="4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" fillId="0" borderId="30" xfId="0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0" fillId="0" borderId="3" xfId="0" applyBorder="1" applyAlignment="1">
      <alignment horizontal="center" vertical="center"/>
    </xf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0E4B0D"/>
      <color rgb="FF287713"/>
      <color rgb="FF246911"/>
      <color rgb="FF293E1A"/>
      <color rgb="FF476D2D"/>
      <color rgb="FF385624"/>
      <color rgb="FF2439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2957852982241"/>
          <c:y val="0.13021915962757225"/>
          <c:w val="0.85897691992040826"/>
          <c:h val="0.78946190707394814"/>
        </c:manualLayout>
      </c:layout>
      <c:barChart>
        <c:barDir val="col"/>
        <c:grouping val="clustered"/>
        <c:varyColors val="0"/>
        <c:ser>
          <c:idx val="1"/>
          <c:order val="1"/>
          <c:tx>
            <c:v>Superfície Real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6">
                  <a:lumMod val="20000"/>
                  <a:lumOff val="80000"/>
                </a:schemeClr>
              </a:solidFill>
            </a:ln>
            <a:effectLst/>
          </c:spPr>
          <c:invertIfNegative val="0"/>
          <c:cat>
            <c:numRef>
              <c:f>'Base Automática'!$C$12:$C$376</c:f>
              <c:numCache>
                <c:formatCode>d\-mmm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  <c:extLst xmlns:c15="http://schemas.microsoft.com/office/drawing/2012/chart"/>
            </c:numRef>
          </c:cat>
          <c:val>
            <c:numRef>
              <c:f>'Base Automática'!$CK$12:$CK$376</c:f>
              <c:numCache>
                <c:formatCode>General</c:formatCode>
                <c:ptCount val="365"/>
                <c:pt idx="0">
                  <c:v>22.91643584955035</c:v>
                </c:pt>
                <c:pt idx="1">
                  <c:v>22.914900956970495</c:v>
                </c:pt>
                <c:pt idx="2">
                  <c:v>22.912979202905348</c:v>
                </c:pt>
                <c:pt idx="3">
                  <c:v>22.910654160393062</c:v>
                </c:pt>
                <c:pt idx="4">
                  <c:v>22.90790841245785</c:v>
                </c:pt>
                <c:pt idx="5">
                  <c:v>22.904723583279139</c:v>
                </c:pt>
                <c:pt idx="6">
                  <c:v>22.901080371211222</c:v>
                </c:pt>
                <c:pt idx="7">
                  <c:v>22.89695858359724</c:v>
                </c:pt>
                <c:pt idx="8">
                  <c:v>22.89233717331831</c:v>
                </c:pt>
                <c:pt idx="9">
                  <c:v>22.887194277015816</c:v>
                </c:pt>
                <c:pt idx="10">
                  <c:v>22.881507254922283</c:v>
                </c:pt>
                <c:pt idx="11">
                  <c:v>22.875252732233974</c:v>
                </c:pt>
                <c:pt idx="12">
                  <c:v>22.868406641955659</c:v>
                </c:pt>
                <c:pt idx="13">
                  <c:v>22.860944269146231</c:v>
                </c:pt>
                <c:pt idx="14">
                  <c:v>22.852840296491458</c:v>
                </c:pt>
                <c:pt idx="15">
                  <c:v>22.844068851128409</c:v>
                </c:pt>
                <c:pt idx="16">
                  <c:v>22.834603552644399</c:v>
                </c:pt>
                <c:pt idx="17">
                  <c:v>22.824417562171543</c:v>
                </c:pt>
                <c:pt idx="18">
                  <c:v>22.81348363249656</c:v>
                </c:pt>
                <c:pt idx="19">
                  <c:v>22.801774159104106</c:v>
                </c:pt>
                <c:pt idx="20">
                  <c:v>22.789261232070892</c:v>
                </c:pt>
                <c:pt idx="21">
                  <c:v>22.775916688726159</c:v>
                </c:pt>
                <c:pt idx="22">
                  <c:v>22.761712166994208</c:v>
                </c:pt>
                <c:pt idx="23">
                  <c:v>22.746619159332305</c:v>
                </c:pt>
                <c:pt idx="24">
                  <c:v>22.730609067178321</c:v>
                </c:pt>
                <c:pt idx="25">
                  <c:v>22.713653255820226</c:v>
                </c:pt>
                <c:pt idx="26">
                  <c:v>22.695723109600397</c:v>
                </c:pt>
                <c:pt idx="27">
                  <c:v>22.676790087366399</c:v>
                </c:pt>
                <c:pt idx="28">
                  <c:v>22.656825778080311</c:v>
                </c:pt>
                <c:pt idx="29">
                  <c:v>22.635801956498106</c:v>
                </c:pt>
                <c:pt idx="30">
                  <c:v>22.613690638830974</c:v>
                </c:pt>
                <c:pt idx="31">
                  <c:v>23.088097093202137</c:v>
                </c:pt>
                <c:pt idx="32">
                  <c:v>23.063528202789776</c:v>
                </c:pt>
                <c:pt idx="33">
                  <c:v>23.03776883304079</c:v>
                </c:pt>
                <c:pt idx="34">
                  <c:v>23.010791747875366</c:v>
                </c:pt>
                <c:pt idx="35">
                  <c:v>22.98257023660662</c:v>
                </c:pt>
                <c:pt idx="36">
                  <c:v>22.95307816896581</c:v>
                </c:pt>
                <c:pt idx="37">
                  <c:v>22.922290049489931</c:v>
                </c:pt>
                <c:pt idx="38">
                  <c:v>22.890181071186209</c:v>
                </c:pt>
                <c:pt idx="39">
                  <c:v>22.856727168388087</c:v>
                </c:pt>
                <c:pt idx="40">
                  <c:v>22.821905068719605</c:v>
                </c:pt>
                <c:pt idx="41">
                  <c:v>22.785692344085611</c:v>
                </c:pt>
                <c:pt idx="42">
                  <c:v>22.748067460607079</c:v>
                </c:pt>
                <c:pt idx="43">
                  <c:v>22.709009827422587</c:v>
                </c:pt>
                <c:pt idx="44">
                  <c:v>22.668499844278386</c:v>
                </c:pt>
                <c:pt idx="45">
                  <c:v>22.626518947831688</c:v>
                </c:pt>
                <c:pt idx="46">
                  <c:v>22.583049656593847</c:v>
                </c:pt>
                <c:pt idx="47">
                  <c:v>22.538075614442047</c:v>
                </c:pt>
                <c:pt idx="48">
                  <c:v>22.49158163263062</c:v>
                </c:pt>
                <c:pt idx="49">
                  <c:v>22.443553730235575</c:v>
                </c:pt>
                <c:pt idx="50">
                  <c:v>22.393979172968329</c:v>
                </c:pt>
                <c:pt idx="51">
                  <c:v>22.342846510297569</c:v>
                </c:pt>
                <c:pt idx="52">
                  <c:v>22.290145610820883</c:v>
                </c:pt>
                <c:pt idx="53">
                  <c:v>22.235867695830635</c:v>
                </c:pt>
                <c:pt idx="54">
                  <c:v>22.180005371022155</c:v>
                </c:pt>
                <c:pt idx="55">
                  <c:v>22.122552656294847</c:v>
                </c:pt>
                <c:pt idx="56">
                  <c:v>22.063505013600736</c:v>
                </c:pt>
                <c:pt idx="57">
                  <c:v>22.002859372798053</c:v>
                </c:pt>
                <c:pt idx="58">
                  <c:v>21.940614155471238</c:v>
                </c:pt>
                <c:pt idx="59">
                  <c:v>23.040550447437415</c:v>
                </c:pt>
                <c:pt idx="60">
                  <c:v>22.972629772909297</c:v>
                </c:pt>
                <c:pt idx="61">
                  <c:v>22.903028596444571</c:v>
                </c:pt>
                <c:pt idx="62">
                  <c:v>22.831751271480066</c:v>
                </c:pt>
                <c:pt idx="63">
                  <c:v>22.758803817587321</c:v>
                </c:pt>
                <c:pt idx="64">
                  <c:v>22.684193932456651</c:v>
                </c:pt>
                <c:pt idx="65">
                  <c:v>22.607931001566229</c:v>
                </c:pt>
                <c:pt idx="66">
                  <c:v>22.530026105527682</c:v>
                </c:pt>
                <c:pt idx="67">
                  <c:v>22.450492025104015</c:v>
                </c:pt>
                <c:pt idx="68">
                  <c:v>22.369343243900122</c:v>
                </c:pt>
                <c:pt idx="69">
                  <c:v>22.286595948730437</c:v>
                </c:pt>
                <c:pt idx="70">
                  <c:v>22.202268027672403</c:v>
                </c:pt>
                <c:pt idx="71">
                  <c:v>22.116379065819061</c:v>
                </c:pt>
                <c:pt idx="72">
                  <c:v>22.02895033874794</c:v>
                </c:pt>
                <c:pt idx="73">
                  <c:v>21.940004803727977</c:v>
                </c:pt>
                <c:pt idx="74">
                  <c:v>21.84956708868992</c:v>
                </c:pt>
                <c:pt idx="75">
                  <c:v>21.757663478990164</c:v>
                </c:pt>
                <c:pt idx="76">
                  <c:v>21.664321902001593</c:v>
                </c:pt>
                <c:pt idx="77">
                  <c:v>21.569571909568936</c:v>
                </c:pt>
                <c:pt idx="78">
                  <c:v>21.473444658369949</c:v>
                </c:pt>
                <c:pt idx="79">
                  <c:v>21.375972888227405</c:v>
                </c:pt>
                <c:pt idx="80">
                  <c:v>21.277190898419935</c:v>
                </c:pt>
                <c:pt idx="81">
                  <c:v>21.177134522043744</c:v>
                </c:pt>
                <c:pt idx="82">
                  <c:v>21.075841098479664</c:v>
                </c:pt>
                <c:pt idx="83">
                  <c:v>20.973349444023544</c:v>
                </c:pt>
                <c:pt idx="84">
                  <c:v>20.869699820740397</c:v>
                </c:pt>
                <c:pt idx="85">
                  <c:v>20.764933903605435</c:v>
                </c:pt>
                <c:pt idx="86">
                  <c:v>20.65909474599761</c:v>
                </c:pt>
                <c:pt idx="87">
                  <c:v>20.552226743613303</c:v>
                </c:pt>
                <c:pt idx="88">
                  <c:v>20.444375596869776</c:v>
                </c:pt>
                <c:pt idx="89">
                  <c:v>20.335588271869863</c:v>
                </c:pt>
                <c:pt idx="90">
                  <c:v>21.095533683530668</c:v>
                </c:pt>
                <c:pt idx="91">
                  <c:v>20.981016087360889</c:v>
                </c:pt>
                <c:pt idx="92">
                  <c:v>20.86566777050486</c:v>
                </c:pt>
                <c:pt idx="93">
                  <c:v>20.749542331753808</c:v>
                </c:pt>
                <c:pt idx="94">
                  <c:v>20.632694475412308</c:v>
                </c:pt>
                <c:pt idx="95">
                  <c:v>20.515179963394829</c:v>
                </c:pt>
                <c:pt idx="96">
                  <c:v>20.39705556636288</c:v>
                </c:pt>
                <c:pt idx="97">
                  <c:v>20.278379013982612</c:v>
                </c:pt>
                <c:pt idx="98">
                  <c:v>20.159208944382062</c:v>
                </c:pt>
                <c:pt idx="99">
                  <c:v>20.039604852887102</c:v>
                </c:pt>
                <c:pt idx="100">
                  <c:v>19.919627040113745</c:v>
                </c:pt>
                <c:pt idx="101">
                  <c:v>19.799336559493955</c:v>
                </c:pt>
                <c:pt idx="102">
                  <c:v>19.678795164310245</c:v>
                </c:pt>
                <c:pt idx="103">
                  <c:v>19.558065254313412</c:v>
                </c:pt>
                <c:pt idx="104">
                  <c:v>19.437209821995712</c:v>
                </c:pt>
                <c:pt idx="105">
                  <c:v>19.316292398589958</c:v>
                </c:pt>
                <c:pt idx="106">
                  <c:v>19.195376999863253</c:v>
                </c:pt>
                <c:pt idx="107">
                  <c:v>19.074528071771478</c:v>
                </c:pt>
                <c:pt idx="108">
                  <c:v>18.953810436038765</c:v>
                </c:pt>
                <c:pt idx="109">
                  <c:v>18.83328923572331</c:v>
                </c:pt>
                <c:pt idx="110">
                  <c:v>18.713029880828753</c:v>
                </c:pt>
                <c:pt idx="111">
                  <c:v>18.593097994017281</c:v>
                </c:pt>
                <c:pt idx="112">
                  <c:v>18.47355935647828</c:v>
                </c:pt>
                <c:pt idx="113">
                  <c:v>18.354479854003287</c:v>
                </c:pt>
                <c:pt idx="114">
                  <c:v>18.235925423315351</c:v>
                </c:pt>
                <c:pt idx="115">
                  <c:v>18.117961998697993</c:v>
                </c:pt>
                <c:pt idx="116">
                  <c:v>18.000655458966278</c:v>
                </c:pt>
                <c:pt idx="117">
                  <c:v>17.884071574819458</c:v>
                </c:pt>
                <c:pt idx="118">
                  <c:v>17.76827595661204</c:v>
                </c:pt>
                <c:pt idx="119">
                  <c:v>17.653334002577605</c:v>
                </c:pt>
                <c:pt idx="120">
                  <c:v>16.249379635966445</c:v>
                </c:pt>
                <c:pt idx="121">
                  <c:v>16.143752867541476</c:v>
                </c:pt>
                <c:pt idx="122">
                  <c:v>16.039118104230599</c:v>
                </c:pt>
                <c:pt idx="123">
                  <c:v>15.935534691595143</c:v>
                </c:pt>
                <c:pt idx="124">
                  <c:v>15.833061531357011</c:v>
                </c:pt>
                <c:pt idx="125">
                  <c:v>15.731757036832326</c:v>
                </c:pt>
                <c:pt idx="126">
                  <c:v>15.63167908897265</c:v>
                </c:pt>
                <c:pt idx="127">
                  <c:v>15.532884993028782</c:v>
                </c:pt>
                <c:pt idx="128">
                  <c:v>15.435431435851049</c:v>
                </c:pt>
                <c:pt idx="129">
                  <c:v>15.339374443838473</c:v>
                </c:pt>
                <c:pt idx="130">
                  <c:v>15.244769341548526</c:v>
                </c:pt>
                <c:pt idx="131">
                  <c:v>15.151670710977921</c:v>
                </c:pt>
                <c:pt idx="132">
                  <c:v>15.060132351524626</c:v>
                </c:pt>
                <c:pt idx="133">
                  <c:v>14.97020724064051</c:v>
                </c:pt>
                <c:pt idx="134">
                  <c:v>14.881947495184059</c:v>
                </c:pt>
                <c:pt idx="135">
                  <c:v>14.795404333482271</c:v>
                </c:pt>
                <c:pt idx="136">
                  <c:v>14.710628038111167</c:v>
                </c:pt>
                <c:pt idx="137">
                  <c:v>14.627667919404548</c:v>
                </c:pt>
                <c:pt idx="138">
                  <c:v>14.546572279701127</c:v>
                </c:pt>
                <c:pt idx="139">
                  <c:v>14.467388378340704</c:v>
                </c:pt>
                <c:pt idx="140">
                  <c:v>14.390162397421031</c:v>
                </c:pt>
                <c:pt idx="141">
                  <c:v>14.314939408327669</c:v>
                </c:pt>
                <c:pt idx="142">
                  <c:v>14.241763339050225</c:v>
                </c:pt>
                <c:pt idx="143">
                  <c:v>14.170676942299536</c:v>
                </c:pt>
                <c:pt idx="144">
                  <c:v>14.101721764441383</c:v>
                </c:pt>
                <c:pt idx="145">
                  <c:v>14.034938115263635</c:v>
                </c:pt>
                <c:pt idx="146">
                  <c:v>13.970365038594887</c:v>
                </c:pt>
                <c:pt idx="147">
                  <c:v>13.908040283793884</c:v>
                </c:pt>
                <c:pt idx="148">
                  <c:v>13.848000278130348</c:v>
                </c:pt>
                <c:pt idx="149">
                  <c:v>13.790280100078771</c:v>
                </c:pt>
                <c:pt idx="150">
                  <c:v>13.734913453548057</c:v>
                </c:pt>
                <c:pt idx="151">
                  <c:v>13.736239505647207</c:v>
                </c:pt>
                <c:pt idx="152">
                  <c:v>13.685493897950163</c:v>
                </c:pt>
                <c:pt idx="153">
                  <c:v>13.637203078265051</c:v>
                </c:pt>
                <c:pt idx="154">
                  <c:v>13.591395132330547</c:v>
                </c:pt>
                <c:pt idx="155">
                  <c:v>13.548096651282004</c:v>
                </c:pt>
                <c:pt idx="156">
                  <c:v>13.507332711908372</c:v>
                </c:pt>
                <c:pt idx="157">
                  <c:v>13.469126858029904</c:v>
                </c:pt>
                <c:pt idx="158">
                  <c:v>13.433501083023151</c:v>
                </c:pt>
                <c:pt idx="159">
                  <c:v>13.400475813519416</c:v>
                </c:pt>
                <c:pt idx="160">
                  <c:v>13.370069894302112</c:v>
                </c:pt>
                <c:pt idx="161">
                  <c:v>13.342300574427496</c:v>
                </c:pt>
                <c:pt idx="162">
                  <c:v>13.317183494592216</c:v>
                </c:pt>
                <c:pt idx="163">
                  <c:v>13.294732675769609</c:v>
                </c:pt>
                <c:pt idx="164">
                  <c:v>13.274960509134967</c:v>
                </c:pt>
                <c:pt idx="165">
                  <c:v>13.257877747298478</c:v>
                </c:pt>
                <c:pt idx="166">
                  <c:v>13.243493496862085</c:v>
                </c:pt>
                <c:pt idx="167">
                  <c:v>13.231815212314656</c:v>
                </c:pt>
                <c:pt idx="168">
                  <c:v>13.222848691277187</c:v>
                </c:pt>
                <c:pt idx="169">
                  <c:v>13.216598071107411</c:v>
                </c:pt>
                <c:pt idx="170">
                  <c:v>13.213065826870388</c:v>
                </c:pt>
                <c:pt idx="171">
                  <c:v>13.212252770679008</c:v>
                </c:pt>
                <c:pt idx="172">
                  <c:v>13.214158052405462</c:v>
                </c:pt>
                <c:pt idx="173">
                  <c:v>13.218779161761855</c:v>
                </c:pt>
                <c:pt idx="174">
                  <c:v>13.226111931745331</c:v>
                </c:pt>
                <c:pt idx="175">
                  <c:v>13.236150543440164</c:v>
                </c:pt>
                <c:pt idx="176">
                  <c:v>13.248887532166465</c:v>
                </c:pt>
                <c:pt idx="177">
                  <c:v>13.26431379496251</c:v>
                </c:pt>
                <c:pt idx="178">
                  <c:v>13.282418599384911</c:v>
                </c:pt>
                <c:pt idx="179">
                  <c:v>13.30318959360854</c:v>
                </c:pt>
                <c:pt idx="180">
                  <c:v>13.326612817805598</c:v>
                </c:pt>
                <c:pt idx="181">
                  <c:v>13.988698224275058</c:v>
                </c:pt>
                <c:pt idx="182">
                  <c:v>14.018605193486271</c:v>
                </c:pt>
                <c:pt idx="183">
                  <c:v>14.051224334192549</c:v>
                </c:pt>
                <c:pt idx="184">
                  <c:v>14.086534368623607</c:v>
                </c:pt>
                <c:pt idx="185">
                  <c:v>14.124512409553056</c:v>
                </c:pt>
                <c:pt idx="186">
                  <c:v>14.165133980039293</c:v>
                </c:pt>
                <c:pt idx="187">
                  <c:v>14.208373034322682</c:v>
                </c:pt>
                <c:pt idx="188">
                  <c:v>14.254201979844371</c:v>
                </c:pt>
                <c:pt idx="189">
                  <c:v>14.302591700351606</c:v>
                </c:pt>
                <c:pt idx="190">
                  <c:v>14.35351158005431</c:v>
                </c:pt>
                <c:pt idx="191">
                  <c:v>14.406929528797964</c:v>
                </c:pt>
                <c:pt idx="192">
                  <c:v>14.462812008218043</c:v>
                </c:pt>
                <c:pt idx="193">
                  <c:v>14.521124058842112</c:v>
                </c:pt>
                <c:pt idx="194">
                  <c:v>14.581829328106368</c:v>
                </c:pt>
                <c:pt idx="195">
                  <c:v>14.644890099254388</c:v>
                </c:pt>
                <c:pt idx="196">
                  <c:v>14.710267321087326</c:v>
                </c:pt>
                <c:pt idx="197">
                  <c:v>14.777920638535843</c:v>
                </c:pt>
                <c:pt idx="198">
                  <c:v>14.847808424025718</c:v>
                </c:pt>
                <c:pt idx="199">
                  <c:v>14.919887809610497</c:v>
                </c:pt>
                <c:pt idx="200">
                  <c:v>14.994114719846475</c:v>
                </c:pt>
                <c:pt idx="201">
                  <c:v>15.070443905386467</c:v>
                </c:pt>
                <c:pt idx="202">
                  <c:v>15.148828977271142</c:v>
                </c:pt>
                <c:pt idx="203">
                  <c:v>15.22922244189783</c:v>
                </c:pt>
                <c:pt idx="204">
                  <c:v>15.311575736648761</c:v>
                </c:pt>
                <c:pt idx="205">
                  <c:v>15.395839266162035</c:v>
                </c:pt>
                <c:pt idx="206">
                  <c:v>15.48196243923018</c:v>
                </c:pt>
                <c:pt idx="207">
                  <c:v>15.569893706312792</c:v>
                </c:pt>
                <c:pt idx="208">
                  <c:v>15.659580597650544</c:v>
                </c:pt>
                <c:pt idx="209">
                  <c:v>15.750969761969522</c:v>
                </c:pt>
                <c:pt idx="210">
                  <c:v>15.844007005765386</c:v>
                </c:pt>
                <c:pt idx="211">
                  <c:v>15.938637333157997</c:v>
                </c:pt>
                <c:pt idx="212">
                  <c:v>15.944496156991763</c:v>
                </c:pt>
                <c:pt idx="213">
                  <c:v>16.041654104314478</c:v>
                </c:pt>
                <c:pt idx="214">
                  <c:v>16.140229322125847</c:v>
                </c:pt>
                <c:pt idx="215">
                  <c:v>16.240164342734634</c:v>
                </c:pt>
                <c:pt idx="216">
                  <c:v>16.341401105993601</c:v>
                </c:pt>
                <c:pt idx="217">
                  <c:v>16.443881002122641</c:v>
                </c:pt>
                <c:pt idx="218">
                  <c:v>16.54754491504049</c:v>
                </c:pt>
                <c:pt idx="219">
                  <c:v>16.652333266194969</c:v>
                </c:pt>
                <c:pt idx="220">
                  <c:v>16.758186058880305</c:v>
                </c:pt>
                <c:pt idx="221">
                  <c:v>16.865042923028913</c:v>
                </c:pt>
                <c:pt idx="222">
                  <c:v>16.972843160463675</c:v>
                </c:pt>
                <c:pt idx="223">
                  <c:v>17.081525790595119</c:v>
                </c:pt>
                <c:pt idx="224">
                  <c:v>17.191029596545999</c:v>
                </c:pt>
                <c:pt idx="225">
                  <c:v>17.301293171684069</c:v>
                </c:pt>
                <c:pt idx="226">
                  <c:v>17.412254966541678</c:v>
                </c:pt>
                <c:pt idx="227">
                  <c:v>17.523853336098504</c:v>
                </c:pt>
                <c:pt idx="228">
                  <c:v>17.636026587401741</c:v>
                </c:pt>
                <c:pt idx="229">
                  <c:v>17.748713027495395</c:v>
                </c:pt>
                <c:pt idx="230">
                  <c:v>17.861851011628019</c:v>
                </c:pt>
                <c:pt idx="231">
                  <c:v>17.975378991705725</c:v>
                </c:pt>
                <c:pt idx="232">
                  <c:v>18.089235564954659</c:v>
                </c:pt>
                <c:pt idx="233">
                  <c:v>18.203359522754582</c:v>
                </c:pt>
                <c:pt idx="234">
                  <c:v>18.317689899602765</c:v>
                </c:pt>
                <c:pt idx="235">
                  <c:v>18.432166022164512</c:v>
                </c:pt>
                <c:pt idx="236">
                  <c:v>18.546727558364449</c:v>
                </c:pt>
                <c:pt idx="237">
                  <c:v>18.661314566469997</c:v>
                </c:pt>
                <c:pt idx="238">
                  <c:v>18.775867544116046</c:v>
                </c:pt>
                <c:pt idx="239">
                  <c:v>18.890327477217653</c:v>
                </c:pt>
                <c:pt idx="240">
                  <c:v>19.004635888715043</c:v>
                </c:pt>
                <c:pt idx="241">
                  <c:v>19.118734887093474</c:v>
                </c:pt>
                <c:pt idx="242">
                  <c:v>19.232567214617973</c:v>
                </c:pt>
                <c:pt idx="243">
                  <c:v>17.942329175267556</c:v>
                </c:pt>
                <c:pt idx="244">
                  <c:v>18.048441506964544</c:v>
                </c:pt>
                <c:pt idx="245">
                  <c:v>18.154167224981865</c:v>
                </c:pt>
                <c:pt idx="246">
                  <c:v>18.259455684890092</c:v>
                </c:pt>
                <c:pt idx="247">
                  <c:v>18.364257033086133</c:v>
                </c:pt>
                <c:pt idx="248">
                  <c:v>18.468522248952517</c:v>
                </c:pt>
                <c:pt idx="249">
                  <c:v>18.572203186341007</c:v>
                </c:pt>
                <c:pt idx="250">
                  <c:v>18.675252614314921</c:v>
                </c:pt>
                <c:pt idx="251">
                  <c:v>18.777624257084511</c:v>
                </c:pt>
                <c:pt idx="252">
                  <c:v>18.879272833069056</c:v>
                </c:pt>
                <c:pt idx="253">
                  <c:v>18.980154093019664</c:v>
                </c:pt>
                <c:pt idx="254">
                  <c:v>19.080224857136994</c:v>
                </c:pt>
                <c:pt idx="255">
                  <c:v>19.179443051118287</c:v>
                </c:pt>
                <c:pt idx="256">
                  <c:v>19.277767741069013</c:v>
                </c:pt>
                <c:pt idx="257">
                  <c:v>19.37515916721506</c:v>
                </c:pt>
                <c:pt idx="258">
                  <c:v>19.471578776352466</c:v>
                </c:pt>
                <c:pt idx="259">
                  <c:v>19.566989252973102</c:v>
                </c:pt>
                <c:pt idx="260">
                  <c:v>19.661354549005779</c:v>
                </c:pt>
                <c:pt idx="261">
                  <c:v>19.754639912114285</c:v>
                </c:pt>
                <c:pt idx="262">
                  <c:v>19.846811912495355</c:v>
                </c:pt>
                <c:pt idx="263">
                  <c:v>19.93783846812174</c:v>
                </c:pt>
                <c:pt idx="264">
                  <c:v>20.027688868377624</c:v>
                </c:pt>
                <c:pt idx="265">
                  <c:v>20.116333796036031</c:v>
                </c:pt>
                <c:pt idx="266">
                  <c:v>20.20374534753029</c:v>
                </c:pt>
                <c:pt idx="267">
                  <c:v>20.289897051474352</c:v>
                </c:pt>
                <c:pt idx="268">
                  <c:v>20.374763885389495</c:v>
                </c:pt>
                <c:pt idx="269">
                  <c:v>20.458322290597906</c:v>
                </c:pt>
                <c:pt idx="270">
                  <c:v>20.540550185246548</c:v>
                </c:pt>
                <c:pt idx="271">
                  <c:v>20.621426975428236</c:v>
                </c:pt>
                <c:pt idx="272">
                  <c:v>20.700933564369567</c:v>
                </c:pt>
                <c:pt idx="273">
                  <c:v>21.491600250802911</c:v>
                </c:pt>
                <c:pt idx="274">
                  <c:v>21.570301591436642</c:v>
                </c:pt>
                <c:pt idx="275">
                  <c:v>21.647533938505376</c:v>
                </c:pt>
                <c:pt idx="276">
                  <c:v>21.723284071969012</c:v>
                </c:pt>
                <c:pt idx="277">
                  <c:v>21.797540339552306</c:v>
                </c:pt>
                <c:pt idx="278">
                  <c:v>21.870292653573124</c:v>
                </c:pt>
                <c:pt idx="279">
                  <c:v>21.941532485655074</c:v>
                </c:pt>
                <c:pt idx="280">
                  <c:v>22.011252859323065</c:v>
                </c:pt>
                <c:pt idx="281">
                  <c:v>22.079448340484525</c:v>
                </c:pt>
                <c:pt idx="282">
                  <c:v>22.146115025802509</c:v>
                </c:pt>
                <c:pt idx="283">
                  <c:v>22.211250528971107</c:v>
                </c:pt>
                <c:pt idx="284">
                  <c:v>22.274853964906953</c:v>
                </c:pt>
                <c:pt idx="285">
                  <c:v>22.336925931874728</c:v>
                </c:pt>
                <c:pt idx="286">
                  <c:v>22.397468491568048</c:v>
                </c:pt>
                <c:pt idx="287">
                  <c:v>22.456485147170767</c:v>
                </c:pt>
                <c:pt idx="288">
                  <c:v>22.513980819427641</c:v>
                </c:pt>
                <c:pt idx="289">
                  <c:v>22.569961820756173</c:v>
                </c:pt>
                <c:pt idx="290">
                  <c:v>22.624435827435654</c:v>
                </c:pt>
                <c:pt idx="291">
                  <c:v>22.67741184991225</c:v>
                </c:pt>
                <c:pt idx="292">
                  <c:v>22.728900201262384</c:v>
                </c:pt>
                <c:pt idx="293">
                  <c:v>22.77891246386001</c:v>
                </c:pt>
                <c:pt idx="294">
                  <c:v>22.827461454296223</c:v>
                </c:pt>
                <c:pt idx="295">
                  <c:v>22.874561186602747</c:v>
                </c:pt>
                <c:pt idx="296">
                  <c:v>22.920226833833638</c:v>
                </c:pt>
                <c:pt idx="297">
                  <c:v>22.964474688062495</c:v>
                </c:pt>
                <c:pt idx="298">
                  <c:v>23.007322118854749</c:v>
                </c:pt>
                <c:pt idx="299">
                  <c:v>23.048787530277433</c:v>
                </c:pt>
                <c:pt idx="300">
                  <c:v>23.088890316511225</c:v>
                </c:pt>
                <c:pt idx="301">
                  <c:v>23.127650816131649</c:v>
                </c:pt>
                <c:pt idx="302">
                  <c:v>23.165090265128697</c:v>
                </c:pt>
                <c:pt idx="303">
                  <c:v>23.201230748736034</c:v>
                </c:pt>
                <c:pt idx="304">
                  <c:v>24.214308796137601</c:v>
                </c:pt>
                <c:pt idx="305">
                  <c:v>24.248658059532339</c:v>
                </c:pt>
                <c:pt idx="306">
                  <c:v>24.281735160790252</c:v>
                </c:pt>
                <c:pt idx="307">
                  <c:v>24.313566491487762</c:v>
                </c:pt>
                <c:pt idx="308">
                  <c:v>24.34417905754098</c:v>
                </c:pt>
                <c:pt idx="309">
                  <c:v>24.373600422992915</c:v>
                </c:pt>
                <c:pt idx="310">
                  <c:v>24.401858653134219</c:v>
                </c:pt>
                <c:pt idx="311">
                  <c:v>24.428982257044453</c:v>
                </c:pt>
                <c:pt idx="312">
                  <c:v>24.455000129642094</c:v>
                </c:pt>
                <c:pt idx="313">
                  <c:v>24.479941493332262</c:v>
                </c:pt>
                <c:pt idx="314">
                  <c:v>24.503835839341988</c:v>
                </c:pt>
                <c:pt idx="315">
                  <c:v>24.526712868833606</c:v>
                </c:pt>
                <c:pt idx="316">
                  <c:v>24.548602433887506</c:v>
                </c:pt>
                <c:pt idx="317">
                  <c:v>24.569534478445618</c:v>
                </c:pt>
                <c:pt idx="318">
                  <c:v>24.589538979307935</c:v>
                </c:pt>
                <c:pt idx="319">
                  <c:v>24.608645887274008</c:v>
                </c:pt>
                <c:pt idx="320">
                  <c:v>24.626885068521947</c:v>
                </c:pt>
                <c:pt idx="321">
                  <c:v>24.644286246317247</c:v>
                </c:pt>
                <c:pt idx="322">
                  <c:v>24.660878943143597</c:v>
                </c:pt>
                <c:pt idx="323">
                  <c:v>24.676692423347902</c:v>
                </c:pt>
                <c:pt idx="324">
                  <c:v>24.691755636390955</c:v>
                </c:pt>
                <c:pt idx="325">
                  <c:v>24.706097160795071</c:v>
                </c:pt>
                <c:pt idx="326">
                  <c:v>24.719745148879301</c:v>
                </c:pt>
                <c:pt idx="327">
                  <c:v>24.732727272371864</c:v>
                </c:pt>
                <c:pt idx="328">
                  <c:v>24.745070668988902</c:v>
                </c:pt>
                <c:pt idx="329">
                  <c:v>24.756801890067422</c:v>
                </c:pt>
                <c:pt idx="330">
                  <c:v>24.767946849339058</c:v>
                </c:pt>
                <c:pt idx="331">
                  <c:v>24.778530772930328</c:v>
                </c:pt>
                <c:pt idx="332">
                  <c:v>24.788578150672919</c:v>
                </c:pt>
                <c:pt idx="333">
                  <c:v>24.798112688806832</c:v>
                </c:pt>
                <c:pt idx="334">
                  <c:v>23.301526083105706</c:v>
                </c:pt>
                <c:pt idx="335">
                  <c:v>23.310031437404383</c:v>
                </c:pt>
                <c:pt idx="336">
                  <c:v>23.318094028094528</c:v>
                </c:pt>
                <c:pt idx="337">
                  <c:v>23.325732503128386</c:v>
                </c:pt>
                <c:pt idx="338">
                  <c:v>23.332964588133695</c:v>
                </c:pt>
                <c:pt idx="339">
                  <c:v>23.33980705151729</c:v>
                </c:pt>
                <c:pt idx="340">
                  <c:v>23.346275671353762</c:v>
                </c:pt>
                <c:pt idx="341">
                  <c:v>23.352385204119187</c:v>
                </c:pt>
                <c:pt idx="342">
                  <c:v>23.358149355326326</c:v>
                </c:pt>
                <c:pt idx="343">
                  <c:v>23.363580752115141</c:v>
                </c:pt>
                <c:pt idx="344">
                  <c:v>23.368690917849058</c:v>
                </c:pt>
                <c:pt idx="345">
                  <c:v>23.37349024876433</c:v>
                </c:pt>
                <c:pt idx="346">
                  <c:v>23.377987992716022</c:v>
                </c:pt>
                <c:pt idx="347">
                  <c:v>23.382192230061012</c:v>
                </c:pt>
                <c:pt idx="348">
                  <c:v>23.38610985671432</c:v>
                </c:pt>
                <c:pt idx="349">
                  <c:v>23.389746569411599</c:v>
                </c:pt>
                <c:pt idx="350">
                  <c:v>23.393106853206504</c:v>
                </c:pt>
                <c:pt idx="351">
                  <c:v>23.39619397122771</c:v>
                </c:pt>
                <c:pt idx="352">
                  <c:v>23.399009956716554</c:v>
                </c:pt>
                <c:pt idx="353">
                  <c:v>23.401555607361718</c:v>
                </c:pt>
                <c:pt idx="354">
                  <c:v>23.403830481943476</c:v>
                </c:pt>
                <c:pt idx="355">
                  <c:v>23.40583289929592</c:v>
                </c:pt>
                <c:pt idx="356">
                  <c:v>23.407559939590985</c:v>
                </c:pt>
                <c:pt idx="357">
                  <c:v>23.409007447944187</c:v>
                </c:pt>
                <c:pt idx="358">
                  <c:v>23.410170040337437</c:v>
                </c:pt>
                <c:pt idx="359">
                  <c:v>23.41104111185048</c:v>
                </c:pt>
                <c:pt idx="360">
                  <c:v>23.411612847187687</c:v>
                </c:pt>
                <c:pt idx="361">
                  <c:v>23.41187623348333</c:v>
                </c:pt>
                <c:pt idx="362">
                  <c:v>23.41182107536396</c:v>
                </c:pt>
                <c:pt idx="363">
                  <c:v>23.411436012242728</c:v>
                </c:pt>
                <c:pt idx="364">
                  <c:v>23.410708537816106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22B-40BD-A613-8E2A6A1C3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3548352"/>
        <c:axId val="1253544192"/>
        <c:extLst/>
      </c:barChart>
      <c:lineChart>
        <c:grouping val="standard"/>
        <c:varyColors val="0"/>
        <c:ser>
          <c:idx val="0"/>
          <c:order val="0"/>
          <c:tx>
            <c:v>Topo da Atmosfera</c:v>
          </c:tx>
          <c:spPr>
            <a:ln w="28575" cap="rnd">
              <a:solidFill>
                <a:srgbClr val="0E4B0D"/>
              </a:solidFill>
              <a:round/>
            </a:ln>
            <a:effectLst/>
          </c:spPr>
          <c:marker>
            <c:symbol val="none"/>
          </c:marker>
          <c:cat>
            <c:numRef>
              <c:f>'Base Automática'!$C$12:$C$376</c:f>
              <c:numCache>
                <c:formatCode>d\-mmm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'Base Automática'!$CI$12:$CI$376</c:f>
              <c:numCache>
                <c:formatCode>General</c:formatCode>
                <c:ptCount val="365"/>
                <c:pt idx="0">
                  <c:v>42.569079858325424</c:v>
                </c:pt>
                <c:pt idx="1">
                  <c:v>42.557829421447245</c:v>
                </c:pt>
                <c:pt idx="2">
                  <c:v>42.545223969521281</c:v>
                </c:pt>
                <c:pt idx="3">
                  <c:v>42.531238228824883</c:v>
                </c:pt>
                <c:pt idx="4">
                  <c:v>42.515845468568926</c:v>
                </c:pt>
                <c:pt idx="5">
                  <c:v>42.499017555465912</c:v>
                </c:pt>
                <c:pt idx="6">
                  <c:v>42.480725011481269</c:v>
                </c:pt>
                <c:pt idx="7">
                  <c:v>42.460937074663349</c:v>
                </c:pt>
                <c:pt idx="8">
                  <c:v>42.439621762942579</c:v>
                </c:pt>
                <c:pt idx="9">
                  <c:v>42.416745940784693</c:v>
                </c:pt>
                <c:pt idx="10">
                  <c:v>42.392275388578561</c:v>
                </c:pt>
                <c:pt idx="11">
                  <c:v>42.366174874634602</c:v>
                </c:pt>
                <c:pt idx="12">
                  <c:v>42.338408229665077</c:v>
                </c:pt>
                <c:pt idx="13">
                  <c:v>42.308938423614272</c:v>
                </c:pt>
                <c:pt idx="14">
                  <c:v>42.277727644702253</c:v>
                </c:pt>
                <c:pt idx="15">
                  <c:v>42.244737380542517</c:v>
                </c:pt>
                <c:pt idx="16">
                  <c:v>42.209928501191243</c:v>
                </c:pt>
                <c:pt idx="17">
                  <c:v>42.173261343982112</c:v>
                </c:pt>
                <c:pt idx="18">
                  <c:v>42.134695799998561</c:v>
                </c:pt>
                <c:pt idx="19">
                  <c:v>42.094191402032735</c:v>
                </c:pt>
                <c:pt idx="20">
                  <c:v>42.051707413878532</c:v>
                </c:pt>
                <c:pt idx="21">
                  <c:v>42.007202920803479</c:v>
                </c:pt>
                <c:pt idx="22">
                  <c:v>41.960636921043985</c:v>
                </c:pt>
                <c:pt idx="23">
                  <c:v>41.911968418165046</c:v>
                </c:pt>
                <c:pt idx="24">
                  <c:v>41.861156514126826</c:v>
                </c:pt>
                <c:pt idx="25">
                  <c:v>41.808160502897159</c:v>
                </c:pt>
                <c:pt idx="26">
                  <c:v>41.75293996445032</c:v>
                </c:pt>
                <c:pt idx="27">
                  <c:v>41.695454858990665</c:v>
                </c:pt>
                <c:pt idx="28">
                  <c:v>41.635665621240399</c:v>
                </c:pt>
                <c:pt idx="29">
                  <c:v>41.573533254630043</c:v>
                </c:pt>
                <c:pt idx="30">
                  <c:v>41.509019425231315</c:v>
                </c:pt>
                <c:pt idx="31">
                  <c:v>41.442086555271537</c:v>
                </c:pt>
                <c:pt idx="32">
                  <c:v>41.372697916070514</c:v>
                </c:pt>
                <c:pt idx="33">
                  <c:v>41.300817720241113</c:v>
                </c:pt>
                <c:pt idx="34">
                  <c:v>41.226411212996091</c:v>
                </c:pt>
                <c:pt idx="35">
                  <c:v>41.149444762405381</c:v>
                </c:pt>
                <c:pt idx="36">
                  <c:v>41.069885948449709</c:v>
                </c:pt>
                <c:pt idx="37">
                  <c:v>40.987703650717769</c:v>
                </c:pt>
                <c:pt idx="38">
                  <c:v>40.902868134597483</c:v>
                </c:pt>
                <c:pt idx="39">
                  <c:v>40.815351135812882</c:v>
                </c:pt>
                <c:pt idx="40">
                  <c:v>40.72512594316224</c:v>
                </c:pt>
                <c:pt idx="41">
                  <c:v>40.632167479314717</c:v>
                </c:pt>
                <c:pt idx="42">
                  <c:v>40.536452379526729</c:v>
                </c:pt>
                <c:pt idx="43">
                  <c:v>40.43795906814259</c:v>
                </c:pt>
                <c:pt idx="44">
                  <c:v>40.336667832747068</c:v>
                </c:pt>
                <c:pt idx="45">
                  <c:v>40.232560895842063</c:v>
                </c:pt>
                <c:pt idx="46">
                  <c:v>40.125622483923578</c:v>
                </c:pt>
                <c:pt idx="47">
                  <c:v>40.015838893839081</c:v>
                </c:pt>
                <c:pt idx="48">
                  <c:v>39.903198556310763</c:v>
                </c:pt>
                <c:pt idx="49">
                  <c:v>39.787692096514434</c:v>
                </c:pt>
                <c:pt idx="50">
                  <c:v>39.669312391609324</c:v>
                </c:pt>
                <c:pt idx="51">
                  <c:v>39.548054625119164</c:v>
                </c:pt>
                <c:pt idx="52">
                  <c:v>39.423916338070661</c:v>
                </c:pt>
                <c:pt idx="53">
                  <c:v>39.296897476800957</c:v>
                </c:pt>
                <c:pt idx="54">
                  <c:v>39.167000437352328</c:v>
                </c:pt>
                <c:pt idx="55">
                  <c:v>39.034230106377713</c:v>
                </c:pt>
                <c:pt idx="56">
                  <c:v>38.898593898487711</c:v>
                </c:pt>
                <c:pt idx="57">
                  <c:v>38.760101789975927</c:v>
                </c:pt>
                <c:pt idx="58">
                  <c:v>38.618766348866522</c:v>
                </c:pt>
                <c:pt idx="59">
                  <c:v>38.474602761234344</c:v>
                </c:pt>
                <c:pt idx="60">
                  <c:v>38.327628853755407</c:v>
                </c:pt>
                <c:pt idx="61">
                  <c:v>38.177865112452366</c:v>
                </c:pt>
                <c:pt idx="62">
                  <c:v>38.025334697607008</c:v>
                </c:pt>
                <c:pt idx="63">
                  <c:v>37.870063454819189</c:v>
                </c:pt>
                <c:pt idx="64">
                  <c:v>37.712079922198583</c:v>
                </c:pt>
                <c:pt idx="65">
                  <c:v>37.551415333683863</c:v>
                </c:pt>
                <c:pt idx="66">
                  <c:v>37.388103618490561</c:v>
                </c:pt>
                <c:pt idx="67">
                  <c:v>37.222181396696861</c:v>
                </c:pt>
                <c:pt idx="68">
                  <c:v>37.053687970983916</c:v>
                </c:pt>
                <c:pt idx="69">
                  <c:v>36.88266531455475</c:v>
                </c:pt>
                <c:pt idx="70">
                  <c:v>36.709158055262904</c:v>
                </c:pt>
                <c:pt idx="71">
                  <c:v>36.533213455989859</c:v>
                </c:pt>
                <c:pt idx="72">
                  <c:v>36.354881391316866</c:v>
                </c:pt>
                <c:pt idx="73">
                  <c:v>36.174214320544394</c:v>
                </c:pt>
                <c:pt idx="74">
                  <c:v>35.99126725711892</c:v>
                </c:pt>
                <c:pt idx="75">
                  <c:v>35.806097734533928</c:v>
                </c:pt>
                <c:pt idx="76">
                  <c:v>35.618765768778481</c:v>
                </c:pt>
                <c:pt idx="77">
                  <c:v>35.429333817412896</c:v>
                </c:pt>
                <c:pt idx="78">
                  <c:v>35.237866735357592</c:v>
                </c:pt>
                <c:pt idx="79">
                  <c:v>35.044431727486888</c:v>
                </c:pt>
                <c:pt idx="80">
                  <c:v>34.849098298125057</c:v>
                </c:pt>
                <c:pt idx="81">
                  <c:v>34.65193819754785</c:v>
                </c:pt>
                <c:pt idx="82">
                  <c:v>34.45302536559705</c:v>
                </c:pt>
                <c:pt idx="83">
                  <c:v>34.252435872521126</c:v>
                </c:pt>
                <c:pt idx="84">
                  <c:v>34.050247857158936</c:v>
                </c:pt>
                <c:pt idx="85">
                  <c:v>33.846541462587886</c:v>
                </c:pt>
                <c:pt idx="86">
                  <c:v>33.641398769361587</c:v>
                </c:pt>
                <c:pt idx="87">
                  <c:v>33.434903726465407</c:v>
                </c:pt>
                <c:pt idx="88">
                  <c:v>33.227142080121403</c:v>
                </c:pt>
                <c:pt idx="89">
                  <c:v>33.018201300576806</c:v>
                </c:pt>
                <c:pt idx="90">
                  <c:v>32.808170507012335</c:v>
                </c:pt>
                <c:pt idx="91">
                  <c:v>32.597140390708589</c:v>
                </c:pt>
                <c:pt idx="92">
                  <c:v>32.385203136610173</c:v>
                </c:pt>
                <c:pt idx="93">
                  <c:v>32.172452343428503</c:v>
                </c:pt>
                <c:pt idx="94">
                  <c:v>31.958982942424491</c:v>
                </c:pt>
                <c:pt idx="95">
                  <c:v>31.744891115012912</c:v>
                </c:pt>
                <c:pt idx="96">
                  <c:v>31.530274209330113</c:v>
                </c:pt>
                <c:pt idx="97">
                  <c:v>31.315230655906124</c:v>
                </c:pt>
                <c:pt idx="98">
                  <c:v>31.099859882581278</c:v>
                </c:pt>
                <c:pt idx="99">
                  <c:v>30.884262228806513</c:v>
                </c:pt>
                <c:pt idx="100">
                  <c:v>30.668538859464338</c:v>
                </c:pt>
                <c:pt idx="101">
                  <c:v>30.452791678346252</c:v>
                </c:pt>
                <c:pt idx="102">
                  <c:v>30.23712324141912</c:v>
                </c:pt>
                <c:pt idx="103">
                  <c:v>30.021636670011276</c:v>
                </c:pt>
                <c:pt idx="104">
                  <c:v>29.806435564045611</c:v>
                </c:pt>
                <c:pt idx="105">
                  <c:v>29.591623915443581</c:v>
                </c:pt>
                <c:pt idx="106">
                  <c:v>29.37730602182107</c:v>
                </c:pt>
                <c:pt idx="107">
                  <c:v>29.1635864005925</c:v>
                </c:pt>
                <c:pt idx="108">
                  <c:v>28.950569703596233</c:v>
                </c:pt>
                <c:pt idx="109">
                  <c:v>28.738360632349288</c:v>
                </c:pt>
                <c:pt idx="110">
                  <c:v>28.527063854035756</c:v>
                </c:pt>
                <c:pt idx="111">
                  <c:v>28.316783918327758</c:v>
                </c:pt>
                <c:pt idx="112">
                  <c:v>28.107625175133698</c:v>
                </c:pt>
                <c:pt idx="113">
                  <c:v>27.899691693363042</c:v>
                </c:pt>
                <c:pt idx="114">
                  <c:v>27.693087180792208</c:v>
                </c:pt>
                <c:pt idx="115">
                  <c:v>27.48791490511055</c:v>
                </c:pt>
                <c:pt idx="116">
                  <c:v>27.284277616220667</c:v>
                </c:pt>
                <c:pt idx="117">
                  <c:v>27.082277469861481</c:v>
                </c:pt>
                <c:pt idx="118">
                  <c:v>26.882015952617522</c:v>
                </c:pt>
                <c:pt idx="119">
                  <c:v>26.683593808372656</c:v>
                </c:pt>
                <c:pt idx="120">
                  <c:v>26.487110966260655</c:v>
                </c:pt>
                <c:pt idx="121">
                  <c:v>26.292666470160459</c:v>
                </c:pt>
                <c:pt idx="122">
                  <c:v>26.100358409778405</c:v>
                </c:pt>
                <c:pt idx="123">
                  <c:v>25.910283853354457</c:v>
                </c:pt>
                <c:pt idx="124">
                  <c:v>25.722538782025158</c:v>
                </c:pt>
                <c:pt idx="125">
                  <c:v>25.537218025870104</c:v>
                </c:pt>
                <c:pt idx="126">
                  <c:v>25.35441520166528</c:v>
                </c:pt>
                <c:pt idx="127">
                  <c:v>25.174222652360857</c:v>
                </c:pt>
                <c:pt idx="128">
                  <c:v>24.996731388297615</c:v>
                </c:pt>
                <c:pt idx="129">
                  <c:v>24.822031030171193</c:v>
                </c:pt>
                <c:pt idx="130">
                  <c:v>24.650209753750019</c:v>
                </c:pt>
                <c:pt idx="131">
                  <c:v>24.481354236348565</c:v>
                </c:pt>
                <c:pt idx="132">
                  <c:v>24.315549605054137</c:v>
                </c:pt>
                <c:pt idx="133">
                  <c:v>24.15287938670215</c:v>
                </c:pt>
                <c:pt idx="134">
                  <c:v>23.99342545959168</c:v>
                </c:pt>
                <c:pt idx="135">
                  <c:v>23.837268006930191</c:v>
                </c:pt>
                <c:pt idx="136">
                  <c:v>23.684485471993778</c:v>
                </c:pt>
                <c:pt idx="137">
                  <c:v>23.535154514987006</c:v>
                </c:pt>
                <c:pt idx="138">
                  <c:v>23.389349971584</c:v>
                </c:pt>
                <c:pt idx="139">
                  <c:v>23.24714481313087</c:v>
                </c:pt>
                <c:pt idx="140">
                  <c:v>23.10861010848782</c:v>
                </c:pt>
                <c:pt idx="141">
                  <c:v>22.973814987487845</c:v>
                </c:pt>
                <c:pt idx="142">
                  <c:v>22.842826605987625</c:v>
                </c:pt>
                <c:pt idx="143">
                  <c:v>22.715710112485695</c:v>
                </c:pt>
                <c:pt idx="144">
                  <c:v>22.592528616281644</c:v>
                </c:pt>
                <c:pt idx="145">
                  <c:v>22.473343157150058</c:v>
                </c:pt>
                <c:pt idx="146">
                  <c:v>22.358212676502294</c:v>
                </c:pt>
                <c:pt idx="147">
                  <c:v>22.247193990009002</c:v>
                </c:pt>
                <c:pt idx="148">
                  <c:v>22.140341761656558</c:v>
                </c:pt>
                <c:pt idx="149">
                  <c:v>22.037708479210323</c:v>
                </c:pt>
                <c:pt idx="150">
                  <c:v>21.939344431058366</c:v>
                </c:pt>
                <c:pt idx="151">
                  <c:v>21.845297684409342</c:v>
                </c:pt>
                <c:pt idx="152">
                  <c:v>21.755614064818971</c:v>
                </c:pt>
                <c:pt idx="153">
                  <c:v>21.670337137020166</c:v>
                </c:pt>
                <c:pt idx="154">
                  <c:v>21.589508187032429</c:v>
                </c:pt>
                <c:pt idx="155">
                  <c:v>21.513166205527206</c:v>
                </c:pt>
                <c:pt idx="156">
                  <c:v>21.441347872426416</c:v>
                </c:pt>
                <c:pt idx="157">
                  <c:v>21.374087542712605</c:v>
                </c:pt>
                <c:pt idx="158">
                  <c:v>21.311417233429818</c:v>
                </c:pt>
                <c:pt idx="159">
                  <c:v>21.253366611855558</c:v>
                </c:pt>
                <c:pt idx="160">
                  <c:v>21.199962984824928</c:v>
                </c:pt>
                <c:pt idx="161">
                  <c:v>21.151231289189205</c:v>
                </c:pt>
                <c:pt idx="162">
                  <c:v>21.107194083392169</c:v>
                </c:pt>
                <c:pt idx="163">
                  <c:v>21.067871540148388</c:v>
                </c:pt>
                <c:pt idx="164">
                  <c:v>21.03328144020869</c:v>
                </c:pt>
                <c:pt idx="165">
                  <c:v>21.00343916719925</c:v>
                </c:pt>
                <c:pt idx="166">
                  <c:v>20.978357703521414</c:v>
                </c:pt>
                <c:pt idx="167">
                  <c:v>20.958047627300708</c:v>
                </c:pt>
                <c:pt idx="168">
                  <c:v>20.942517110374155</c:v>
                </c:pt>
                <c:pt idx="169">
                  <c:v>20.931771917306211</c:v>
                </c:pt>
                <c:pt idx="170">
                  <c:v>20.925815405424466</c:v>
                </c:pt>
                <c:pt idx="171">
                  <c:v>20.924648525867344</c:v>
                </c:pt>
                <c:pt idx="172">
                  <c:v>20.928269825636843</c:v>
                </c:pt>
                <c:pt idx="173">
                  <c:v>20.936675450650391</c:v>
                </c:pt>
                <c:pt idx="174">
                  <c:v>20.949859149786995</c:v>
                </c:pt>
                <c:pt idx="175">
                  <c:v>20.967812279923514</c:v>
                </c:pt>
                <c:pt idx="176">
                  <c:v>20.990523811958184</c:v>
                </c:pt>
                <c:pt idx="177">
                  <c:v>21.017980337819424</c:v>
                </c:pt>
                <c:pt idx="178">
                  <c:v>21.050166078458862</c:v>
                </c:pt>
                <c:pt idx="179">
                  <c:v>21.087062892828754</c:v>
                </c:pt>
                <c:pt idx="180">
                  <c:v>21.128650287844938</c:v>
                </c:pt>
                <c:pt idx="181">
                  <c:v>21.174905429337528</c:v>
                </c:pt>
                <c:pt idx="182">
                  <c:v>21.225803153992796</c:v>
                </c:pt>
                <c:pt idx="183">
                  <c:v>21.281315982290653</c:v>
                </c:pt>
                <c:pt idx="184">
                  <c:v>21.34141413244355</c:v>
                </c:pt>
                <c:pt idx="185">
                  <c:v>21.406065535343554</c:v>
                </c:pt>
                <c:pt idx="186">
                  <c:v>21.475235850525767</c:v>
                </c:pt>
                <c:pt idx="187">
                  <c:v>21.548888483157288</c:v>
                </c:pt>
                <c:pt idx="188">
                  <c:v>21.626984602062372</c:v>
                </c:pt>
                <c:pt idx="189">
                  <c:v>21.709483158795383</c:v>
                </c:pt>
                <c:pt idx="190">
                  <c:v>21.79634090777456</c:v>
                </c:pt>
                <c:pt idx="191">
                  <c:v>21.887512427490712</c:v>
                </c:pt>
                <c:pt idx="192">
                  <c:v>21.982950142806043</c:v>
                </c:pt>
                <c:pt idx="193">
                  <c:v>22.082604348359606</c:v>
                </c:pt>
                <c:pt idx="194">
                  <c:v>22.186423233096814</c:v>
                </c:pt>
                <c:pt idx="195">
                  <c:v>22.294352905941253</c:v>
                </c:pt>
                <c:pt idx="196">
                  <c:v>22.406337422628368</c:v>
                </c:pt>
                <c:pt idx="197">
                  <c:v>22.522318813721007</c:v>
                </c:pt>
                <c:pt idx="198">
                  <c:v>22.642237113827761</c:v>
                </c:pt>
                <c:pt idx="199">
                  <c:v>22.766030392045298</c:v>
                </c:pt>
                <c:pt idx="200">
                  <c:v>22.893634783646942</c:v>
                </c:pt>
                <c:pt idx="201">
                  <c:v>23.024984523039173</c:v>
                </c:pt>
                <c:pt idx="202">
                  <c:v>23.160011978008715</c:v>
                </c:pt>
                <c:pt idx="203">
                  <c:v>23.298647685282209</c:v>
                </c:pt>
                <c:pt idx="204">
                  <c:v>23.440820387420594</c:v>
                </c:pt>
                <c:pt idx="205">
                  <c:v>23.586457071069713</c:v>
                </c:pt>
                <c:pt idx="206">
                  <c:v>23.735483006588087</c:v>
                </c:pt>
                <c:pt idx="207">
                  <c:v>23.887821789072003</c:v>
                </c:pt>
                <c:pt idx="208">
                  <c:v>24.043395380796852</c:v>
                </c:pt>
                <c:pt idx="209">
                  <c:v>24.202124155092562</c:v>
                </c:pt>
                <c:pt idx="210">
                  <c:v>24.363926941669114</c:v>
                </c:pt>
                <c:pt idx="211">
                  <c:v>24.528721073406842</c:v>
                </c:pt>
                <c:pt idx="212">
                  <c:v>24.69642243462372</c:v>
                </c:pt>
                <c:pt idx="213">
                  <c:v>24.866945510829854</c:v>
                </c:pt>
                <c:pt idx="214">
                  <c:v>25.040203439977045</c:v>
                </c:pt>
                <c:pt idx="215">
                  <c:v>25.216108065208136</c:v>
                </c:pt>
                <c:pt idx="216">
                  <c:v>25.394569989108451</c:v>
                </c:pt>
                <c:pt idx="217">
                  <c:v>25.575498629458171</c:v>
                </c:pt>
                <c:pt idx="218">
                  <c:v>25.758802276480981</c:v>
                </c:pt>
                <c:pt idx="219">
                  <c:v>25.944388151581233</c:v>
                </c:pt>
                <c:pt idx="220">
                  <c:v>26.13216246755756</c:v>
                </c:pt>
                <c:pt idx="221">
                  <c:v>26.322030490277335</c:v>
                </c:pt>
                <c:pt idx="222">
                  <c:v>26.513896601791892</c:v>
                </c:pt>
                <c:pt idx="223">
                  <c:v>26.707664364868545</c:v>
                </c:pt>
                <c:pt idx="224">
                  <c:v>26.903236588910637</c:v>
                </c:pt>
                <c:pt idx="225">
                  <c:v>27.100515397232567</c:v>
                </c:pt>
                <c:pt idx="226">
                  <c:v>27.299402295652119</c:v>
                </c:pt>
                <c:pt idx="227">
                  <c:v>27.499798242357365</c:v>
                </c:pt>
                <c:pt idx="228">
                  <c:v>27.701603719001142</c:v>
                </c:pt>
                <c:pt idx="229">
                  <c:v>27.904718802970805</c:v>
                </c:pt>
                <c:pt idx="230">
                  <c:v>28.109043240776359</c:v>
                </c:pt>
                <c:pt idx="231">
                  <c:v>28.314476522495092</c:v>
                </c:pt>
                <c:pt idx="232">
                  <c:v>28.520917957206109</c:v>
                </c:pt>
                <c:pt idx="233">
                  <c:v>28.728266749343085</c:v>
                </c:pt>
                <c:pt idx="234">
                  <c:v>28.936422075889354</c:v>
                </c:pt>
                <c:pt idx="235">
                  <c:v>29.145283164333911</c:v>
                </c:pt>
                <c:pt idx="236">
                  <c:v>29.354749371303406</c:v>
                </c:pt>
                <c:pt idx="237">
                  <c:v>29.564720261779804</c:v>
                </c:pt>
                <c:pt idx="238">
                  <c:v>29.775095688809735</c:v>
                </c:pt>
                <c:pt idx="239">
                  <c:v>29.985775873607121</c:v>
                </c:pt>
                <c:pt idx="240">
                  <c:v>30.196661485946816</c:v>
                </c:pt>
                <c:pt idx="241">
                  <c:v>30.407653724743259</c:v>
                </c:pt>
                <c:pt idx="242">
                  <c:v>30.618654398704592</c:v>
                </c:pt>
                <c:pt idx="243">
                  <c:v>30.829566006949467</c:v>
                </c:pt>
                <c:pt idx="244">
                  <c:v>31.040291819470667</c:v>
                </c:pt>
                <c:pt idx="245">
                  <c:v>31.250735957327006</c:v>
                </c:pt>
                <c:pt idx="246">
                  <c:v>31.460803472442461</c:v>
                </c:pt>
                <c:pt idx="247">
                  <c:v>31.670400426889319</c:v>
                </c:pt>
                <c:pt idx="248">
                  <c:v>31.879433971530343</c:v>
                </c:pt>
                <c:pt idx="249">
                  <c:v>32.087812423893354</c:v>
                </c:pt>
                <c:pt idx="250">
                  <c:v>32.295445345150362</c:v>
                </c:pt>
                <c:pt idx="251">
                  <c:v>32.50224361607291</c:v>
                </c:pt>
                <c:pt idx="252">
                  <c:v>32.708119511834212</c:v>
                </c:pt>
                <c:pt idx="253">
                  <c:v>32.912986775528907</c:v>
                </c:pt>
                <c:pt idx="254">
                  <c:v>33.116760690281581</c:v>
                </c:pt>
                <c:pt idx="255">
                  <c:v>33.319358149815201</c:v>
                </c:pt>
                <c:pt idx="256">
                  <c:v>33.520697727352214</c:v>
                </c:pt>
                <c:pt idx="257">
                  <c:v>33.720699742721884</c:v>
                </c:pt>
                <c:pt idx="258">
                  <c:v>33.91928632754928</c:v>
                </c:pt>
                <c:pt idx="259">
                  <c:v>34.116381488403412</c:v>
                </c:pt>
                <c:pt idx="260">
                  <c:v>34.311911167784082</c:v>
                </c:pt>
                <c:pt idx="261">
                  <c:v>34.505803302830131</c:v>
                </c:pt>
                <c:pt idx="262">
                  <c:v>34.69798788163444</c:v>
                </c:pt>
                <c:pt idx="263">
                  <c:v>34.888396997054706</c:v>
                </c:pt>
                <c:pt idx="264">
                  <c:v>35.076964897912447</c:v>
                </c:pt>
                <c:pt idx="265">
                  <c:v>35.263628037477041</c:v>
                </c:pt>
                <c:pt idx="266">
                  <c:v>35.448325119135561</c:v>
                </c:pt>
                <c:pt idx="267">
                  <c:v>35.630997139153962</c:v>
                </c:pt>
                <c:pt idx="268">
                  <c:v>35.811587426440113</c:v>
                </c:pt>
                <c:pt idx="269">
                  <c:v>35.990041679224042</c:v>
                </c:pt>
                <c:pt idx="270">
                  <c:v>36.166307998576315</c:v>
                </c:pt>
                <c:pt idx="271">
                  <c:v>36.340336918691172</c:v>
                </c:pt>
                <c:pt idx="272">
                  <c:v>36.512081433866342</c:v>
                </c:pt>
                <c:pt idx="273">
                  <c:v>36.681497022118243</c:v>
                </c:pt>
                <c:pt idx="274">
                  <c:v>36.848541665376501</c:v>
                </c:pt>
                <c:pt idx="275">
                  <c:v>37.01317586620889</c:v>
                </c:pt>
                <c:pt idx="276">
                  <c:v>37.175362661033596</c:v>
                </c:pt>
                <c:pt idx="277">
                  <c:v>37.335067629782664</c:v>
                </c:pt>
                <c:pt idx="278">
                  <c:v>37.492258901986879</c:v>
                </c:pt>
                <c:pt idx="279">
                  <c:v>37.646907159259285</c:v>
                </c:pt>
                <c:pt idx="280">
                  <c:v>37.798985634161063</c:v>
                </c:pt>
                <c:pt idx="281">
                  <c:v>37.94847010544057</c:v>
                </c:pt>
                <c:pt idx="282">
                  <c:v>38.095338889643017</c:v>
                </c:pt>
                <c:pt idx="283">
                  <c:v>38.239572829095103</c:v>
                </c:pt>
                <c:pt idx="284">
                  <c:v>38.381155276275827</c:v>
                </c:pt>
                <c:pt idx="285">
                  <c:v>38.520072074591404</c:v>
                </c:pt>
                <c:pt idx="286">
                  <c:v>38.656311535578972</c:v>
                </c:pt>
                <c:pt idx="287">
                  <c:v>38.789864412570296</c:v>
                </c:pt>
                <c:pt idx="288">
                  <c:v>38.920723870853763</c:v>
                </c:pt>
                <c:pt idx="289">
                  <c:v>39.048885454378485</c:v>
                </c:pt>
                <c:pt idx="290">
                  <c:v>39.174347049051711</c:v>
                </c:pt>
                <c:pt idx="291">
                  <c:v>39.297108842686399</c:v>
                </c:pt>
                <c:pt idx="292">
                  <c:v>39.417173281661867</c:v>
                </c:pt>
                <c:pt idx="293">
                  <c:v>39.534545024366849</c:v>
                </c:pt>
                <c:pt idx="294">
                  <c:v>39.64923089149945</c:v>
                </c:pt>
                <c:pt idx="295">
                  <c:v>39.761239813304641</c:v>
                </c:pt>
                <c:pt idx="296">
                  <c:v>39.870582773835118</c:v>
                </c:pt>
                <c:pt idx="297">
                  <c:v>39.977272752326606</c:v>
                </c:pt>
                <c:pt idx="298">
                  <c:v>40.08132466178386</c:v>
                </c:pt>
                <c:pt idx="299">
                  <c:v>40.182755284878354</c:v>
                </c:pt>
                <c:pt idx="300">
                  <c:v>40.281583207263452</c:v>
                </c:pt>
                <c:pt idx="301">
                  <c:v>40.37782874841723</c:v>
                </c:pt>
                <c:pt idx="302">
                  <c:v>40.471513890127412</c:v>
                </c:pt>
                <c:pt idx="303">
                  <c:v>40.56266220273676</c:v>
                </c:pt>
                <c:pt idx="304">
                  <c:v>40.651298769271513</c:v>
                </c:pt>
                <c:pt idx="305">
                  <c:v>40.737450107578539</c:v>
                </c:pt>
                <c:pt idx="306">
                  <c:v>40.821144090600569</c:v>
                </c:pt>
                <c:pt idx="307">
                  <c:v>40.90240986492234</c:v>
                </c:pt>
                <c:pt idx="308">
                  <c:v>40.981277767722631</c:v>
                </c:pt>
                <c:pt idx="309">
                  <c:v>41.057779242270854</c:v>
                </c:pt>
                <c:pt idx="310">
                  <c:v>41.131946752108895</c:v>
                </c:pt>
                <c:pt idx="311">
                  <c:v>41.203813694061253</c:v>
                </c:pt>
                <c:pt idx="312">
                  <c:v>41.273414310218826</c:v>
                </c:pt>
                <c:pt idx="313">
                  <c:v>41.340783599043519</c:v>
                </c:pt>
                <c:pt idx="314">
                  <c:v>41.405957225742469</c:v>
                </c:pt>
                <c:pt idx="315">
                  <c:v>41.468971432062411</c:v>
                </c:pt>
                <c:pt idx="316">
                  <c:v>41.529862945655651</c:v>
                </c:pt>
                <c:pt idx="317">
                  <c:v>41.588668889170499</c:v>
                </c:pt>
                <c:pt idx="318">
                  <c:v>41.645426689219661</c:v>
                </c:pt>
                <c:pt idx="319">
                  <c:v>41.700173985380879</c:v>
                </c:pt>
                <c:pt idx="320">
                  <c:v>41.752948539384441</c:v>
                </c:pt>
                <c:pt idx="321">
                  <c:v>41.803788144642368</c:v>
                </c:pt>
                <c:pt idx="322">
                  <c:v>41.85273053627418</c:v>
                </c:pt>
                <c:pt idx="323">
                  <c:v>41.899813301783972</c:v>
                </c:pt>
                <c:pt idx="324">
                  <c:v>41.945073792542708</c:v>
                </c:pt>
                <c:pt idx="325">
                  <c:v>41.988549036229465</c:v>
                </c:pt>
                <c:pt idx="326">
                  <c:v>42.030275650383977</c:v>
                </c:pt>
                <c:pt idx="327">
                  <c:v>42.070289757222049</c:v>
                </c:pt>
                <c:pt idx="328">
                  <c:v>42.108626899863559</c:v>
                </c:pt>
                <c:pt idx="329">
                  <c:v>42.145321960121585</c:v>
                </c:pt>
                <c:pt idx="330">
                  <c:v>42.180409077998817</c:v>
                </c:pt>
                <c:pt idx="331">
                  <c:v>42.213921573035741</c:v>
                </c:pt>
                <c:pt idx="332">
                  <c:v>42.245891867651792</c:v>
                </c:pt>
                <c:pt idx="333">
                  <c:v>42.276351412619256</c:v>
                </c:pt>
                <c:pt idx="334">
                  <c:v>42.305330614805158</c:v>
                </c:pt>
                <c:pt idx="335">
                  <c:v>42.332858767314505</c:v>
                </c:pt>
                <c:pt idx="336">
                  <c:v>42.358963982163644</c:v>
                </c:pt>
                <c:pt idx="337">
                  <c:v>42.38367312560932</c:v>
                </c:pt>
                <c:pt idx="338">
                  <c:v>42.407011756254597</c:v>
                </c:pt>
                <c:pt idx="339">
                  <c:v>42.429004066048464</c:v>
                </c:pt>
                <c:pt idx="340">
                  <c:v>42.449672824291184</c:v>
                </c:pt>
                <c:pt idx="341">
                  <c:v>42.469039324752842</c:v>
                </c:pt>
                <c:pt idx="342">
                  <c:v>42.487123336006647</c:v>
                </c:pt>
                <c:pt idx="343">
                  <c:v>42.503943055073812</c:v>
                </c:pt>
                <c:pt idx="344">
                  <c:v>42.51951506447039</c:v>
                </c:pt>
                <c:pt idx="345">
                  <c:v>42.533854292741118</c:v>
                </c:pt>
                <c:pt idx="346">
                  <c:v>42.546973978558306</c:v>
                </c:pt>
                <c:pt idx="347">
                  <c:v>42.55888563845815</c:v>
                </c:pt>
                <c:pt idx="348">
                  <c:v>42.56959903827957</c:v>
                </c:pt>
                <c:pt idx="349">
                  <c:v>42.579122168364023</c:v>
                </c:pt>
                <c:pt idx="350">
                  <c:v>42.587461222567946</c:v>
                </c:pt>
                <c:pt idx="351">
                  <c:v>42.594620581131615</c:v>
                </c:pt>
                <c:pt idx="352">
                  <c:v>42.600602797441866</c:v>
                </c:pt>
                <c:pt idx="353">
                  <c:v>42.605408588717623</c:v>
                </c:pt>
                <c:pt idx="354">
                  <c:v>42.60903683064042</c:v>
                </c:pt>
                <c:pt idx="355">
                  <c:v>42.611484555944081</c:v>
                </c:pt>
                <c:pt idx="356">
                  <c:v>42.612746956970341</c:v>
                </c:pt>
                <c:pt idx="357">
                  <c:v>42.612817392189108</c:v>
                </c:pt>
                <c:pt idx="358">
                  <c:v>42.611687396674789</c:v>
                </c:pt>
                <c:pt idx="359">
                  <c:v>42.609346696522373</c:v>
                </c:pt>
                <c:pt idx="360">
                  <c:v>42.60578322717901</c:v>
                </c:pt>
                <c:pt idx="361">
                  <c:v>42.600983155659684</c:v>
                </c:pt>
                <c:pt idx="362">
                  <c:v>42.594930906607921</c:v>
                </c:pt>
                <c:pt idx="363">
                  <c:v>42.587609192155298</c:v>
                </c:pt>
                <c:pt idx="364">
                  <c:v>42.57899904552589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B-40BD-A613-8E2A6A1C3D80}"/>
            </c:ext>
          </c:extLst>
        </c:ser>
        <c:ser>
          <c:idx val="3"/>
          <c:order val="2"/>
          <c:tx>
            <c:v>Superfície Estimada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'Base Automática'!$CJ$12:$CJ$376</c:f>
              <c:numCache>
                <c:formatCode>General</c:formatCode>
                <c:ptCount val="365"/>
                <c:pt idx="0">
                  <c:v>21.710230727745966</c:v>
                </c:pt>
                <c:pt idx="1">
                  <c:v>21.704493004938094</c:v>
                </c:pt>
                <c:pt idx="2">
                  <c:v>21.698064224455855</c:v>
                </c:pt>
                <c:pt idx="3">
                  <c:v>21.690931496700692</c:v>
                </c:pt>
                <c:pt idx="4">
                  <c:v>21.683081188970153</c:v>
                </c:pt>
                <c:pt idx="5">
                  <c:v>21.674498953287614</c:v>
                </c:pt>
                <c:pt idx="6">
                  <c:v>21.665169755855448</c:v>
                </c:pt>
                <c:pt idx="7">
                  <c:v>21.655077908078308</c:v>
                </c:pt>
                <c:pt idx="8">
                  <c:v>21.644207099100715</c:v>
                </c:pt>
                <c:pt idx="9">
                  <c:v>21.632540429800194</c:v>
                </c:pt>
                <c:pt idx="10">
                  <c:v>21.620060448175067</c:v>
                </c:pt>
                <c:pt idx="11">
                  <c:v>21.606749186063649</c:v>
                </c:pt>
                <c:pt idx="12">
                  <c:v>21.592588197129189</c:v>
                </c:pt>
                <c:pt idx="13">
                  <c:v>21.577558596043279</c:v>
                </c:pt>
                <c:pt idx="14">
                  <c:v>21.561641098798148</c:v>
                </c:pt>
                <c:pt idx="15">
                  <c:v>21.544816064076684</c:v>
                </c:pt>
                <c:pt idx="16">
                  <c:v>21.527063535607535</c:v>
                </c:pt>
                <c:pt idx="17">
                  <c:v>21.508363285430878</c:v>
                </c:pt>
                <c:pt idx="18">
                  <c:v>21.488694857999267</c:v>
                </c:pt>
                <c:pt idx="19">
                  <c:v>21.468037615036696</c:v>
                </c:pt>
                <c:pt idx="20">
                  <c:v>21.446370781078052</c:v>
                </c:pt>
                <c:pt idx="21">
                  <c:v>21.423673489609776</c:v>
                </c:pt>
                <c:pt idx="22">
                  <c:v>21.399924829732434</c:v>
                </c:pt>
                <c:pt idx="23">
                  <c:v>21.375103893264175</c:v>
                </c:pt>
                <c:pt idx="24">
                  <c:v>21.349189822204682</c:v>
                </c:pt>
                <c:pt idx="25">
                  <c:v>21.322161856477553</c:v>
                </c:pt>
                <c:pt idx="26">
                  <c:v>21.293999381869664</c:v>
                </c:pt>
                <c:pt idx="27">
                  <c:v>21.264681978085239</c:v>
                </c:pt>
                <c:pt idx="28">
                  <c:v>21.234189466832603</c:v>
                </c:pt>
                <c:pt idx="29">
                  <c:v>21.202501959861323</c:v>
                </c:pt>
                <c:pt idx="30">
                  <c:v>21.169599906867973</c:v>
                </c:pt>
                <c:pt idx="31">
                  <c:v>21.135464143188486</c:v>
                </c:pt>
                <c:pt idx="32">
                  <c:v>21.100075937195964</c:v>
                </c:pt>
                <c:pt idx="33">
                  <c:v>21.063417037322967</c:v>
                </c:pt>
                <c:pt idx="34">
                  <c:v>21.025469718628006</c:v>
                </c:pt>
                <c:pt idx="35">
                  <c:v>20.986216828826745</c:v>
                </c:pt>
                <c:pt idx="36">
                  <c:v>20.945641833709352</c:v>
                </c:pt>
                <c:pt idx="37">
                  <c:v>20.903728861866064</c:v>
                </c:pt>
                <c:pt idx="38">
                  <c:v>20.860462748644718</c:v>
                </c:pt>
                <c:pt idx="39">
                  <c:v>20.815829079264571</c:v>
                </c:pt>
                <c:pt idx="40">
                  <c:v>20.769814231012742</c:v>
                </c:pt>
                <c:pt idx="41">
                  <c:v>20.722405414450506</c:v>
                </c:pt>
                <c:pt idx="42">
                  <c:v>20.673590713558632</c:v>
                </c:pt>
                <c:pt idx="43">
                  <c:v>20.623359124752721</c:v>
                </c:pt>
                <c:pt idx="44">
                  <c:v>20.571700594701007</c:v>
                </c:pt>
                <c:pt idx="45">
                  <c:v>20.518606056879452</c:v>
                </c:pt>
                <c:pt idx="46">
                  <c:v>20.464067466801026</c:v>
                </c:pt>
                <c:pt idx="47">
                  <c:v>20.408077835857931</c:v>
                </c:pt>
                <c:pt idx="48">
                  <c:v>20.350631263718491</c:v>
                </c:pt>
                <c:pt idx="49">
                  <c:v>20.291722969222363</c:v>
                </c:pt>
                <c:pt idx="50">
                  <c:v>20.231349319720756</c:v>
                </c:pt>
                <c:pt idx="51">
                  <c:v>20.169507858810775</c:v>
                </c:pt>
                <c:pt idx="52">
                  <c:v>20.106197332416038</c:v>
                </c:pt>
                <c:pt idx="53">
                  <c:v>20.041417713168489</c:v>
                </c:pt>
                <c:pt idx="54">
                  <c:v>19.975170223049687</c:v>
                </c:pt>
                <c:pt idx="55">
                  <c:v>19.907457354252635</c:v>
                </c:pt>
                <c:pt idx="56">
                  <c:v>19.838282888228733</c:v>
                </c:pt>
                <c:pt idx="57">
                  <c:v>19.767651912887722</c:v>
                </c:pt>
                <c:pt idx="58">
                  <c:v>19.695570837921927</c:v>
                </c:pt>
                <c:pt idx="59">
                  <c:v>19.622047408229516</c:v>
                </c:pt>
                <c:pt idx="60">
                  <c:v>19.547090715415258</c:v>
                </c:pt>
                <c:pt idx="61">
                  <c:v>19.470711207350707</c:v>
                </c:pt>
                <c:pt idx="62">
                  <c:v>19.392920695779573</c:v>
                </c:pt>
                <c:pt idx="63">
                  <c:v>19.313732361957786</c:v>
                </c:pt>
                <c:pt idx="64">
                  <c:v>19.23316076032128</c:v>
                </c:pt>
                <c:pt idx="65">
                  <c:v>19.151221820178769</c:v>
                </c:pt>
                <c:pt idx="66">
                  <c:v>19.067932845430185</c:v>
                </c:pt>
                <c:pt idx="67">
                  <c:v>18.983312512315401</c:v>
                </c:pt>
                <c:pt idx="68">
                  <c:v>18.897380865201796</c:v>
                </c:pt>
                <c:pt idx="69">
                  <c:v>18.810159310422922</c:v>
                </c:pt>
                <c:pt idx="70">
                  <c:v>18.72167060818408</c:v>
                </c:pt>
                <c:pt idx="71">
                  <c:v>18.631938862554829</c:v>
                </c:pt>
                <c:pt idx="72">
                  <c:v>18.540989509571602</c:v>
                </c:pt>
                <c:pt idx="73">
                  <c:v>18.44884930347764</c:v>
                </c:pt>
                <c:pt idx="74">
                  <c:v>18.355546301130651</c:v>
                </c:pt>
                <c:pt idx="75">
                  <c:v>18.261109844612303</c:v>
                </c:pt>
                <c:pt idx="76">
                  <c:v>18.165570542077024</c:v>
                </c:pt>
                <c:pt idx="77">
                  <c:v>18.068960246880579</c:v>
                </c:pt>
                <c:pt idx="78">
                  <c:v>17.971312035032373</c:v>
                </c:pt>
                <c:pt idx="79">
                  <c:v>17.872660181018315</c:v>
                </c:pt>
                <c:pt idx="80">
                  <c:v>17.773040132043779</c:v>
                </c:pt>
                <c:pt idx="81">
                  <c:v>17.672488480749404</c:v>
                </c:pt>
                <c:pt idx="82">
                  <c:v>17.571042936454496</c:v>
                </c:pt>
                <c:pt idx="83">
                  <c:v>17.468742294985773</c:v>
                </c:pt>
                <c:pt idx="84">
                  <c:v>17.365626407151058</c:v>
                </c:pt>
                <c:pt idx="85">
                  <c:v>17.261736145919823</c:v>
                </c:pt>
                <c:pt idx="86">
                  <c:v>17.157113372374411</c:v>
                </c:pt>
                <c:pt idx="87">
                  <c:v>17.051800900497359</c:v>
                </c:pt>
                <c:pt idx="88">
                  <c:v>16.945842460861915</c:v>
                </c:pt>
                <c:pt idx="89">
                  <c:v>16.839282663294171</c:v>
                </c:pt>
                <c:pt idx="90">
                  <c:v>16.73216695857629</c:v>
                </c:pt>
                <c:pt idx="91">
                  <c:v>16.624541599261381</c:v>
                </c:pt>
                <c:pt idx="92">
                  <c:v>16.516453599671188</c:v>
                </c:pt>
                <c:pt idx="93">
                  <c:v>16.407950695148536</c:v>
                </c:pt>
                <c:pt idx="94">
                  <c:v>16.299081300636491</c:v>
                </c:pt>
                <c:pt idx="95">
                  <c:v>16.189894468656586</c:v>
                </c:pt>
                <c:pt idx="96">
                  <c:v>16.080439846758356</c:v>
                </c:pt>
                <c:pt idx="97">
                  <c:v>15.970767634512123</c:v>
                </c:pt>
                <c:pt idx="98">
                  <c:v>15.860928540116452</c:v>
                </c:pt>
                <c:pt idx="99">
                  <c:v>15.750973736691321</c:v>
                </c:pt>
                <c:pt idx="100">
                  <c:v>15.640954818326813</c:v>
                </c:pt>
                <c:pt idx="101">
                  <c:v>15.530923755956589</c:v>
                </c:pt>
                <c:pt idx="102">
                  <c:v>15.420932853123752</c:v>
                </c:pt>
                <c:pt idx="103">
                  <c:v>15.311034701705751</c:v>
                </c:pt>
                <c:pt idx="104">
                  <c:v>15.201282137663261</c:v>
                </c:pt>
                <c:pt idx="105">
                  <c:v>15.091728196876227</c:v>
                </c:pt>
                <c:pt idx="106">
                  <c:v>14.982426071128746</c:v>
                </c:pt>
                <c:pt idx="107">
                  <c:v>14.873429064302176</c:v>
                </c:pt>
                <c:pt idx="108">
                  <c:v>14.76479054883408</c:v>
                </c:pt>
                <c:pt idx="109">
                  <c:v>14.656563922498137</c:v>
                </c:pt>
                <c:pt idx="110">
                  <c:v>14.548802565558235</c:v>
                </c:pt>
                <c:pt idx="111">
                  <c:v>14.441559798347157</c:v>
                </c:pt>
                <c:pt idx="112">
                  <c:v>14.334888839318186</c:v>
                </c:pt>
                <c:pt idx="113">
                  <c:v>14.228842763615152</c:v>
                </c:pt>
                <c:pt idx="114">
                  <c:v>14.123474462204026</c:v>
                </c:pt>
                <c:pt idx="115">
                  <c:v>14.018836601606381</c:v>
                </c:pt>
                <c:pt idx="116">
                  <c:v>13.914981584272541</c:v>
                </c:pt>
                <c:pt idx="117">
                  <c:v>13.811961509629356</c:v>
                </c:pt>
                <c:pt idx="118">
                  <c:v>13.709828135834936</c:v>
                </c:pt>
                <c:pt idx="119">
                  <c:v>13.608632842270055</c:v>
                </c:pt>
                <c:pt idx="120">
                  <c:v>13.508426592792935</c:v>
                </c:pt>
                <c:pt idx="121">
                  <c:v>13.409259899781834</c:v>
                </c:pt>
                <c:pt idx="122">
                  <c:v>13.311182788986986</c:v>
                </c:pt>
                <c:pt idx="123">
                  <c:v>13.214244765210774</c:v>
                </c:pt>
                <c:pt idx="124">
                  <c:v>13.118494778832831</c:v>
                </c:pt>
                <c:pt idx="125">
                  <c:v>13.023981193193753</c:v>
                </c:pt>
                <c:pt idx="126">
                  <c:v>12.930751752849293</c:v>
                </c:pt>
                <c:pt idx="127">
                  <c:v>12.838853552704037</c:v>
                </c:pt>
                <c:pt idx="128">
                  <c:v>12.748333008031784</c:v>
                </c:pt>
                <c:pt idx="129">
                  <c:v>12.659235825387308</c:v>
                </c:pt>
                <c:pt idx="130">
                  <c:v>12.571606974412511</c:v>
                </c:pt>
                <c:pt idx="131">
                  <c:v>12.485490660537769</c:v>
                </c:pt>
                <c:pt idx="132">
                  <c:v>12.40093029857761</c:v>
                </c:pt>
                <c:pt idx="133">
                  <c:v>12.317968487218097</c:v>
                </c:pt>
                <c:pt idx="134">
                  <c:v>12.236646984391758</c:v>
                </c:pt>
                <c:pt idx="135">
                  <c:v>12.157006683534398</c:v>
                </c:pt>
                <c:pt idx="136">
                  <c:v>12.079087590716826</c:v>
                </c:pt>
                <c:pt idx="137">
                  <c:v>12.002928802643373</c:v>
                </c:pt>
                <c:pt idx="138">
                  <c:v>11.92856848550784</c:v>
                </c:pt>
                <c:pt idx="139">
                  <c:v>11.856043854696743</c:v>
                </c:pt>
                <c:pt idx="140">
                  <c:v>11.785391155328789</c:v>
                </c:pt>
                <c:pt idx="141">
                  <c:v>11.716645643618801</c:v>
                </c:pt>
                <c:pt idx="142">
                  <c:v>11.64984156905369</c:v>
                </c:pt>
                <c:pt idx="143">
                  <c:v>11.585012157367705</c:v>
                </c:pt>
                <c:pt idx="144">
                  <c:v>11.522189594303638</c:v>
                </c:pt>
                <c:pt idx="145">
                  <c:v>11.46140501014653</c:v>
                </c:pt>
                <c:pt idx="146">
                  <c:v>11.402688465016171</c:v>
                </c:pt>
                <c:pt idx="147">
                  <c:v>11.346068934904592</c:v>
                </c:pt>
                <c:pt idx="148">
                  <c:v>11.291574298444845</c:v>
                </c:pt>
                <c:pt idx="149">
                  <c:v>11.239231324397265</c:v>
                </c:pt>
                <c:pt idx="150">
                  <c:v>11.189065659839766</c:v>
                </c:pt>
                <c:pt idx="151">
                  <c:v>11.141101819048764</c:v>
                </c:pt>
                <c:pt idx="152">
                  <c:v>11.095363173057676</c:v>
                </c:pt>
                <c:pt idx="153">
                  <c:v>11.051871939880284</c:v>
                </c:pt>
                <c:pt idx="154">
                  <c:v>11.01064917538654</c:v>
                </c:pt>
                <c:pt idx="155">
                  <c:v>10.971714764818875</c:v>
                </c:pt>
                <c:pt idx="156">
                  <c:v>10.935087414937472</c:v>
                </c:pt>
                <c:pt idx="157">
                  <c:v>10.900784646783428</c:v>
                </c:pt>
                <c:pt idx="158">
                  <c:v>10.868822789049208</c:v>
                </c:pt>
                <c:pt idx="159">
                  <c:v>10.839216972046335</c:v>
                </c:pt>
                <c:pt idx="160">
                  <c:v>10.811981122260713</c:v>
                </c:pt>
                <c:pt idx="161">
                  <c:v>10.787127957486495</c:v>
                </c:pt>
                <c:pt idx="162">
                  <c:v>10.764668982530006</c:v>
                </c:pt>
                <c:pt idx="163">
                  <c:v>10.744614485475678</c:v>
                </c:pt>
                <c:pt idx="164">
                  <c:v>10.726973534506431</c:v>
                </c:pt>
                <c:pt idx="165">
                  <c:v>10.711753975271618</c:v>
                </c:pt>
                <c:pt idx="166">
                  <c:v>10.698962428795921</c:v>
                </c:pt>
                <c:pt idx="167">
                  <c:v>10.688604289923362</c:v>
                </c:pt>
                <c:pt idx="168">
                  <c:v>10.68068372629082</c:v>
                </c:pt>
                <c:pt idx="169">
                  <c:v>10.675203677826168</c:v>
                </c:pt>
                <c:pt idx="170">
                  <c:v>10.672165856766478</c:v>
                </c:pt>
                <c:pt idx="171">
                  <c:v>10.671570748192346</c:v>
                </c:pt>
                <c:pt idx="172">
                  <c:v>10.67341761107479</c:v>
                </c:pt>
                <c:pt idx="173">
                  <c:v>10.6777044798317</c:v>
                </c:pt>
                <c:pt idx="174">
                  <c:v>10.684428166391367</c:v>
                </c:pt>
                <c:pt idx="175">
                  <c:v>10.693584262760993</c:v>
                </c:pt>
                <c:pt idx="176">
                  <c:v>10.705167144098674</c:v>
                </c:pt>
                <c:pt idx="177">
                  <c:v>10.719169972287906</c:v>
                </c:pt>
                <c:pt idx="178">
                  <c:v>10.735584700014019</c:v>
                </c:pt>
                <c:pt idx="179">
                  <c:v>10.754402075342664</c:v>
                </c:pt>
                <c:pt idx="180">
                  <c:v>10.775611646800918</c:v>
                </c:pt>
                <c:pt idx="181">
                  <c:v>10.79920176896214</c:v>
                </c:pt>
                <c:pt idx="182">
                  <c:v>10.825159608536326</c:v>
                </c:pt>
                <c:pt idx="183">
                  <c:v>10.853471150968234</c:v>
                </c:pt>
                <c:pt idx="184">
                  <c:v>10.88412120754621</c:v>
                </c:pt>
                <c:pt idx="185">
                  <c:v>10.917093423025213</c:v>
                </c:pt>
                <c:pt idx="186">
                  <c:v>10.952370283768142</c:v>
                </c:pt>
                <c:pt idx="187">
                  <c:v>10.989933126410218</c:v>
                </c:pt>
                <c:pt idx="188">
                  <c:v>11.029762147051811</c:v>
                </c:pt>
                <c:pt idx="189">
                  <c:v>11.071836410985645</c:v>
                </c:pt>
                <c:pt idx="190">
                  <c:v>11.116133862965025</c:v>
                </c:pt>
                <c:pt idx="191">
                  <c:v>11.162631338020264</c:v>
                </c:pt>
                <c:pt idx="192">
                  <c:v>11.211304572831082</c:v>
                </c:pt>
                <c:pt idx="193">
                  <c:v>11.262128217663399</c:v>
                </c:pt>
                <c:pt idx="194">
                  <c:v>11.315075848879376</c:v>
                </c:pt>
                <c:pt idx="195">
                  <c:v>11.370119982030038</c:v>
                </c:pt>
                <c:pt idx="196">
                  <c:v>11.427232085540469</c:v>
                </c:pt>
                <c:pt idx="197">
                  <c:v>11.486382594997714</c:v>
                </c:pt>
                <c:pt idx="198">
                  <c:v>11.547540928052159</c:v>
                </c:pt>
                <c:pt idx="199">
                  <c:v>11.610675499943103</c:v>
                </c:pt>
                <c:pt idx="200">
                  <c:v>11.675753739659941</c:v>
                </c:pt>
                <c:pt idx="201">
                  <c:v>11.742742106749978</c:v>
                </c:pt>
                <c:pt idx="202">
                  <c:v>11.811606108784444</c:v>
                </c:pt>
                <c:pt idx="203">
                  <c:v>11.882310319493927</c:v>
                </c:pt>
                <c:pt idx="204">
                  <c:v>11.954818397584503</c:v>
                </c:pt>
                <c:pt idx="205">
                  <c:v>12.029093106245554</c:v>
                </c:pt>
                <c:pt idx="206">
                  <c:v>12.105096333359924</c:v>
                </c:pt>
                <c:pt idx="207">
                  <c:v>12.182789112426722</c:v>
                </c:pt>
                <c:pt idx="208">
                  <c:v>12.262131644206395</c:v>
                </c:pt>
                <c:pt idx="209">
                  <c:v>12.343083319097207</c:v>
                </c:pt>
                <c:pt idx="210">
                  <c:v>12.425602740251248</c:v>
                </c:pt>
                <c:pt idx="211">
                  <c:v>12.509647747437489</c:v>
                </c:pt>
                <c:pt idx="212">
                  <c:v>12.595175441658098</c:v>
                </c:pt>
                <c:pt idx="213">
                  <c:v>12.682142210523226</c:v>
                </c:pt>
                <c:pt idx="214">
                  <c:v>12.770503754388294</c:v>
                </c:pt>
                <c:pt idx="215">
                  <c:v>12.86021511325615</c:v>
                </c:pt>
                <c:pt idx="216">
                  <c:v>12.951230694445311</c:v>
                </c:pt>
                <c:pt idx="217">
                  <c:v>13.043504301023667</c:v>
                </c:pt>
                <c:pt idx="218">
                  <c:v>13.136989161005301</c:v>
                </c:pt>
                <c:pt idx="219">
                  <c:v>13.231637957306429</c:v>
                </c:pt>
                <c:pt idx="220">
                  <c:v>13.327402858454356</c:v>
                </c:pt>
                <c:pt idx="221">
                  <c:v>13.424235550041441</c:v>
                </c:pt>
                <c:pt idx="222">
                  <c:v>13.522087266913864</c:v>
                </c:pt>
                <c:pt idx="223">
                  <c:v>13.620908826082958</c:v>
                </c:pt>
                <c:pt idx="224">
                  <c:v>13.720650660344425</c:v>
                </c:pt>
                <c:pt idx="225">
                  <c:v>13.821262852588609</c:v>
                </c:pt>
                <c:pt idx="226">
                  <c:v>13.92269517078258</c:v>
                </c:pt>
                <c:pt idx="227">
                  <c:v>14.024897103602257</c:v>
                </c:pt>
                <c:pt idx="228">
                  <c:v>14.127817896690582</c:v>
                </c:pt>
                <c:pt idx="229">
                  <c:v>14.23140658951511</c:v>
                </c:pt>
                <c:pt idx="230">
                  <c:v>14.335612052795943</c:v>
                </c:pt>
                <c:pt idx="231">
                  <c:v>14.440383026472498</c:v>
                </c:pt>
                <c:pt idx="232">
                  <c:v>14.545668158175117</c:v>
                </c:pt>
                <c:pt idx="233">
                  <c:v>14.651416042164973</c:v>
                </c:pt>
                <c:pt idx="234">
                  <c:v>14.757575258703572</c:v>
                </c:pt>
                <c:pt idx="235">
                  <c:v>14.864094413810294</c:v>
                </c:pt>
                <c:pt idx="236">
                  <c:v>14.970922179364738</c:v>
                </c:pt>
                <c:pt idx="237">
                  <c:v>15.078007333507701</c:v>
                </c:pt>
                <c:pt idx="238">
                  <c:v>15.185298801292966</c:v>
                </c:pt>
                <c:pt idx="239">
                  <c:v>15.292745695539631</c:v>
                </c:pt>
                <c:pt idx="240">
                  <c:v>15.400297357832876</c:v>
                </c:pt>
                <c:pt idx="241">
                  <c:v>15.507903399619062</c:v>
                </c:pt>
                <c:pt idx="242">
                  <c:v>15.615513743339342</c:v>
                </c:pt>
                <c:pt idx="243">
                  <c:v>15.723078663544229</c:v>
                </c:pt>
                <c:pt idx="244">
                  <c:v>15.830548827930041</c:v>
                </c:pt>
                <c:pt idx="245">
                  <c:v>15.937875338236774</c:v>
                </c:pt>
                <c:pt idx="246">
                  <c:v>16.045009770945654</c:v>
                </c:pt>
                <c:pt idx="247">
                  <c:v>16.151904217713554</c:v>
                </c:pt>
                <c:pt idx="248">
                  <c:v>16.258511325480477</c:v>
                </c:pt>
                <c:pt idx="249">
                  <c:v>16.364784336185611</c:v>
                </c:pt>
                <c:pt idx="250">
                  <c:v>16.470677126026686</c:v>
                </c:pt>
                <c:pt idx="251">
                  <c:v>16.576144244197184</c:v>
                </c:pt>
                <c:pt idx="252">
                  <c:v>16.681140951035449</c:v>
                </c:pt>
                <c:pt idx="253">
                  <c:v>16.785623255519742</c:v>
                </c:pt>
                <c:pt idx="254">
                  <c:v>16.889547952043607</c:v>
                </c:pt>
                <c:pt idx="255">
                  <c:v>16.992872656405751</c:v>
                </c:pt>
                <c:pt idx="256">
                  <c:v>17.095555840949629</c:v>
                </c:pt>
                <c:pt idx="257">
                  <c:v>17.197556868788162</c:v>
                </c:pt>
                <c:pt idx="258">
                  <c:v>17.298836027050132</c:v>
                </c:pt>
                <c:pt idx="259">
                  <c:v>17.39935455908574</c:v>
                </c:pt>
                <c:pt idx="260">
                  <c:v>17.499074695569881</c:v>
                </c:pt>
                <c:pt idx="261">
                  <c:v>17.597959684443367</c:v>
                </c:pt>
                <c:pt idx="262">
                  <c:v>17.695973819633565</c:v>
                </c:pt>
                <c:pt idx="263">
                  <c:v>17.7930824684979</c:v>
                </c:pt>
                <c:pt idx="264">
                  <c:v>17.889252097935348</c:v>
                </c:pt>
                <c:pt idx="265">
                  <c:v>17.984450299113291</c:v>
                </c:pt>
                <c:pt idx="266">
                  <c:v>18.078645810759138</c:v>
                </c:pt>
                <c:pt idx="267">
                  <c:v>18.17180854096852</c:v>
                </c:pt>
                <c:pt idx="268">
                  <c:v>18.263909587484459</c:v>
                </c:pt>
                <c:pt idx="269">
                  <c:v>18.354921256404261</c:v>
                </c:pt>
                <c:pt idx="270">
                  <c:v>18.444817079273921</c:v>
                </c:pt>
                <c:pt idx="271">
                  <c:v>18.533571828532498</c:v>
                </c:pt>
                <c:pt idx="272">
                  <c:v>18.621161531271834</c:v>
                </c:pt>
                <c:pt idx="273">
                  <c:v>18.707563481280303</c:v>
                </c:pt>
                <c:pt idx="274">
                  <c:v>18.792756249342016</c:v>
                </c:pt>
                <c:pt idx="275">
                  <c:v>18.876719691766535</c:v>
                </c:pt>
                <c:pt idx="276">
                  <c:v>18.959434957127133</c:v>
                </c:pt>
                <c:pt idx="277">
                  <c:v>19.040884491189161</c:v>
                </c:pt>
                <c:pt idx="278">
                  <c:v>19.121052040013311</c:v>
                </c:pt>
                <c:pt idx="279">
                  <c:v>19.199922651222234</c:v>
                </c:pt>
                <c:pt idx="280">
                  <c:v>19.277482673422142</c:v>
                </c:pt>
                <c:pt idx="281">
                  <c:v>19.353719753774691</c:v>
                </c:pt>
                <c:pt idx="282">
                  <c:v>19.428622833717938</c:v>
                </c:pt>
                <c:pt idx="283">
                  <c:v>19.502182142838503</c:v>
                </c:pt>
                <c:pt idx="284">
                  <c:v>19.574389190900671</c:v>
                </c:pt>
                <c:pt idx="285">
                  <c:v>19.645236758041616</c:v>
                </c:pt>
                <c:pt idx="286">
                  <c:v>19.714718883145277</c:v>
                </c:pt>
                <c:pt idx="287">
                  <c:v>19.78283085041085</c:v>
                </c:pt>
                <c:pt idx="288">
                  <c:v>19.849569174135418</c:v>
                </c:pt>
                <c:pt idx="289">
                  <c:v>19.914931581733029</c:v>
                </c:pt>
                <c:pt idx="290">
                  <c:v>19.978916995016373</c:v>
                </c:pt>
                <c:pt idx="291">
                  <c:v>20.041525509770064</c:v>
                </c:pt>
                <c:pt idx="292">
                  <c:v>20.102758373647553</c:v>
                </c:pt>
                <c:pt idx="293">
                  <c:v>20.162617962427092</c:v>
                </c:pt>
                <c:pt idx="294">
                  <c:v>20.221107754664718</c:v>
                </c:pt>
                <c:pt idx="295">
                  <c:v>20.278232304785366</c:v>
                </c:pt>
                <c:pt idx="296">
                  <c:v>20.333997214655909</c:v>
                </c:pt>
                <c:pt idx="297">
                  <c:v>20.38840910368657</c:v>
                </c:pt>
                <c:pt idx="298">
                  <c:v>20.44147557750977</c:v>
                </c:pt>
                <c:pt idx="299">
                  <c:v>20.49320519528796</c:v>
                </c:pt>
                <c:pt idx="300">
                  <c:v>20.543607435704359</c:v>
                </c:pt>
                <c:pt idx="301">
                  <c:v>20.592692661692787</c:v>
                </c:pt>
                <c:pt idx="302">
                  <c:v>20.64047208396498</c:v>
                </c:pt>
                <c:pt idx="303">
                  <c:v>20.686957723395746</c:v>
                </c:pt>
                <c:pt idx="304">
                  <c:v>20.732162372328471</c:v>
                </c:pt>
                <c:pt idx="305">
                  <c:v>20.776099554865056</c:v>
                </c:pt>
                <c:pt idx="306">
                  <c:v>20.818783486206289</c:v>
                </c:pt>
                <c:pt idx="307">
                  <c:v>20.860229031110393</c:v>
                </c:pt>
                <c:pt idx="308">
                  <c:v>20.900451661538543</c:v>
                </c:pt>
                <c:pt idx="309">
                  <c:v>20.939467413558138</c:v>
                </c:pt>
                <c:pt idx="310">
                  <c:v>20.977292843575537</c:v>
                </c:pt>
                <c:pt idx="311">
                  <c:v>21.013944983971239</c:v>
                </c:pt>
                <c:pt idx="312">
                  <c:v>21.049441298211601</c:v>
                </c:pt>
                <c:pt idx="313">
                  <c:v>21.083799635512197</c:v>
                </c:pt>
                <c:pt idx="314">
                  <c:v>21.11703818512866</c:v>
                </c:pt>
                <c:pt idx="315">
                  <c:v>21.149175430351828</c:v>
                </c:pt>
                <c:pt idx="316">
                  <c:v>21.180230102284384</c:v>
                </c:pt>
                <c:pt idx="317">
                  <c:v>21.210221133476956</c:v>
                </c:pt>
                <c:pt idx="318">
                  <c:v>21.239167611502026</c:v>
                </c:pt>
                <c:pt idx="319">
                  <c:v>21.267088732544249</c:v>
                </c:pt>
                <c:pt idx="320">
                  <c:v>21.294003755086067</c:v>
                </c:pt>
                <c:pt idx="321">
                  <c:v>21.319931953767608</c:v>
                </c:pt>
                <c:pt idx="322">
                  <c:v>21.34489257349983</c:v>
                </c:pt>
                <c:pt idx="323">
                  <c:v>21.368904783909827</c:v>
                </c:pt>
                <c:pt idx="324">
                  <c:v>21.391987634196781</c:v>
                </c:pt>
                <c:pt idx="325">
                  <c:v>21.414160008477026</c:v>
                </c:pt>
                <c:pt idx="326">
                  <c:v>21.435440581695829</c:v>
                </c:pt>
                <c:pt idx="327">
                  <c:v>21.455847776183244</c:v>
                </c:pt>
                <c:pt idx="328">
                  <c:v>21.475399718930415</c:v>
                </c:pt>
                <c:pt idx="329">
                  <c:v>21.494114199662008</c:v>
                </c:pt>
                <c:pt idx="330">
                  <c:v>21.512008629779398</c:v>
                </c:pt>
                <c:pt idx="331">
                  <c:v>21.529100002248228</c:v>
                </c:pt>
                <c:pt idx="332">
                  <c:v>21.545404852502415</c:v>
                </c:pt>
                <c:pt idx="333">
                  <c:v>21.56093922043582</c:v>
                </c:pt>
                <c:pt idx="334">
                  <c:v>21.575718613550631</c:v>
                </c:pt>
                <c:pt idx="335">
                  <c:v>21.5897579713304</c:v>
                </c:pt>
                <c:pt idx="336">
                  <c:v>21.603071630903457</c:v>
                </c:pt>
                <c:pt idx="337">
                  <c:v>21.615673294060755</c:v>
                </c:pt>
                <c:pt idx="338">
                  <c:v>21.627575995689845</c:v>
                </c:pt>
                <c:pt idx="339">
                  <c:v>21.638792073684716</c:v>
                </c:pt>
                <c:pt idx="340">
                  <c:v>21.649333140388503</c:v>
                </c:pt>
                <c:pt idx="341">
                  <c:v>21.659210055623952</c:v>
                </c:pt>
                <c:pt idx="342">
                  <c:v>21.668432901363392</c:v>
                </c:pt>
                <c:pt idx="343">
                  <c:v>21.677010958087646</c:v>
                </c:pt>
                <c:pt idx="344">
                  <c:v>21.684952682879899</c:v>
                </c:pt>
                <c:pt idx="345">
                  <c:v>21.692265689297972</c:v>
                </c:pt>
                <c:pt idx="346">
                  <c:v>21.698956729064736</c:v>
                </c:pt>
                <c:pt idx="347">
                  <c:v>21.705031675613657</c:v>
                </c:pt>
                <c:pt idx="348">
                  <c:v>21.71049550952258</c:v>
                </c:pt>
                <c:pt idx="349">
                  <c:v>21.715352305865654</c:v>
                </c:pt>
                <c:pt idx="350">
                  <c:v>21.719605223509653</c:v>
                </c:pt>
                <c:pt idx="351">
                  <c:v>21.723256496377125</c:v>
                </c:pt>
                <c:pt idx="352">
                  <c:v>21.726307426695353</c:v>
                </c:pt>
                <c:pt idx="353">
                  <c:v>21.728758380245988</c:v>
                </c:pt>
                <c:pt idx="354">
                  <c:v>21.730608783626614</c:v>
                </c:pt>
                <c:pt idx="355">
                  <c:v>21.73185712353148</c:v>
                </c:pt>
                <c:pt idx="356">
                  <c:v>21.732500948054874</c:v>
                </c:pt>
                <c:pt idx="357">
                  <c:v>21.732536870016446</c:v>
                </c:pt>
                <c:pt idx="358">
                  <c:v>21.731960572304143</c:v>
                </c:pt>
                <c:pt idx="359">
                  <c:v>21.73076681522641</c:v>
                </c:pt>
                <c:pt idx="360">
                  <c:v>21.728949445861296</c:v>
                </c:pt>
                <c:pt idx="361">
                  <c:v>21.72650140938644</c:v>
                </c:pt>
                <c:pt idx="362">
                  <c:v>21.723414762370041</c:v>
                </c:pt>
                <c:pt idx="363">
                  <c:v>21.719680687999201</c:v>
                </c:pt>
                <c:pt idx="364">
                  <c:v>21.715289513218206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B-40BD-A613-8E2A6A1C3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3548352"/>
        <c:axId val="1253544192"/>
      </c:lineChart>
      <c:dateAx>
        <c:axId val="1253548352"/>
        <c:scaling>
          <c:orientation val="minMax"/>
        </c:scaling>
        <c:delete val="0"/>
        <c:axPos val="b"/>
        <c:numFmt formatCode="[$-416]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544192"/>
        <c:crossesAt val="0"/>
        <c:auto val="1"/>
        <c:lblOffset val="100"/>
        <c:baseTimeUnit val="days"/>
        <c:majorUnit val="1"/>
        <c:majorTimeUnit val="months"/>
      </c:dateAx>
      <c:valAx>
        <c:axId val="1253544192"/>
        <c:scaling>
          <c:orientation val="minMax"/>
          <c:max val="6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00"/>
                  <a:t>Radiação MJ m² dia¯¹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548352"/>
        <c:crosses val="autoZero"/>
        <c:crossBetween val="between"/>
        <c:majorUnit val="5"/>
        <c:minorUnit val="2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03108859579567"/>
          <c:y val="4.9482155254246894E-2"/>
          <c:w val="0.81531234500814076"/>
          <c:h val="0.80608945750272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 Automática'!$DH$27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rgbClr val="287713"/>
            </a:solidFill>
            <a:ln>
              <a:noFill/>
            </a:ln>
            <a:effectLst/>
          </c:spPr>
          <c:invertIfNegative val="0"/>
          <c:cat>
            <c:numRef>
              <c:f>'Base Automática'!$DI$26:$EF$26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'Base Manual'!$CM$27:$DJ$27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96.276727737984444</c:v>
                </c:pt>
                <c:pt idx="7">
                  <c:v>368.36193655680694</c:v>
                </c:pt>
                <c:pt idx="8">
                  <c:v>602.00680221748621</c:v>
                </c:pt>
                <c:pt idx="9">
                  <c:v>781.28881324164445</c:v>
                </c:pt>
                <c:pt idx="10">
                  <c:v>893.99019685551582</c:v>
                </c:pt>
                <c:pt idx="11">
                  <c:v>932.43054001365874</c:v>
                </c:pt>
                <c:pt idx="12">
                  <c:v>893.99019685551582</c:v>
                </c:pt>
                <c:pt idx="13">
                  <c:v>781.28881324164445</c:v>
                </c:pt>
                <c:pt idx="14">
                  <c:v>602.00680221748621</c:v>
                </c:pt>
                <c:pt idx="15">
                  <c:v>368.36193655680694</c:v>
                </c:pt>
                <c:pt idx="16">
                  <c:v>96.276727737984444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7-4BEE-8E5E-E055F411B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226794096"/>
        <c:axId val="1226781200"/>
      </c:barChart>
      <c:catAx>
        <c:axId val="1226794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900"/>
                  <a:t>Hora do Dia</a:t>
                </a:r>
              </a:p>
            </c:rich>
          </c:tx>
          <c:layout>
            <c:manualLayout>
              <c:xMode val="edge"/>
              <c:yMode val="edge"/>
              <c:x val="0.47838863006018389"/>
              <c:y val="0.936100366954279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6781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226781200"/>
        <c:scaling>
          <c:orientation val="minMax"/>
          <c:max val="2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00"/>
                  <a:t>Irradiância w m-² </a:t>
                </a:r>
              </a:p>
            </c:rich>
          </c:tx>
          <c:layout>
            <c:manualLayout>
              <c:xMode val="edge"/>
              <c:yMode val="edge"/>
              <c:x val="7.4408981562348875E-3"/>
              <c:y val="0.289387239087442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6794096"/>
        <c:crossesAt val="1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756849996023229E-2"/>
          <c:y val="5.7338203713840581E-2"/>
          <c:w val="0.8617001710013521"/>
          <c:h val="0.85302555359219945"/>
        </c:manualLayout>
      </c:layout>
      <c:lineChart>
        <c:grouping val="standard"/>
        <c:varyColors val="0"/>
        <c:ser>
          <c:idx val="1"/>
          <c:order val="0"/>
          <c:tx>
            <c:v>Fotoperíodo</c:v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'Base Automática'!$BD$12:$BD$376</c:f>
              <c:numCache>
                <c:formatCode>General</c:formatCode>
                <c:ptCount val="365"/>
                <c:pt idx="0">
                  <c:v>13.320183471165386</c:v>
                </c:pt>
                <c:pt idx="1">
                  <c:v>13.314487076010595</c:v>
                </c:pt>
                <c:pt idx="2">
                  <c:v>13.308361018596109</c:v>
                </c:pt>
                <c:pt idx="3">
                  <c:v>13.301809058062798</c:v>
                </c:pt>
                <c:pt idx="4">
                  <c:v>13.294835186123986</c:v>
                </c:pt>
                <c:pt idx="5">
                  <c:v>13.287443619067224</c:v>
                </c:pt>
                <c:pt idx="6">
                  <c:v>13.279638789404867</c:v>
                </c:pt>
                <c:pt idx="7">
                  <c:v>13.271425337206411</c:v>
                </c:pt>
                <c:pt idx="8">
                  <c:v>13.262808101146145</c:v>
                </c:pt>
                <c:pt idx="9">
                  <c:v>13.253792109300361</c:v>
                </c:pt>
                <c:pt idx="10">
                  <c:v>13.244382569728595</c:v>
                </c:pt>
                <c:pt idx="11">
                  <c:v>13.234584860873559</c:v>
                </c:pt>
                <c:pt idx="12">
                  <c:v>13.224404521814442</c:v>
                </c:pt>
                <c:pt idx="13">
                  <c:v>13.213847242407883</c:v>
                </c:pt>
                <c:pt idx="14">
                  <c:v>13.202918853350747</c:v>
                </c:pt>
                <c:pt idx="15">
                  <c:v>13.191625316198055</c:v>
                </c:pt>
                <c:pt idx="16">
                  <c:v>13.179972713368899</c:v>
                </c:pt>
                <c:pt idx="17">
                  <c:v>13.167967238172148</c:v>
                </c:pt>
                <c:pt idx="18">
                  <c:v>13.155615184882906</c:v>
                </c:pt>
                <c:pt idx="19">
                  <c:v>13.142922938899465</c:v>
                </c:pt>
                <c:pt idx="20">
                  <c:v>13.129896967009328</c:v>
                </c:pt>
                <c:pt idx="21">
                  <c:v>13.116543807791553</c:v>
                </c:pt>
                <c:pt idx="22">
                  <c:v>13.102870062181244</c:v>
                </c:pt>
                <c:pt idx="23">
                  <c:v>13.088882384220552</c:v>
                </c:pt>
                <c:pt idx="24">
                  <c:v>13.07458747201906</c:v>
                </c:pt>
                <c:pt idx="25">
                  <c:v>13.059992058944745</c:v>
                </c:pt>
                <c:pt idx="26">
                  <c:v>13.045102905065214</c:v>
                </c:pt>
                <c:pt idx="27">
                  <c:v>13.029926788857189</c:v>
                </c:pt>
                <c:pt idx="28">
                  <c:v>13.014470499200621</c:v>
                </c:pt>
                <c:pt idx="29">
                  <c:v>12.998740827672123</c:v>
                </c:pt>
                <c:pt idx="30">
                  <c:v>12.982744561150827</c:v>
                </c:pt>
                <c:pt idx="31">
                  <c:v>12.966488474748106</c:v>
                </c:pt>
                <c:pt idx="32">
                  <c:v>12.949979325071014</c:v>
                </c:pt>
                <c:pt idx="33">
                  <c:v>12.933223843827795</c:v>
                </c:pt>
                <c:pt idx="34">
                  <c:v>12.916228731782216</c:v>
                </c:pt>
                <c:pt idx="35">
                  <c:v>12.899000653062094</c:v>
                </c:pt>
                <c:pt idx="36">
                  <c:v>12.881546229825918</c:v>
                </c:pt>
                <c:pt idx="37">
                  <c:v>12.863872037290166</c:v>
                </c:pt>
                <c:pt idx="38">
                  <c:v>12.845984599118569</c:v>
                </c:pt>
                <c:pt idx="39">
                  <c:v>12.827890383173463</c:v>
                </c:pt>
                <c:pt idx="40">
                  <c:v>12.809595797628056</c:v>
                </c:pt>
                <c:pt idx="41">
                  <c:v>12.791107187437527</c:v>
                </c:pt>
                <c:pt idx="42">
                  <c:v>12.772430831165771</c:v>
                </c:pt>
                <c:pt idx="43">
                  <c:v>12.753572938163648</c:v>
                </c:pt>
                <c:pt idx="44">
                  <c:v>12.73453964609385</c:v>
                </c:pt>
                <c:pt idx="45">
                  <c:v>12.715337018796562</c:v>
                </c:pt>
                <c:pt idx="46">
                  <c:v>12.695971044489504</c:v>
                </c:pt>
                <c:pt idx="47">
                  <c:v>12.676447634295199</c:v>
                </c:pt>
                <c:pt idx="48">
                  <c:v>12.656772621087798</c:v>
                </c:pt>
                <c:pt idx="49">
                  <c:v>12.636951758651241</c:v>
                </c:pt>
                <c:pt idx="50">
                  <c:v>12.616990721140096</c:v>
                </c:pt>
                <c:pt idx="51">
                  <c:v>12.596895102834047</c:v>
                </c:pt>
                <c:pt idx="52">
                  <c:v>12.576670418176581</c:v>
                </c:pt>
                <c:pt idx="53">
                  <c:v>12.556322102088354</c:v>
                </c:pt>
                <c:pt idx="54">
                  <c:v>12.53585551054517</c:v>
                </c:pt>
                <c:pt idx="55">
                  <c:v>12.515275921410685</c:v>
                </c:pt>
                <c:pt idx="56">
                  <c:v>12.494588535513509</c:v>
                </c:pt>
                <c:pt idx="57">
                  <c:v>12.473798477958491</c:v>
                </c:pt>
                <c:pt idx="58">
                  <c:v>12.452910799661804</c:v>
                </c:pt>
                <c:pt idx="59">
                  <c:v>12.431930479099492</c:v>
                </c:pt>
                <c:pt idx="60">
                  <c:v>12.410862424259058</c:v>
                </c:pt>
                <c:pt idx="61">
                  <c:v>12.389711474783834</c:v>
                </c:pt>
                <c:pt idx="62">
                  <c:v>12.368482404299824</c:v>
                </c:pt>
                <c:pt idx="63">
                  <c:v>12.347179922914822</c:v>
                </c:pt>
                <c:pt idx="64">
                  <c:v>12.325808679879708</c:v>
                </c:pt>
                <c:pt idx="65">
                  <c:v>12.304373266401955</c:v>
                </c:pt>
                <c:pt idx="66">
                  <c:v>12.282878218601416</c:v>
                </c:pt>
                <c:pt idx="67">
                  <c:v>12.261328020598709</c:v>
                </c:pt>
                <c:pt idx="68">
                  <c:v>12.239727107726514</c:v>
                </c:pt>
                <c:pt idx="69">
                  <c:v>12.218079869854359</c:v>
                </c:pt>
                <c:pt idx="70">
                  <c:v>12.196390654817479</c:v>
                </c:pt>
                <c:pt idx="71">
                  <c:v>12.174663771940612</c:v>
                </c:pt>
                <c:pt idx="72">
                  <c:v>12.152903495647552</c:v>
                </c:pt>
                <c:pt idx="73">
                  <c:v>12.131114069147554</c:v>
                </c:pt>
                <c:pt idx="74">
                  <c:v>12.109299708189734</c:v>
                </c:pt>
                <c:pt idx="75">
                  <c:v>12.087464604876681</c:v>
                </c:pt>
                <c:pt idx="76">
                  <c:v>12.065612931528664</c:v>
                </c:pt>
                <c:pt idx="77">
                  <c:v>12.043748844589878</c:v>
                </c:pt>
                <c:pt idx="78">
                  <c:v>12.021876488568187</c:v>
                </c:pt>
                <c:pt idx="79">
                  <c:v>12</c:v>
                </c:pt>
                <c:pt idx="80">
                  <c:v>11.978123511431813</c:v>
                </c:pt>
                <c:pt idx="81">
                  <c:v>11.956251155410122</c:v>
                </c:pt>
                <c:pt idx="82">
                  <c:v>11.934387068471336</c:v>
                </c:pt>
                <c:pt idx="83">
                  <c:v>11.912535395123319</c:v>
                </c:pt>
                <c:pt idx="84">
                  <c:v>11.890700291810266</c:v>
                </c:pt>
                <c:pt idx="85">
                  <c:v>11.868885930852446</c:v>
                </c:pt>
                <c:pt idx="86">
                  <c:v>11.847096504352448</c:v>
                </c:pt>
                <c:pt idx="87">
                  <c:v>11.825336228059388</c:v>
                </c:pt>
                <c:pt idx="88">
                  <c:v>11.803609345182519</c:v>
                </c:pt>
                <c:pt idx="89">
                  <c:v>11.781920130145641</c:v>
                </c:pt>
                <c:pt idx="90">
                  <c:v>11.760272892273486</c:v>
                </c:pt>
                <c:pt idx="91">
                  <c:v>11.738671979401291</c:v>
                </c:pt>
                <c:pt idx="92">
                  <c:v>11.717121781398584</c:v>
                </c:pt>
                <c:pt idx="93">
                  <c:v>11.695626733598045</c:v>
                </c:pt>
                <c:pt idx="94">
                  <c:v>11.674191320120292</c:v>
                </c:pt>
                <c:pt idx="95">
                  <c:v>11.652820077085178</c:v>
                </c:pt>
                <c:pt idx="96">
                  <c:v>11.631517595700176</c:v>
                </c:pt>
                <c:pt idx="97">
                  <c:v>11.610288525216166</c:v>
                </c:pt>
                <c:pt idx="98">
                  <c:v>11.589137575740942</c:v>
                </c:pt>
                <c:pt idx="99">
                  <c:v>11.568069520900508</c:v>
                </c:pt>
                <c:pt idx="100">
                  <c:v>11.547089200338196</c:v>
                </c:pt>
                <c:pt idx="101">
                  <c:v>11.526201522041509</c:v>
                </c:pt>
                <c:pt idx="102">
                  <c:v>11.505411464486491</c:v>
                </c:pt>
                <c:pt idx="103">
                  <c:v>11.484724078589315</c:v>
                </c:pt>
                <c:pt idx="104">
                  <c:v>11.46414448945483</c:v>
                </c:pt>
                <c:pt idx="105">
                  <c:v>11.443677897911646</c:v>
                </c:pt>
                <c:pt idx="106">
                  <c:v>11.423329581823419</c:v>
                </c:pt>
                <c:pt idx="107">
                  <c:v>11.403104897165953</c:v>
                </c:pt>
                <c:pt idx="108">
                  <c:v>11.383009278859902</c:v>
                </c:pt>
                <c:pt idx="109">
                  <c:v>11.363048241348759</c:v>
                </c:pt>
                <c:pt idx="110">
                  <c:v>11.343227378912202</c:v>
                </c:pt>
                <c:pt idx="111">
                  <c:v>11.323552365704801</c:v>
                </c:pt>
                <c:pt idx="112">
                  <c:v>11.304028955510496</c:v>
                </c:pt>
                <c:pt idx="113">
                  <c:v>11.284662981203438</c:v>
                </c:pt>
                <c:pt idx="114">
                  <c:v>11.26546035390615</c:v>
                </c:pt>
                <c:pt idx="115">
                  <c:v>11.246427061836352</c:v>
                </c:pt>
                <c:pt idx="116">
                  <c:v>11.227569168834229</c:v>
                </c:pt>
                <c:pt idx="117">
                  <c:v>11.208892812562473</c:v>
                </c:pt>
                <c:pt idx="118">
                  <c:v>11.190404202371944</c:v>
                </c:pt>
                <c:pt idx="119">
                  <c:v>11.172109616826537</c:v>
                </c:pt>
                <c:pt idx="120">
                  <c:v>11.154015400881431</c:v>
                </c:pt>
                <c:pt idx="121">
                  <c:v>11.136127962709834</c:v>
                </c:pt>
                <c:pt idx="122">
                  <c:v>11.118453770174082</c:v>
                </c:pt>
                <c:pt idx="123">
                  <c:v>11.100999346937906</c:v>
                </c:pt>
                <c:pt idx="124">
                  <c:v>11.083771268217784</c:v>
                </c:pt>
                <c:pt idx="125">
                  <c:v>11.066776156172205</c:v>
                </c:pt>
                <c:pt idx="126">
                  <c:v>11.050020674928986</c:v>
                </c:pt>
                <c:pt idx="127">
                  <c:v>11.033511525251894</c:v>
                </c:pt>
                <c:pt idx="128">
                  <c:v>11.017255438849173</c:v>
                </c:pt>
                <c:pt idx="129">
                  <c:v>11.001259172327877</c:v>
                </c:pt>
                <c:pt idx="130">
                  <c:v>10.985529500799379</c:v>
                </c:pt>
                <c:pt idx="131">
                  <c:v>10.970073211142811</c:v>
                </c:pt>
                <c:pt idx="132">
                  <c:v>10.954897094934786</c:v>
                </c:pt>
                <c:pt idx="133">
                  <c:v>10.940007941055255</c:v>
                </c:pt>
                <c:pt idx="134">
                  <c:v>10.92541252798094</c:v>
                </c:pt>
                <c:pt idx="135">
                  <c:v>10.911117615779448</c:v>
                </c:pt>
                <c:pt idx="136">
                  <c:v>10.897129937818756</c:v>
                </c:pt>
                <c:pt idx="137">
                  <c:v>10.883456192208445</c:v>
                </c:pt>
                <c:pt idx="138">
                  <c:v>10.870103032990672</c:v>
                </c:pt>
                <c:pt idx="139">
                  <c:v>10.857077061100536</c:v>
                </c:pt>
                <c:pt idx="140">
                  <c:v>10.844384815117094</c:v>
                </c:pt>
                <c:pt idx="141">
                  <c:v>10.832032761827852</c:v>
                </c:pt>
                <c:pt idx="142">
                  <c:v>10.820027286631101</c:v>
                </c:pt>
                <c:pt idx="143">
                  <c:v>10.808374683801945</c:v>
                </c:pt>
                <c:pt idx="144">
                  <c:v>10.797081146649253</c:v>
                </c:pt>
                <c:pt idx="145">
                  <c:v>10.786152757592117</c:v>
                </c:pt>
                <c:pt idx="146">
                  <c:v>10.775595478185558</c:v>
                </c:pt>
                <c:pt idx="147">
                  <c:v>10.765415139126439</c:v>
                </c:pt>
                <c:pt idx="148">
                  <c:v>10.755617430271405</c:v>
                </c:pt>
                <c:pt idx="149">
                  <c:v>10.746207890699639</c:v>
                </c:pt>
                <c:pt idx="150">
                  <c:v>10.737191898853855</c:v>
                </c:pt>
                <c:pt idx="151">
                  <c:v>10.728574662793589</c:v>
                </c:pt>
                <c:pt idx="152">
                  <c:v>10.720361210595133</c:v>
                </c:pt>
                <c:pt idx="153">
                  <c:v>10.712556380932776</c:v>
                </c:pt>
                <c:pt idx="154">
                  <c:v>10.705164813876014</c:v>
                </c:pt>
                <c:pt idx="155">
                  <c:v>10.698190941937202</c:v>
                </c:pt>
                <c:pt idx="156">
                  <c:v>10.691638981403891</c:v>
                </c:pt>
                <c:pt idx="157">
                  <c:v>10.685512923989405</c:v>
                </c:pt>
                <c:pt idx="158">
                  <c:v>10.679816528834614</c:v>
                </c:pt>
                <c:pt idx="159">
                  <c:v>10.674553314892849</c:v>
                </c:pt>
                <c:pt idx="160">
                  <c:v>10.669726553728813</c:v>
                </c:pt>
                <c:pt idx="161">
                  <c:v>10.665339262761</c:v>
                </c:pt>
                <c:pt idx="162">
                  <c:v>10.661394198975641</c:v>
                </c:pt>
                <c:pt idx="163">
                  <c:v>10.6578938531385</c:v>
                </c:pt>
                <c:pt idx="164">
                  <c:v>10.654840444529007</c:v>
                </c:pt>
                <c:pt idx="165">
                  <c:v>10.652235916219132</c:v>
                </c:pt>
                <c:pt idx="166">
                  <c:v>10.650081930917299</c:v>
                </c:pt>
                <c:pt idx="167">
                  <c:v>10.648379867395297</c:v>
                </c:pt>
                <c:pt idx="168">
                  <c:v>10.6471308175137</c:v>
                </c:pt>
                <c:pt idx="169">
                  <c:v>10.646335583858784</c:v>
                </c:pt>
                <c:pt idx="170">
                  <c:v>10.645994678001289</c:v>
                </c:pt>
                <c:pt idx="171">
                  <c:v>10.646108319384705</c:v>
                </c:pt>
                <c:pt idx="172">
                  <c:v>10.646676434847942</c:v>
                </c:pt>
                <c:pt idx="173">
                  <c:v>10.647698658784476</c:v>
                </c:pt>
                <c:pt idx="174">
                  <c:v>10.649174333937344</c:v>
                </c:pt>
                <c:pt idx="175">
                  <c:v>10.651102512826393</c:v>
                </c:pt>
                <c:pt idx="176">
                  <c:v>10.65348195980156</c:v>
                </c:pt>
                <c:pt idx="177">
                  <c:v>10.656311153713178</c:v>
                </c:pt>
                <c:pt idx="178">
                  <c:v>10.65958829118758</c:v>
                </c:pt>
                <c:pt idx="179">
                  <c:v>10.663311290493795</c:v>
                </c:pt>
                <c:pt idx="180">
                  <c:v>10.667477795984535</c:v>
                </c:pt>
                <c:pt idx="181">
                  <c:v>10.672085183092374</c:v>
                </c:pt>
                <c:pt idx="182">
                  <c:v>10.677130563859714</c:v>
                </c:pt>
                <c:pt idx="183">
                  <c:v>10.682610792979087</c:v>
                </c:pt>
                <c:pt idx="184">
                  <c:v>10.688522474318386</c:v>
                </c:pt>
                <c:pt idx="185">
                  <c:v>10.694861967903794</c:v>
                </c:pt>
                <c:pt idx="186">
                  <c:v>10.701625397331643</c:v>
                </c:pt>
                <c:pt idx="187">
                  <c:v>10.708808657579006</c:v>
                </c:pt>
                <c:pt idx="188">
                  <c:v>10.716407423181582</c:v>
                </c:pt>
                <c:pt idx="189">
                  <c:v>10.7244171567464</c:v>
                </c:pt>
                <c:pt idx="190">
                  <c:v>10.732833117766061</c:v>
                </c:pt>
                <c:pt idx="191">
                  <c:v>10.741650371700619</c:v>
                </c:pt>
                <c:pt idx="192">
                  <c:v>10.750863799292677</c:v>
                </c:pt>
                <c:pt idx="193">
                  <c:v>10.760468106081117</c:v>
                </c:pt>
                <c:pt idx="194">
                  <c:v>10.770457832078835</c:v>
                </c:pt>
                <c:pt idx="195">
                  <c:v>10.780827361579858</c:v>
                </c:pt>
                <c:pt idx="196">
                  <c:v>10.791570933061703</c:v>
                </c:pt>
                <c:pt idx="197">
                  <c:v>10.802682649149155</c:v>
                </c:pt>
                <c:pt idx="198">
                  <c:v>10.814156486606402</c:v>
                </c:pt>
                <c:pt idx="199">
                  <c:v>10.825986306325138</c:v>
                </c:pt>
                <c:pt idx="200">
                  <c:v>10.838165863277275</c:v>
                </c:pt>
                <c:pt idx="201">
                  <c:v>10.850688816401902</c:v>
                </c:pt>
                <c:pt idx="202">
                  <c:v>10.863548738397268</c:v>
                </c:pt>
                <c:pt idx="203">
                  <c:v>10.87673912538993</c:v>
                </c:pt>
                <c:pt idx="204">
                  <c:v>10.890253406454482</c:v>
                </c:pt>
                <c:pt idx="205">
                  <c:v>10.904084952958728</c:v>
                </c:pt>
                <c:pt idx="206">
                  <c:v>10.91822708771079</c:v>
                </c:pt>
                <c:pt idx="207">
                  <c:v>10.932673093885954</c:v>
                </c:pt>
                <c:pt idx="208">
                  <c:v>10.947416223712946</c:v>
                </c:pt>
                <c:pt idx="209">
                  <c:v>10.962449706900713</c:v>
                </c:pt>
                <c:pt idx="210">
                  <c:v>10.977766758788567</c:v>
                </c:pt>
                <c:pt idx="211">
                  <c:v>10.993360588204144</c:v>
                </c:pt>
                <c:pt idx="212">
                  <c:v>11.009224405015289</c:v>
                </c:pt>
                <c:pt idx="213">
                  <c:v>11.025351427363614</c:v>
                </c:pt>
                <c:pt idx="214">
                  <c:v>11.041734888569041</c:v>
                </c:pt>
                <c:pt idx="215">
                  <c:v>11.058368043696264</c:v>
                </c:pt>
                <c:pt idx="216">
                  <c:v>11.0752441757756</c:v>
                </c:pt>
                <c:pt idx="217">
                  <c:v>11.092356601672128</c:v>
                </c:pt>
                <c:pt idx="218">
                  <c:v>11.109698677598519</c:v>
                </c:pt>
                <c:pt idx="219">
                  <c:v>11.127263804268319</c:v>
                </c:pt>
                <c:pt idx="220">
                  <c:v>11.145045431687711</c:v>
                </c:pt>
                <c:pt idx="221">
                  <c:v>11.163037063585183</c:v>
                </c:pt>
                <c:pt idx="222">
                  <c:v>11.181232261479488</c:v>
                </c:pt>
                <c:pt idx="223">
                  <c:v>11.19962464838763</c:v>
                </c:pt>
                <c:pt idx="224">
                  <c:v>11.21820791217549</c:v>
                </c:pt>
                <c:pt idx="225">
                  <c:v>11.236975808554766</c:v>
                </c:pt>
                <c:pt idx="226">
                  <c:v>11.255922163730727</c:v>
                </c:pt>
                <c:pt idx="227">
                  <c:v>11.275040876706205</c:v>
                </c:pt>
                <c:pt idx="228">
                  <c:v>11.294325921247877</c:v>
                </c:pt>
                <c:pt idx="229">
                  <c:v>11.313771347521687</c:v>
                </c:pt>
                <c:pt idx="230">
                  <c:v>11.33337128340481</c:v>
                </c:pt>
                <c:pt idx="231">
                  <c:v>11.3531199354821</c:v>
                </c:pt>
                <c:pt idx="232">
                  <c:v>11.373011589735466</c:v>
                </c:pt>
                <c:pt idx="233">
                  <c:v>11.393040611935087</c:v>
                </c:pt>
                <c:pt idx="234">
                  <c:v>11.413201447741612</c:v>
                </c:pt>
                <c:pt idx="235">
                  <c:v>11.433488622528904</c:v>
                </c:pt>
                <c:pt idx="236">
                  <c:v>11.453896740937147</c:v>
                </c:pt>
                <c:pt idx="237">
                  <c:v>11.474420486166206</c:v>
                </c:pt>
                <c:pt idx="238">
                  <c:v>11.495054619019472</c:v>
                </c:pt>
                <c:pt idx="239">
                  <c:v>11.515793976708354</c:v>
                </c:pt>
                <c:pt idx="240">
                  <c:v>11.536633471427807</c:v>
                </c:pt>
                <c:pt idx="241">
                  <c:v>11.557568088713227</c:v>
                </c:pt>
                <c:pt idx="242">
                  <c:v>11.578592885589083</c:v>
                </c:pt>
                <c:pt idx="243">
                  <c:v>11.599702988519642</c:v>
                </c:pt>
                <c:pt idx="244">
                  <c:v>11.620893591172097</c:v>
                </c:pt>
                <c:pt idx="245">
                  <c:v>11.642159952002315</c:v>
                </c:pt>
                <c:pt idx="246">
                  <c:v>11.663497391673362</c:v>
                </c:pt>
                <c:pt idx="247">
                  <c:v>11.684901290316875</c:v>
                </c:pt>
                <c:pt idx="248">
                  <c:v>11.706367084647182</c:v>
                </c:pt>
                <c:pt idx="249">
                  <c:v>11.727890264937994</c:v>
                </c:pt>
                <c:pt idx="250">
                  <c:v>11.749466371871394</c:v>
                </c:pt>
                <c:pt idx="251">
                  <c:v>11.771090993268595</c:v>
                </c:pt>
                <c:pt idx="252">
                  <c:v>11.792759760711975</c:v>
                </c:pt>
                <c:pt idx="253">
                  <c:v>11.814468346067587</c:v>
                </c:pt>
                <c:pt idx="254">
                  <c:v>11.836212457917377</c:v>
                </c:pt>
                <c:pt idx="255">
                  <c:v>11.857987837910075</c:v>
                </c:pt>
                <c:pt idx="256">
                  <c:v>11.879790257039698</c:v>
                </c:pt>
                <c:pt idx="257">
                  <c:v>11.901615511860461</c:v>
                </c:pt>
                <c:pt idx="258">
                  <c:v>11.923459420646788</c:v>
                </c:pt>
                <c:pt idx="259">
                  <c:v>11.945317819507022</c:v>
                </c:pt>
                <c:pt idx="260">
                  <c:v>11.967186558459364</c:v>
                </c:pt>
                <c:pt idx="261">
                  <c:v>11.989061497478527</c:v>
                </c:pt>
                <c:pt idx="262">
                  <c:v>12.010938502521471</c:v>
                </c:pt>
                <c:pt idx="263">
                  <c:v>12.032813441540636</c:v>
                </c:pt>
                <c:pt idx="264">
                  <c:v>12.054682180492978</c:v>
                </c:pt>
                <c:pt idx="265">
                  <c:v>12.07654057935321</c:v>
                </c:pt>
                <c:pt idx="266">
                  <c:v>12.098384488139539</c:v>
                </c:pt>
                <c:pt idx="267">
                  <c:v>12.1202097429603</c:v>
                </c:pt>
                <c:pt idx="268">
                  <c:v>12.142012162089925</c:v>
                </c:pt>
                <c:pt idx="269">
                  <c:v>12.163787542082622</c:v>
                </c:pt>
                <c:pt idx="270">
                  <c:v>12.185531653932411</c:v>
                </c:pt>
                <c:pt idx="271">
                  <c:v>12.207240239288025</c:v>
                </c:pt>
                <c:pt idx="272">
                  <c:v>12.228909006731403</c:v>
                </c:pt>
                <c:pt idx="273">
                  <c:v>12.250533628128606</c:v>
                </c:pt>
                <c:pt idx="274">
                  <c:v>12.272109735062006</c:v>
                </c:pt>
                <c:pt idx="275">
                  <c:v>12.293632915352818</c:v>
                </c:pt>
                <c:pt idx="276">
                  <c:v>12.315098709683124</c:v>
                </c:pt>
                <c:pt idx="277">
                  <c:v>12.336502608326638</c:v>
                </c:pt>
                <c:pt idx="278">
                  <c:v>12.357840047997685</c:v>
                </c:pt>
                <c:pt idx="279">
                  <c:v>12.379106408827901</c:v>
                </c:pt>
                <c:pt idx="280">
                  <c:v>12.400297011480358</c:v>
                </c:pt>
                <c:pt idx="281">
                  <c:v>12.421407114410917</c:v>
                </c:pt>
                <c:pt idx="282">
                  <c:v>12.442431911286773</c:v>
                </c:pt>
                <c:pt idx="283">
                  <c:v>12.463366528572191</c:v>
                </c:pt>
                <c:pt idx="284">
                  <c:v>12.484206023291646</c:v>
                </c:pt>
                <c:pt idx="285">
                  <c:v>12.504945380980526</c:v>
                </c:pt>
                <c:pt idx="286">
                  <c:v>12.525579513833794</c:v>
                </c:pt>
                <c:pt idx="287">
                  <c:v>12.546103259062853</c:v>
                </c:pt>
                <c:pt idx="288">
                  <c:v>12.566511377471096</c:v>
                </c:pt>
                <c:pt idx="289">
                  <c:v>12.586798552258388</c:v>
                </c:pt>
                <c:pt idx="290">
                  <c:v>12.606959388064912</c:v>
                </c:pt>
                <c:pt idx="291">
                  <c:v>12.626988410264534</c:v>
                </c:pt>
                <c:pt idx="292">
                  <c:v>12.6468800645179</c:v>
                </c:pt>
                <c:pt idx="293">
                  <c:v>12.666628716595188</c:v>
                </c:pt>
                <c:pt idx="294">
                  <c:v>12.686228652478313</c:v>
                </c:pt>
                <c:pt idx="295">
                  <c:v>12.705674078752123</c:v>
                </c:pt>
                <c:pt idx="296">
                  <c:v>12.724959123293795</c:v>
                </c:pt>
                <c:pt idx="297">
                  <c:v>12.744077836269273</c:v>
                </c:pt>
                <c:pt idx="298">
                  <c:v>12.763024191445234</c:v>
                </c:pt>
                <c:pt idx="299">
                  <c:v>12.78179208782451</c:v>
                </c:pt>
                <c:pt idx="300">
                  <c:v>12.80037535161237</c:v>
                </c:pt>
                <c:pt idx="301">
                  <c:v>12.818767738520512</c:v>
                </c:pt>
                <c:pt idx="302">
                  <c:v>12.836962936414816</c:v>
                </c:pt>
                <c:pt idx="303">
                  <c:v>12.854954568312287</c:v>
                </c:pt>
                <c:pt idx="304">
                  <c:v>12.872736195731681</c:v>
                </c:pt>
                <c:pt idx="305">
                  <c:v>12.890301322401481</c:v>
                </c:pt>
                <c:pt idx="306">
                  <c:v>12.907643398327872</c:v>
                </c:pt>
                <c:pt idx="307">
                  <c:v>12.924755824224398</c:v>
                </c:pt>
                <c:pt idx="308">
                  <c:v>12.941631956303736</c:v>
                </c:pt>
                <c:pt idx="309">
                  <c:v>12.958265111430959</c:v>
                </c:pt>
                <c:pt idx="310">
                  <c:v>12.974648572636386</c:v>
                </c:pt>
                <c:pt idx="311">
                  <c:v>12.990775594984711</c:v>
                </c:pt>
                <c:pt idx="312">
                  <c:v>13.006639411795856</c:v>
                </c:pt>
                <c:pt idx="313">
                  <c:v>13.022233241211433</c:v>
                </c:pt>
                <c:pt idx="314">
                  <c:v>13.037550293099285</c:v>
                </c:pt>
                <c:pt idx="315">
                  <c:v>13.052583776287054</c:v>
                </c:pt>
                <c:pt idx="316">
                  <c:v>13.067326906114046</c:v>
                </c:pt>
                <c:pt idx="317">
                  <c:v>13.08177291228921</c:v>
                </c:pt>
                <c:pt idx="318">
                  <c:v>13.09591504704127</c:v>
                </c:pt>
                <c:pt idx="319">
                  <c:v>13.109746593545518</c:v>
                </c:pt>
                <c:pt idx="320">
                  <c:v>13.123260874610066</c:v>
                </c:pt>
                <c:pt idx="321">
                  <c:v>13.136451261602732</c:v>
                </c:pt>
                <c:pt idx="322">
                  <c:v>13.149311183598098</c:v>
                </c:pt>
                <c:pt idx="323">
                  <c:v>13.161834136722725</c:v>
                </c:pt>
                <c:pt idx="324">
                  <c:v>13.174013693674862</c:v>
                </c:pt>
                <c:pt idx="325">
                  <c:v>13.185843513393596</c:v>
                </c:pt>
                <c:pt idx="326">
                  <c:v>13.197317350850843</c:v>
                </c:pt>
                <c:pt idx="327">
                  <c:v>13.208429066938297</c:v>
                </c:pt>
                <c:pt idx="328">
                  <c:v>13.21917263842014</c:v>
                </c:pt>
                <c:pt idx="329">
                  <c:v>13.229542167921165</c:v>
                </c:pt>
                <c:pt idx="330">
                  <c:v>13.239531893918883</c:v>
                </c:pt>
                <c:pt idx="331">
                  <c:v>13.249136200707323</c:v>
                </c:pt>
                <c:pt idx="332">
                  <c:v>13.25834962829938</c:v>
                </c:pt>
                <c:pt idx="333">
                  <c:v>13.267166882233939</c:v>
                </c:pt>
                <c:pt idx="334">
                  <c:v>13.2755828432536</c:v>
                </c:pt>
                <c:pt idx="335">
                  <c:v>13.283592576818418</c:v>
                </c:pt>
                <c:pt idx="336">
                  <c:v>13.291191342420994</c:v>
                </c:pt>
                <c:pt idx="337">
                  <c:v>13.298374602668357</c:v>
                </c:pt>
                <c:pt idx="338">
                  <c:v>13.305138032096206</c:v>
                </c:pt>
                <c:pt idx="339">
                  <c:v>13.311477525681614</c:v>
                </c:pt>
                <c:pt idx="340">
                  <c:v>13.317389207020913</c:v>
                </c:pt>
                <c:pt idx="341">
                  <c:v>13.322869436140286</c:v>
                </c:pt>
                <c:pt idx="342">
                  <c:v>13.327914816907624</c:v>
                </c:pt>
                <c:pt idx="343">
                  <c:v>13.332522204015465</c:v>
                </c:pt>
                <c:pt idx="344">
                  <c:v>13.336688709506204</c:v>
                </c:pt>
                <c:pt idx="345">
                  <c:v>13.34041170881242</c:v>
                </c:pt>
                <c:pt idx="346">
                  <c:v>13.343688846286822</c:v>
                </c:pt>
                <c:pt idx="347">
                  <c:v>13.34651804019844</c:v>
                </c:pt>
                <c:pt idx="348">
                  <c:v>13.348897487173607</c:v>
                </c:pt>
                <c:pt idx="349">
                  <c:v>13.350825666062656</c:v>
                </c:pt>
                <c:pt idx="350">
                  <c:v>13.352301341215524</c:v>
                </c:pt>
                <c:pt idx="351">
                  <c:v>13.353323565152058</c:v>
                </c:pt>
                <c:pt idx="352">
                  <c:v>13.353891680615295</c:v>
                </c:pt>
                <c:pt idx="353">
                  <c:v>13.354005321998711</c:v>
                </c:pt>
                <c:pt idx="354">
                  <c:v>13.353664416141216</c:v>
                </c:pt>
                <c:pt idx="355">
                  <c:v>13.3528691824863</c:v>
                </c:pt>
                <c:pt idx="356">
                  <c:v>13.351620132604703</c:v>
                </c:pt>
                <c:pt idx="357">
                  <c:v>13.349918069082701</c:v>
                </c:pt>
                <c:pt idx="358">
                  <c:v>13.347764083780868</c:v>
                </c:pt>
                <c:pt idx="359">
                  <c:v>13.345159555470993</c:v>
                </c:pt>
                <c:pt idx="360">
                  <c:v>13.3421061468615</c:v>
                </c:pt>
                <c:pt idx="361">
                  <c:v>13.338605801024359</c:v>
                </c:pt>
                <c:pt idx="362">
                  <c:v>13.334660737239</c:v>
                </c:pt>
                <c:pt idx="363">
                  <c:v>13.330273446271187</c:v>
                </c:pt>
                <c:pt idx="364">
                  <c:v>13.325446685107151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B-40C0-88EC-D77FF6A18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4143968"/>
        <c:axId val="954138144"/>
      </c:lineChart>
      <c:catAx>
        <c:axId val="954143968"/>
        <c:scaling>
          <c:orientation val="minMax"/>
        </c:scaling>
        <c:delete val="1"/>
        <c:axPos val="b"/>
        <c:numFmt formatCode="[$-416]mmm" sourceLinked="0"/>
        <c:majorTickMark val="out"/>
        <c:minorTickMark val="none"/>
        <c:tickLblPos val="nextTo"/>
        <c:crossAx val="954138144"/>
        <c:crossesAt val="0"/>
        <c:auto val="0"/>
        <c:lblAlgn val="ctr"/>
        <c:lblOffset val="100"/>
        <c:tickLblSkip val="30"/>
        <c:noMultiLvlLbl val="0"/>
      </c:catAx>
      <c:valAx>
        <c:axId val="954138144"/>
        <c:scaling>
          <c:orientation val="minMax"/>
          <c:max val="18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00" b="0">
                    <a:solidFill>
                      <a:sysClr val="windowText" lastClr="000000"/>
                    </a:solidFill>
                  </a:rPr>
                  <a:t>Hora(s)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54143968"/>
        <c:crossesAt val="1"/>
        <c:crossBetween val="between"/>
        <c:majorUnit val="1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815350204309235"/>
          <c:y val="2.6720978282367101E-2"/>
          <c:w val="0.2461710037361641"/>
          <c:h val="6.95742812755582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5500136518662E-2"/>
          <c:y val="5.8399217236414405E-2"/>
          <c:w val="0.92793097018015658"/>
          <c:h val="0.86343794317935008"/>
        </c:manualLayout>
      </c:layout>
      <c:barChart>
        <c:barDir val="col"/>
        <c:grouping val="clustered"/>
        <c:varyColors val="0"/>
        <c:ser>
          <c:idx val="0"/>
          <c:order val="0"/>
          <c:tx>
            <c:v>Insolação</c:v>
          </c:tx>
          <c:spPr>
            <a:solidFill>
              <a:srgbClr val="287713"/>
            </a:solidFill>
            <a:ln w="0">
              <a:noFill/>
            </a:ln>
            <a:effectLst/>
          </c:spPr>
          <c:invertIfNegative val="0"/>
          <c:cat>
            <c:numRef>
              <c:f>'Base Automática'!$C$12:$C$376</c:f>
              <c:numCache>
                <c:formatCode>d\-mmm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'Base Automática'!$CH$12:$CH$376</c:f>
              <c:numCache>
                <c:formatCode>0.00</c:formatCode>
                <c:ptCount val="365"/>
                <c:pt idx="0">
                  <c:v>6.3612903225806452</c:v>
                </c:pt>
                <c:pt idx="1">
                  <c:v>6.3612903225806452</c:v>
                </c:pt>
                <c:pt idx="2">
                  <c:v>6.3612903225806452</c:v>
                </c:pt>
                <c:pt idx="3">
                  <c:v>6.3612903225806452</c:v>
                </c:pt>
                <c:pt idx="4">
                  <c:v>6.3612903225806452</c:v>
                </c:pt>
                <c:pt idx="5">
                  <c:v>6.3612903225806452</c:v>
                </c:pt>
                <c:pt idx="6">
                  <c:v>6.3612903225806452</c:v>
                </c:pt>
                <c:pt idx="7">
                  <c:v>6.3612903225806452</c:v>
                </c:pt>
                <c:pt idx="8">
                  <c:v>6.3612903225806452</c:v>
                </c:pt>
                <c:pt idx="9">
                  <c:v>6.3612903225806452</c:v>
                </c:pt>
                <c:pt idx="10">
                  <c:v>6.3612903225806452</c:v>
                </c:pt>
                <c:pt idx="11">
                  <c:v>6.3612903225806452</c:v>
                </c:pt>
                <c:pt idx="12">
                  <c:v>6.3612903225806452</c:v>
                </c:pt>
                <c:pt idx="13">
                  <c:v>6.3612903225806452</c:v>
                </c:pt>
                <c:pt idx="14">
                  <c:v>6.3612903225806452</c:v>
                </c:pt>
                <c:pt idx="15">
                  <c:v>6.3612903225806452</c:v>
                </c:pt>
                <c:pt idx="16">
                  <c:v>6.3612903225806452</c:v>
                </c:pt>
                <c:pt idx="17">
                  <c:v>6.3612903225806452</c:v>
                </c:pt>
                <c:pt idx="18">
                  <c:v>6.3612903225806452</c:v>
                </c:pt>
                <c:pt idx="19">
                  <c:v>6.3612903225806452</c:v>
                </c:pt>
                <c:pt idx="20">
                  <c:v>6.3612903225806452</c:v>
                </c:pt>
                <c:pt idx="21">
                  <c:v>6.3612903225806452</c:v>
                </c:pt>
                <c:pt idx="22">
                  <c:v>6.3612903225806452</c:v>
                </c:pt>
                <c:pt idx="23">
                  <c:v>6.3612903225806452</c:v>
                </c:pt>
                <c:pt idx="24">
                  <c:v>6.3612903225806452</c:v>
                </c:pt>
                <c:pt idx="25">
                  <c:v>6.3612903225806452</c:v>
                </c:pt>
                <c:pt idx="26">
                  <c:v>6.3612903225806452</c:v>
                </c:pt>
                <c:pt idx="27">
                  <c:v>6.3612903225806452</c:v>
                </c:pt>
                <c:pt idx="28">
                  <c:v>6.3612903225806452</c:v>
                </c:pt>
                <c:pt idx="29">
                  <c:v>6.3612903225806452</c:v>
                </c:pt>
                <c:pt idx="30">
                  <c:v>6.3612903225806452</c:v>
                </c:pt>
                <c:pt idx="31">
                  <c:v>6.6607142857142856</c:v>
                </c:pt>
                <c:pt idx="32">
                  <c:v>6.6607142857142856</c:v>
                </c:pt>
                <c:pt idx="33">
                  <c:v>6.6607142857142856</c:v>
                </c:pt>
                <c:pt idx="34">
                  <c:v>6.6607142857142856</c:v>
                </c:pt>
                <c:pt idx="35">
                  <c:v>6.6607142857142856</c:v>
                </c:pt>
                <c:pt idx="36">
                  <c:v>6.6607142857142856</c:v>
                </c:pt>
                <c:pt idx="37">
                  <c:v>6.6607142857142856</c:v>
                </c:pt>
                <c:pt idx="38">
                  <c:v>6.6607142857142856</c:v>
                </c:pt>
                <c:pt idx="39">
                  <c:v>6.6607142857142856</c:v>
                </c:pt>
                <c:pt idx="40">
                  <c:v>6.6607142857142856</c:v>
                </c:pt>
                <c:pt idx="41">
                  <c:v>6.6607142857142856</c:v>
                </c:pt>
                <c:pt idx="42">
                  <c:v>6.6607142857142856</c:v>
                </c:pt>
                <c:pt idx="43">
                  <c:v>6.6607142857142856</c:v>
                </c:pt>
                <c:pt idx="44">
                  <c:v>6.6607142857142856</c:v>
                </c:pt>
                <c:pt idx="45">
                  <c:v>6.6607142857142856</c:v>
                </c:pt>
                <c:pt idx="46">
                  <c:v>6.6607142857142856</c:v>
                </c:pt>
                <c:pt idx="47">
                  <c:v>6.6607142857142856</c:v>
                </c:pt>
                <c:pt idx="48">
                  <c:v>6.6607142857142856</c:v>
                </c:pt>
                <c:pt idx="49">
                  <c:v>6.6607142857142856</c:v>
                </c:pt>
                <c:pt idx="50">
                  <c:v>6.6607142857142856</c:v>
                </c:pt>
                <c:pt idx="51">
                  <c:v>6.6607142857142856</c:v>
                </c:pt>
                <c:pt idx="52">
                  <c:v>6.6607142857142856</c:v>
                </c:pt>
                <c:pt idx="53">
                  <c:v>6.6607142857142856</c:v>
                </c:pt>
                <c:pt idx="54">
                  <c:v>6.6607142857142856</c:v>
                </c:pt>
                <c:pt idx="55">
                  <c:v>6.6607142857142856</c:v>
                </c:pt>
                <c:pt idx="56">
                  <c:v>6.6607142857142856</c:v>
                </c:pt>
                <c:pt idx="57">
                  <c:v>6.6607142857142856</c:v>
                </c:pt>
                <c:pt idx="58">
                  <c:v>6.6607142857142856</c:v>
                </c:pt>
                <c:pt idx="59">
                  <c:v>7.3838709677419354</c:v>
                </c:pt>
                <c:pt idx="60">
                  <c:v>7.3838709677419354</c:v>
                </c:pt>
                <c:pt idx="61">
                  <c:v>7.3838709677419354</c:v>
                </c:pt>
                <c:pt idx="62">
                  <c:v>7.3838709677419354</c:v>
                </c:pt>
                <c:pt idx="63">
                  <c:v>7.3838709677419354</c:v>
                </c:pt>
                <c:pt idx="64">
                  <c:v>7.3838709677419354</c:v>
                </c:pt>
                <c:pt idx="65">
                  <c:v>7.3838709677419354</c:v>
                </c:pt>
                <c:pt idx="66">
                  <c:v>7.3838709677419354</c:v>
                </c:pt>
                <c:pt idx="67">
                  <c:v>7.3838709677419354</c:v>
                </c:pt>
                <c:pt idx="68">
                  <c:v>7.3838709677419354</c:v>
                </c:pt>
                <c:pt idx="69">
                  <c:v>7.3838709677419354</c:v>
                </c:pt>
                <c:pt idx="70">
                  <c:v>7.3838709677419354</c:v>
                </c:pt>
                <c:pt idx="71">
                  <c:v>7.3838709677419354</c:v>
                </c:pt>
                <c:pt idx="72">
                  <c:v>7.3838709677419354</c:v>
                </c:pt>
                <c:pt idx="73">
                  <c:v>7.3838709677419354</c:v>
                </c:pt>
                <c:pt idx="74">
                  <c:v>7.3838709677419354</c:v>
                </c:pt>
                <c:pt idx="75">
                  <c:v>7.3838709677419354</c:v>
                </c:pt>
                <c:pt idx="76">
                  <c:v>7.3838709677419354</c:v>
                </c:pt>
                <c:pt idx="77">
                  <c:v>7.3838709677419354</c:v>
                </c:pt>
                <c:pt idx="78">
                  <c:v>7.3838709677419354</c:v>
                </c:pt>
                <c:pt idx="79">
                  <c:v>7.3838709677419354</c:v>
                </c:pt>
                <c:pt idx="80">
                  <c:v>7.3838709677419354</c:v>
                </c:pt>
                <c:pt idx="81">
                  <c:v>7.3838709677419354</c:v>
                </c:pt>
                <c:pt idx="82">
                  <c:v>7.3838709677419354</c:v>
                </c:pt>
                <c:pt idx="83">
                  <c:v>7.3838709677419354</c:v>
                </c:pt>
                <c:pt idx="84">
                  <c:v>7.3838709677419354</c:v>
                </c:pt>
                <c:pt idx="85">
                  <c:v>7.3838709677419354</c:v>
                </c:pt>
                <c:pt idx="86">
                  <c:v>7.3838709677419354</c:v>
                </c:pt>
                <c:pt idx="87">
                  <c:v>7.3838709677419354</c:v>
                </c:pt>
                <c:pt idx="88">
                  <c:v>7.3838709677419354</c:v>
                </c:pt>
                <c:pt idx="89">
                  <c:v>7.3838709677419354</c:v>
                </c:pt>
                <c:pt idx="90">
                  <c:v>7.9833333333333334</c:v>
                </c:pt>
                <c:pt idx="91">
                  <c:v>7.9833333333333334</c:v>
                </c:pt>
                <c:pt idx="92">
                  <c:v>7.9833333333333334</c:v>
                </c:pt>
                <c:pt idx="93">
                  <c:v>7.9833333333333334</c:v>
                </c:pt>
                <c:pt idx="94">
                  <c:v>7.9833333333333334</c:v>
                </c:pt>
                <c:pt idx="95">
                  <c:v>7.9833333333333334</c:v>
                </c:pt>
                <c:pt idx="96">
                  <c:v>7.9833333333333334</c:v>
                </c:pt>
                <c:pt idx="97">
                  <c:v>7.9833333333333334</c:v>
                </c:pt>
                <c:pt idx="98">
                  <c:v>7.9833333333333334</c:v>
                </c:pt>
                <c:pt idx="99">
                  <c:v>7.9833333333333334</c:v>
                </c:pt>
                <c:pt idx="100">
                  <c:v>7.9833333333333334</c:v>
                </c:pt>
                <c:pt idx="101">
                  <c:v>7.9833333333333334</c:v>
                </c:pt>
                <c:pt idx="102">
                  <c:v>7.9833333333333334</c:v>
                </c:pt>
                <c:pt idx="103">
                  <c:v>7.9833333333333334</c:v>
                </c:pt>
                <c:pt idx="104">
                  <c:v>7.9833333333333334</c:v>
                </c:pt>
                <c:pt idx="105">
                  <c:v>7.9833333333333334</c:v>
                </c:pt>
                <c:pt idx="106">
                  <c:v>7.9833333333333334</c:v>
                </c:pt>
                <c:pt idx="107">
                  <c:v>7.9833333333333334</c:v>
                </c:pt>
                <c:pt idx="108">
                  <c:v>7.9833333333333334</c:v>
                </c:pt>
                <c:pt idx="109">
                  <c:v>7.9833333333333334</c:v>
                </c:pt>
                <c:pt idx="110">
                  <c:v>7.9833333333333334</c:v>
                </c:pt>
                <c:pt idx="111">
                  <c:v>7.9833333333333334</c:v>
                </c:pt>
                <c:pt idx="112">
                  <c:v>7.9833333333333334</c:v>
                </c:pt>
                <c:pt idx="113">
                  <c:v>7.9833333333333334</c:v>
                </c:pt>
                <c:pt idx="114">
                  <c:v>7.9833333333333334</c:v>
                </c:pt>
                <c:pt idx="115">
                  <c:v>7.9833333333333334</c:v>
                </c:pt>
                <c:pt idx="116">
                  <c:v>7.9833333333333334</c:v>
                </c:pt>
                <c:pt idx="117">
                  <c:v>7.9833333333333334</c:v>
                </c:pt>
                <c:pt idx="118">
                  <c:v>7.9833333333333334</c:v>
                </c:pt>
                <c:pt idx="119">
                  <c:v>7.9833333333333334</c:v>
                </c:pt>
                <c:pt idx="120">
                  <c:v>6.9387096774193546</c:v>
                </c:pt>
                <c:pt idx="121">
                  <c:v>6.9387096774193546</c:v>
                </c:pt>
                <c:pt idx="122">
                  <c:v>6.9387096774193546</c:v>
                </c:pt>
                <c:pt idx="123">
                  <c:v>6.9387096774193546</c:v>
                </c:pt>
                <c:pt idx="124">
                  <c:v>6.9387096774193546</c:v>
                </c:pt>
                <c:pt idx="125">
                  <c:v>6.9387096774193546</c:v>
                </c:pt>
                <c:pt idx="126">
                  <c:v>6.9387096774193546</c:v>
                </c:pt>
                <c:pt idx="127">
                  <c:v>6.9387096774193546</c:v>
                </c:pt>
                <c:pt idx="128">
                  <c:v>6.9387096774193546</c:v>
                </c:pt>
                <c:pt idx="129">
                  <c:v>6.9387096774193546</c:v>
                </c:pt>
                <c:pt idx="130">
                  <c:v>6.9387096774193546</c:v>
                </c:pt>
                <c:pt idx="131">
                  <c:v>6.9387096774193546</c:v>
                </c:pt>
                <c:pt idx="132">
                  <c:v>6.9387096774193546</c:v>
                </c:pt>
                <c:pt idx="133">
                  <c:v>6.9387096774193546</c:v>
                </c:pt>
                <c:pt idx="134">
                  <c:v>6.9387096774193546</c:v>
                </c:pt>
                <c:pt idx="135">
                  <c:v>6.9387096774193546</c:v>
                </c:pt>
                <c:pt idx="136">
                  <c:v>6.9387096774193546</c:v>
                </c:pt>
                <c:pt idx="137">
                  <c:v>6.9387096774193546</c:v>
                </c:pt>
                <c:pt idx="138">
                  <c:v>6.9387096774193546</c:v>
                </c:pt>
                <c:pt idx="139">
                  <c:v>6.9387096774193546</c:v>
                </c:pt>
                <c:pt idx="140">
                  <c:v>6.9387096774193546</c:v>
                </c:pt>
                <c:pt idx="141">
                  <c:v>6.9387096774193546</c:v>
                </c:pt>
                <c:pt idx="142">
                  <c:v>6.9387096774193546</c:v>
                </c:pt>
                <c:pt idx="143">
                  <c:v>6.9387096774193546</c:v>
                </c:pt>
                <c:pt idx="144">
                  <c:v>6.9387096774193546</c:v>
                </c:pt>
                <c:pt idx="145">
                  <c:v>6.9387096774193546</c:v>
                </c:pt>
                <c:pt idx="146">
                  <c:v>6.9387096774193546</c:v>
                </c:pt>
                <c:pt idx="147">
                  <c:v>6.9387096774193546</c:v>
                </c:pt>
                <c:pt idx="148">
                  <c:v>6.9387096774193546</c:v>
                </c:pt>
                <c:pt idx="149">
                  <c:v>6.9387096774193546</c:v>
                </c:pt>
                <c:pt idx="150">
                  <c:v>6.9387096774193546</c:v>
                </c:pt>
                <c:pt idx="151">
                  <c:v>6.9899999999999993</c:v>
                </c:pt>
                <c:pt idx="152">
                  <c:v>6.9899999999999993</c:v>
                </c:pt>
                <c:pt idx="153">
                  <c:v>6.9899999999999993</c:v>
                </c:pt>
                <c:pt idx="154">
                  <c:v>6.9899999999999993</c:v>
                </c:pt>
                <c:pt idx="155">
                  <c:v>6.9899999999999993</c:v>
                </c:pt>
                <c:pt idx="156">
                  <c:v>6.9899999999999993</c:v>
                </c:pt>
                <c:pt idx="157">
                  <c:v>6.9899999999999993</c:v>
                </c:pt>
                <c:pt idx="158">
                  <c:v>6.9899999999999993</c:v>
                </c:pt>
                <c:pt idx="159">
                  <c:v>6.9899999999999993</c:v>
                </c:pt>
                <c:pt idx="160">
                  <c:v>6.9899999999999993</c:v>
                </c:pt>
                <c:pt idx="161">
                  <c:v>6.9899999999999993</c:v>
                </c:pt>
                <c:pt idx="162">
                  <c:v>6.9899999999999993</c:v>
                </c:pt>
                <c:pt idx="163">
                  <c:v>6.9899999999999993</c:v>
                </c:pt>
                <c:pt idx="164">
                  <c:v>6.9899999999999993</c:v>
                </c:pt>
                <c:pt idx="165">
                  <c:v>6.9899999999999993</c:v>
                </c:pt>
                <c:pt idx="166">
                  <c:v>6.9899999999999993</c:v>
                </c:pt>
                <c:pt idx="167">
                  <c:v>6.9899999999999993</c:v>
                </c:pt>
                <c:pt idx="168">
                  <c:v>6.9899999999999993</c:v>
                </c:pt>
                <c:pt idx="169">
                  <c:v>6.9899999999999993</c:v>
                </c:pt>
                <c:pt idx="170">
                  <c:v>6.9899999999999993</c:v>
                </c:pt>
                <c:pt idx="171">
                  <c:v>6.9899999999999993</c:v>
                </c:pt>
                <c:pt idx="172">
                  <c:v>6.9899999999999993</c:v>
                </c:pt>
                <c:pt idx="173">
                  <c:v>6.9899999999999993</c:v>
                </c:pt>
                <c:pt idx="174">
                  <c:v>6.9899999999999993</c:v>
                </c:pt>
                <c:pt idx="175">
                  <c:v>6.9899999999999993</c:v>
                </c:pt>
                <c:pt idx="176">
                  <c:v>6.9899999999999993</c:v>
                </c:pt>
                <c:pt idx="177">
                  <c:v>6.9899999999999993</c:v>
                </c:pt>
                <c:pt idx="178">
                  <c:v>6.9899999999999993</c:v>
                </c:pt>
                <c:pt idx="179">
                  <c:v>6.9899999999999993</c:v>
                </c:pt>
                <c:pt idx="180">
                  <c:v>6.9899999999999993</c:v>
                </c:pt>
                <c:pt idx="181">
                  <c:v>7.6064516129032258</c:v>
                </c:pt>
                <c:pt idx="182">
                  <c:v>7.6064516129032258</c:v>
                </c:pt>
                <c:pt idx="183">
                  <c:v>7.6064516129032258</c:v>
                </c:pt>
                <c:pt idx="184">
                  <c:v>7.6064516129032258</c:v>
                </c:pt>
                <c:pt idx="185">
                  <c:v>7.6064516129032258</c:v>
                </c:pt>
                <c:pt idx="186">
                  <c:v>7.6064516129032258</c:v>
                </c:pt>
                <c:pt idx="187">
                  <c:v>7.6064516129032258</c:v>
                </c:pt>
                <c:pt idx="188">
                  <c:v>7.6064516129032258</c:v>
                </c:pt>
                <c:pt idx="189">
                  <c:v>7.6064516129032258</c:v>
                </c:pt>
                <c:pt idx="190">
                  <c:v>7.6064516129032258</c:v>
                </c:pt>
                <c:pt idx="191">
                  <c:v>7.6064516129032258</c:v>
                </c:pt>
                <c:pt idx="192">
                  <c:v>7.6064516129032258</c:v>
                </c:pt>
                <c:pt idx="193">
                  <c:v>7.6064516129032258</c:v>
                </c:pt>
                <c:pt idx="194">
                  <c:v>7.6064516129032258</c:v>
                </c:pt>
                <c:pt idx="195">
                  <c:v>7.6064516129032258</c:v>
                </c:pt>
                <c:pt idx="196">
                  <c:v>7.6064516129032258</c:v>
                </c:pt>
                <c:pt idx="197">
                  <c:v>7.6064516129032258</c:v>
                </c:pt>
                <c:pt idx="198">
                  <c:v>7.6064516129032258</c:v>
                </c:pt>
                <c:pt idx="199">
                  <c:v>7.6064516129032258</c:v>
                </c:pt>
                <c:pt idx="200">
                  <c:v>7.6064516129032258</c:v>
                </c:pt>
                <c:pt idx="201">
                  <c:v>7.6064516129032258</c:v>
                </c:pt>
                <c:pt idx="202">
                  <c:v>7.6064516129032258</c:v>
                </c:pt>
                <c:pt idx="203">
                  <c:v>7.6064516129032258</c:v>
                </c:pt>
                <c:pt idx="204">
                  <c:v>7.6064516129032258</c:v>
                </c:pt>
                <c:pt idx="205">
                  <c:v>7.6064516129032258</c:v>
                </c:pt>
                <c:pt idx="206">
                  <c:v>7.6064516129032258</c:v>
                </c:pt>
                <c:pt idx="207">
                  <c:v>7.6064516129032258</c:v>
                </c:pt>
                <c:pt idx="208">
                  <c:v>7.6064516129032258</c:v>
                </c:pt>
                <c:pt idx="209">
                  <c:v>7.6064516129032258</c:v>
                </c:pt>
                <c:pt idx="210">
                  <c:v>7.6064516129032258</c:v>
                </c:pt>
                <c:pt idx="211">
                  <c:v>7.6064516129032258</c:v>
                </c:pt>
                <c:pt idx="212">
                  <c:v>7.5290322580645164</c:v>
                </c:pt>
                <c:pt idx="213">
                  <c:v>7.5290322580645164</c:v>
                </c:pt>
                <c:pt idx="214">
                  <c:v>7.5290322580645164</c:v>
                </c:pt>
                <c:pt idx="215">
                  <c:v>7.5290322580645164</c:v>
                </c:pt>
                <c:pt idx="216">
                  <c:v>7.5290322580645164</c:v>
                </c:pt>
                <c:pt idx="217">
                  <c:v>7.5290322580645164</c:v>
                </c:pt>
                <c:pt idx="218">
                  <c:v>7.5290322580645164</c:v>
                </c:pt>
                <c:pt idx="219">
                  <c:v>7.5290322580645164</c:v>
                </c:pt>
                <c:pt idx="220">
                  <c:v>7.5290322580645164</c:v>
                </c:pt>
                <c:pt idx="221">
                  <c:v>7.5290322580645164</c:v>
                </c:pt>
                <c:pt idx="222">
                  <c:v>7.5290322580645164</c:v>
                </c:pt>
                <c:pt idx="223">
                  <c:v>7.5290322580645164</c:v>
                </c:pt>
                <c:pt idx="224">
                  <c:v>7.5290322580645164</c:v>
                </c:pt>
                <c:pt idx="225">
                  <c:v>7.5290322580645164</c:v>
                </c:pt>
                <c:pt idx="226">
                  <c:v>7.5290322580645164</c:v>
                </c:pt>
                <c:pt idx="227">
                  <c:v>7.5290322580645164</c:v>
                </c:pt>
                <c:pt idx="228">
                  <c:v>7.5290322580645164</c:v>
                </c:pt>
                <c:pt idx="229">
                  <c:v>7.5290322580645164</c:v>
                </c:pt>
                <c:pt idx="230">
                  <c:v>7.5290322580645164</c:v>
                </c:pt>
                <c:pt idx="231">
                  <c:v>7.5290322580645164</c:v>
                </c:pt>
                <c:pt idx="232">
                  <c:v>7.5290322580645164</c:v>
                </c:pt>
                <c:pt idx="233">
                  <c:v>7.5290322580645164</c:v>
                </c:pt>
                <c:pt idx="234">
                  <c:v>7.5290322580645164</c:v>
                </c:pt>
                <c:pt idx="235">
                  <c:v>7.5290322580645164</c:v>
                </c:pt>
                <c:pt idx="236">
                  <c:v>7.5290322580645164</c:v>
                </c:pt>
                <c:pt idx="237">
                  <c:v>7.5290322580645164</c:v>
                </c:pt>
                <c:pt idx="238">
                  <c:v>7.5290322580645164</c:v>
                </c:pt>
                <c:pt idx="239">
                  <c:v>7.5290322580645164</c:v>
                </c:pt>
                <c:pt idx="240">
                  <c:v>7.5290322580645164</c:v>
                </c:pt>
                <c:pt idx="241">
                  <c:v>7.5290322580645164</c:v>
                </c:pt>
                <c:pt idx="242">
                  <c:v>7.5290322580645164</c:v>
                </c:pt>
                <c:pt idx="243">
                  <c:v>6.5133333333333336</c:v>
                </c:pt>
                <c:pt idx="244">
                  <c:v>6.5133333333333336</c:v>
                </c:pt>
                <c:pt idx="245">
                  <c:v>6.5133333333333336</c:v>
                </c:pt>
                <c:pt idx="246">
                  <c:v>6.5133333333333336</c:v>
                </c:pt>
                <c:pt idx="247">
                  <c:v>6.5133333333333336</c:v>
                </c:pt>
                <c:pt idx="248">
                  <c:v>6.5133333333333336</c:v>
                </c:pt>
                <c:pt idx="249">
                  <c:v>6.5133333333333336</c:v>
                </c:pt>
                <c:pt idx="250">
                  <c:v>6.5133333333333336</c:v>
                </c:pt>
                <c:pt idx="251">
                  <c:v>6.5133333333333336</c:v>
                </c:pt>
                <c:pt idx="252">
                  <c:v>6.5133333333333336</c:v>
                </c:pt>
                <c:pt idx="253">
                  <c:v>6.5133333333333336</c:v>
                </c:pt>
                <c:pt idx="254">
                  <c:v>6.5133333333333336</c:v>
                </c:pt>
                <c:pt idx="255">
                  <c:v>6.5133333333333336</c:v>
                </c:pt>
                <c:pt idx="256">
                  <c:v>6.5133333333333336</c:v>
                </c:pt>
                <c:pt idx="257">
                  <c:v>6.5133333333333336</c:v>
                </c:pt>
                <c:pt idx="258">
                  <c:v>6.5133333333333336</c:v>
                </c:pt>
                <c:pt idx="259">
                  <c:v>6.5133333333333336</c:v>
                </c:pt>
                <c:pt idx="260">
                  <c:v>6.5133333333333336</c:v>
                </c:pt>
                <c:pt idx="261">
                  <c:v>6.5133333333333336</c:v>
                </c:pt>
                <c:pt idx="262">
                  <c:v>6.5133333333333336</c:v>
                </c:pt>
                <c:pt idx="263">
                  <c:v>6.5133333333333336</c:v>
                </c:pt>
                <c:pt idx="264">
                  <c:v>6.5133333333333336</c:v>
                </c:pt>
                <c:pt idx="265">
                  <c:v>6.5133333333333336</c:v>
                </c:pt>
                <c:pt idx="266">
                  <c:v>6.5133333333333336</c:v>
                </c:pt>
                <c:pt idx="267">
                  <c:v>6.5133333333333336</c:v>
                </c:pt>
                <c:pt idx="268">
                  <c:v>6.5133333333333336</c:v>
                </c:pt>
                <c:pt idx="269">
                  <c:v>6.5133333333333336</c:v>
                </c:pt>
                <c:pt idx="270">
                  <c:v>6.5133333333333336</c:v>
                </c:pt>
                <c:pt idx="271">
                  <c:v>6.5133333333333336</c:v>
                </c:pt>
                <c:pt idx="272">
                  <c:v>6.5133333333333336</c:v>
                </c:pt>
                <c:pt idx="273">
                  <c:v>6.9709677419354836</c:v>
                </c:pt>
                <c:pt idx="274">
                  <c:v>6.9709677419354836</c:v>
                </c:pt>
                <c:pt idx="275">
                  <c:v>6.9709677419354836</c:v>
                </c:pt>
                <c:pt idx="276">
                  <c:v>6.9709677419354836</c:v>
                </c:pt>
                <c:pt idx="277">
                  <c:v>6.9709677419354836</c:v>
                </c:pt>
                <c:pt idx="278">
                  <c:v>6.9709677419354836</c:v>
                </c:pt>
                <c:pt idx="279">
                  <c:v>6.9709677419354836</c:v>
                </c:pt>
                <c:pt idx="280">
                  <c:v>6.9709677419354836</c:v>
                </c:pt>
                <c:pt idx="281">
                  <c:v>6.9709677419354836</c:v>
                </c:pt>
                <c:pt idx="282">
                  <c:v>6.9709677419354836</c:v>
                </c:pt>
                <c:pt idx="283">
                  <c:v>6.9709677419354836</c:v>
                </c:pt>
                <c:pt idx="284">
                  <c:v>6.9709677419354836</c:v>
                </c:pt>
                <c:pt idx="285">
                  <c:v>6.9709677419354836</c:v>
                </c:pt>
                <c:pt idx="286">
                  <c:v>6.9709677419354836</c:v>
                </c:pt>
                <c:pt idx="287">
                  <c:v>6.9709677419354836</c:v>
                </c:pt>
                <c:pt idx="288">
                  <c:v>6.9709677419354836</c:v>
                </c:pt>
                <c:pt idx="289">
                  <c:v>6.9709677419354836</c:v>
                </c:pt>
                <c:pt idx="290">
                  <c:v>6.9709677419354836</c:v>
                </c:pt>
                <c:pt idx="291">
                  <c:v>6.9709677419354836</c:v>
                </c:pt>
                <c:pt idx="292">
                  <c:v>6.9709677419354836</c:v>
                </c:pt>
                <c:pt idx="293">
                  <c:v>6.9709677419354836</c:v>
                </c:pt>
                <c:pt idx="294">
                  <c:v>6.9709677419354836</c:v>
                </c:pt>
                <c:pt idx="295">
                  <c:v>6.9709677419354836</c:v>
                </c:pt>
                <c:pt idx="296">
                  <c:v>6.9709677419354836</c:v>
                </c:pt>
                <c:pt idx="297">
                  <c:v>6.9709677419354836</c:v>
                </c:pt>
                <c:pt idx="298">
                  <c:v>6.9709677419354836</c:v>
                </c:pt>
                <c:pt idx="299">
                  <c:v>6.9709677419354836</c:v>
                </c:pt>
                <c:pt idx="300">
                  <c:v>6.9709677419354836</c:v>
                </c:pt>
                <c:pt idx="301">
                  <c:v>6.9709677419354836</c:v>
                </c:pt>
                <c:pt idx="302">
                  <c:v>6.9709677419354836</c:v>
                </c:pt>
                <c:pt idx="303">
                  <c:v>6.9709677419354836</c:v>
                </c:pt>
                <c:pt idx="304">
                  <c:v>7.5666666666666664</c:v>
                </c:pt>
                <c:pt idx="305">
                  <c:v>7.5666666666666664</c:v>
                </c:pt>
                <c:pt idx="306">
                  <c:v>7.5666666666666664</c:v>
                </c:pt>
                <c:pt idx="307">
                  <c:v>7.5666666666666664</c:v>
                </c:pt>
                <c:pt idx="308">
                  <c:v>7.5666666666666664</c:v>
                </c:pt>
                <c:pt idx="309">
                  <c:v>7.5666666666666664</c:v>
                </c:pt>
                <c:pt idx="310">
                  <c:v>7.5666666666666664</c:v>
                </c:pt>
                <c:pt idx="311">
                  <c:v>7.5666666666666664</c:v>
                </c:pt>
                <c:pt idx="312">
                  <c:v>7.5666666666666664</c:v>
                </c:pt>
                <c:pt idx="313">
                  <c:v>7.5666666666666664</c:v>
                </c:pt>
                <c:pt idx="314">
                  <c:v>7.5666666666666664</c:v>
                </c:pt>
                <c:pt idx="315">
                  <c:v>7.5666666666666664</c:v>
                </c:pt>
                <c:pt idx="316">
                  <c:v>7.5666666666666664</c:v>
                </c:pt>
                <c:pt idx="317">
                  <c:v>7.5666666666666664</c:v>
                </c:pt>
                <c:pt idx="318">
                  <c:v>7.5666666666666664</c:v>
                </c:pt>
                <c:pt idx="319">
                  <c:v>7.5666666666666664</c:v>
                </c:pt>
                <c:pt idx="320">
                  <c:v>7.5666666666666664</c:v>
                </c:pt>
                <c:pt idx="321">
                  <c:v>7.5666666666666664</c:v>
                </c:pt>
                <c:pt idx="322">
                  <c:v>7.5666666666666664</c:v>
                </c:pt>
                <c:pt idx="323">
                  <c:v>7.5666666666666664</c:v>
                </c:pt>
                <c:pt idx="324">
                  <c:v>7.5666666666666664</c:v>
                </c:pt>
                <c:pt idx="325">
                  <c:v>7.5666666666666664</c:v>
                </c:pt>
                <c:pt idx="326">
                  <c:v>7.5666666666666664</c:v>
                </c:pt>
                <c:pt idx="327">
                  <c:v>7.5666666666666664</c:v>
                </c:pt>
                <c:pt idx="328">
                  <c:v>7.5666666666666664</c:v>
                </c:pt>
                <c:pt idx="329">
                  <c:v>7.5666666666666664</c:v>
                </c:pt>
                <c:pt idx="330">
                  <c:v>7.5666666666666664</c:v>
                </c:pt>
                <c:pt idx="331">
                  <c:v>7.5666666666666664</c:v>
                </c:pt>
                <c:pt idx="332">
                  <c:v>7.5666666666666664</c:v>
                </c:pt>
                <c:pt idx="333">
                  <c:v>7.5666666666666664</c:v>
                </c:pt>
                <c:pt idx="334">
                  <c:v>6.6580645161290324</c:v>
                </c:pt>
                <c:pt idx="335">
                  <c:v>6.6580645161290324</c:v>
                </c:pt>
                <c:pt idx="336">
                  <c:v>6.6580645161290324</c:v>
                </c:pt>
                <c:pt idx="337">
                  <c:v>6.6580645161290324</c:v>
                </c:pt>
                <c:pt idx="338">
                  <c:v>6.6580645161290324</c:v>
                </c:pt>
                <c:pt idx="339">
                  <c:v>6.6580645161290324</c:v>
                </c:pt>
                <c:pt idx="340">
                  <c:v>6.6580645161290324</c:v>
                </c:pt>
                <c:pt idx="341">
                  <c:v>6.6580645161290324</c:v>
                </c:pt>
                <c:pt idx="342">
                  <c:v>6.6580645161290324</c:v>
                </c:pt>
                <c:pt idx="343">
                  <c:v>6.6580645161290324</c:v>
                </c:pt>
                <c:pt idx="344">
                  <c:v>6.6580645161290324</c:v>
                </c:pt>
                <c:pt idx="345">
                  <c:v>6.6580645161290324</c:v>
                </c:pt>
                <c:pt idx="346">
                  <c:v>6.6580645161290324</c:v>
                </c:pt>
                <c:pt idx="347">
                  <c:v>6.6580645161290324</c:v>
                </c:pt>
                <c:pt idx="348">
                  <c:v>6.6580645161290324</c:v>
                </c:pt>
                <c:pt idx="349">
                  <c:v>6.6580645161290324</c:v>
                </c:pt>
                <c:pt idx="350">
                  <c:v>6.6580645161290324</c:v>
                </c:pt>
                <c:pt idx="351">
                  <c:v>6.6580645161290324</c:v>
                </c:pt>
                <c:pt idx="352">
                  <c:v>6.6580645161290324</c:v>
                </c:pt>
                <c:pt idx="353">
                  <c:v>6.6580645161290324</c:v>
                </c:pt>
                <c:pt idx="354">
                  <c:v>6.6580645161290324</c:v>
                </c:pt>
                <c:pt idx="355">
                  <c:v>6.6580645161290324</c:v>
                </c:pt>
                <c:pt idx="356">
                  <c:v>6.6580645161290324</c:v>
                </c:pt>
                <c:pt idx="357">
                  <c:v>6.6580645161290324</c:v>
                </c:pt>
                <c:pt idx="358">
                  <c:v>6.6580645161290324</c:v>
                </c:pt>
                <c:pt idx="359">
                  <c:v>6.6580645161290324</c:v>
                </c:pt>
                <c:pt idx="360">
                  <c:v>6.6580645161290324</c:v>
                </c:pt>
                <c:pt idx="361">
                  <c:v>6.6580645161290324</c:v>
                </c:pt>
                <c:pt idx="362">
                  <c:v>6.6580645161290324</c:v>
                </c:pt>
                <c:pt idx="363">
                  <c:v>6.6580645161290324</c:v>
                </c:pt>
                <c:pt idx="364">
                  <c:v>6.6580645161290324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2-4CB9-A898-DF820F443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4143968"/>
        <c:axId val="954138144"/>
      </c:barChart>
      <c:dateAx>
        <c:axId val="954143968"/>
        <c:scaling>
          <c:orientation val="minMax"/>
        </c:scaling>
        <c:delete val="0"/>
        <c:axPos val="b"/>
        <c:numFmt formatCode="[$-416]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54138144"/>
        <c:crossesAt val="0"/>
        <c:auto val="1"/>
        <c:lblOffset val="100"/>
        <c:baseTimeUnit val="months"/>
        <c:minorUnit val="1"/>
        <c:minorTimeUnit val="months"/>
      </c:dateAx>
      <c:valAx>
        <c:axId val="954138144"/>
        <c:scaling>
          <c:orientation val="minMax"/>
          <c:max val="18"/>
        </c:scaling>
        <c:delete val="1"/>
        <c:axPos val="l"/>
        <c:numFmt formatCode="0" sourceLinked="0"/>
        <c:majorTickMark val="out"/>
        <c:minorTickMark val="none"/>
        <c:tickLblPos val="nextTo"/>
        <c:crossAx val="954143968"/>
        <c:crossesAt val="1"/>
        <c:crossBetween val="between"/>
        <c:majorUnit val="1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940089284396428"/>
          <c:y val="2.6252224877029311E-2"/>
          <c:w val="0.17054751193852502"/>
          <c:h val="7.58415634161083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1848699695289"/>
          <c:y val="4.8086190279498828E-2"/>
          <c:w val="0.82477306708464071"/>
          <c:h val="0.86596930888460211"/>
        </c:manualLayout>
      </c:layout>
      <c:lineChart>
        <c:grouping val="standard"/>
        <c:varyColors val="0"/>
        <c:ser>
          <c:idx val="2"/>
          <c:order val="0"/>
          <c:tx>
            <c:v>12h Topo Atmosféra</c:v>
          </c:tx>
          <c:spPr>
            <a:ln w="28575" cap="rnd">
              <a:solidFill>
                <a:srgbClr val="287713"/>
              </a:solidFill>
              <a:round/>
            </a:ln>
            <a:effectLst/>
          </c:spPr>
          <c:marker>
            <c:symbol val="none"/>
          </c:marker>
          <c:val>
            <c:numRef>
              <c:f>'Base Automática'!$BR$12:$BR$376</c:f>
              <c:numCache>
                <c:formatCode>General</c:formatCode>
                <c:ptCount val="365"/>
                <c:pt idx="0">
                  <c:v>1411.9630179823687</c:v>
                </c:pt>
                <c:pt idx="1">
                  <c:v>1411.9719510473631</c:v>
                </c:pt>
                <c:pt idx="2">
                  <c:v>1411.9660406397138</c:v>
                </c:pt>
                <c:pt idx="3">
                  <c:v>1411.9444628652727</c:v>
                </c:pt>
                <c:pt idx="4">
                  <c:v>1411.906343738339</c:v>
                </c:pt>
                <c:pt idx="5">
                  <c:v>1411.8507605803602</c:v>
                </c:pt>
                <c:pt idx="6">
                  <c:v>1411.7767435065086</c:v>
                </c:pt>
                <c:pt idx="7">
                  <c:v>1411.6832769983832</c:v>
                </c:pt>
                <c:pt idx="8">
                  <c:v>1411.5693015609595</c:v>
                </c:pt>
                <c:pt idx="9">
                  <c:v>1411.4337154617826</c:v>
                </c:pt>
                <c:pt idx="10">
                  <c:v>1411.2753765502791</c:v>
                </c:pt>
                <c:pt idx="11">
                  <c:v>1411.093104154932</c:v>
                </c:pt>
                <c:pt idx="12">
                  <c:v>1410.8856810559409</c:v>
                </c:pt>
                <c:pt idx="13">
                  <c:v>1410.6518555308701</c:v>
                </c:pt>
                <c:pt idx="14">
                  <c:v>1410.390343470654</c:v>
                </c:pt>
                <c:pt idx="15">
                  <c:v>1410.0998305632104</c:v>
                </c:pt>
                <c:pt idx="16">
                  <c:v>1409.7789745417972</c:v>
                </c:pt>
                <c:pt idx="17">
                  <c:v>1409.4264074951152</c:v>
                </c:pt>
                <c:pt idx="18">
                  <c:v>1409.0407382360524</c:v>
                </c:pt>
                <c:pt idx="19">
                  <c:v>1408.6205547258389</c:v>
                </c:pt>
                <c:pt idx="20">
                  <c:v>1408.1644265502775</c:v>
                </c:pt>
                <c:pt idx="21">
                  <c:v>1407.6709074445939</c:v>
                </c:pt>
                <c:pt idx="22">
                  <c:v>1407.1385378633465</c:v>
                </c:pt>
                <c:pt idx="23">
                  <c:v>1406.5658475917307</c:v>
                </c:pt>
                <c:pt idx="24">
                  <c:v>1405.9513583945077</c:v>
                </c:pt>
                <c:pt idx="25">
                  <c:v>1405.2935866986966</c:v>
                </c:pt>
                <c:pt idx="26">
                  <c:v>1404.5910463060636</c:v>
                </c:pt>
                <c:pt idx="27">
                  <c:v>1403.8422511313699</c:v>
                </c:pt>
                <c:pt idx="28">
                  <c:v>1403.0457179622433</c:v>
                </c:pt>
                <c:pt idx="29">
                  <c:v>1402.1999692364661</c:v>
                </c:pt>
                <c:pt idx="30">
                  <c:v>1401.3035358324016</c:v>
                </c:pt>
                <c:pt idx="31">
                  <c:v>1400.3549598682137</c:v>
                </c:pt>
                <c:pt idx="32">
                  <c:v>1399.352797505481</c:v>
                </c:pt>
                <c:pt idx="33">
                  <c:v>1398.2956217527437</c:v>
                </c:pt>
                <c:pt idx="34">
                  <c:v>1397.1820252644959</c:v>
                </c:pt>
                <c:pt idx="35">
                  <c:v>1396.0106231310774</c:v>
                </c:pt>
                <c:pt idx="36">
                  <c:v>1394.780055654918</c:v>
                </c:pt>
                <c:pt idx="37">
                  <c:v>1393.4889911085368</c:v>
                </c:pt>
                <c:pt idx="38">
                  <c:v>1392.1361284697227</c:v>
                </c:pt>
                <c:pt idx="39">
                  <c:v>1390.7202001292831</c:v>
                </c:pt>
                <c:pt idx="40">
                  <c:v>1389.2399745667949</c:v>
                </c:pt>
                <c:pt idx="41">
                  <c:v>1387.6942589897731</c:v>
                </c:pt>
                <c:pt idx="42">
                  <c:v>1386.081901931723</c:v>
                </c:pt>
                <c:pt idx="43">
                  <c:v>1384.4017958045688</c:v>
                </c:pt>
                <c:pt idx="44">
                  <c:v>1382.6528794010014</c:v>
                </c:pt>
                <c:pt idx="45">
                  <c:v>1380.8341403423372</c:v>
                </c:pt>
                <c:pt idx="46">
                  <c:v>1378.9446174675613</c:v>
                </c:pt>
                <c:pt idx="47">
                  <c:v>1376.9834031592886</c:v>
                </c:pt>
                <c:pt idx="48">
                  <c:v>1374.9496456024799</c:v>
                </c:pt>
                <c:pt idx="49">
                  <c:v>1372.8425509718268</c:v>
                </c:pt>
                <c:pt idx="50">
                  <c:v>1370.6613855438552</c:v>
                </c:pt>
                <c:pt idx="51">
                  <c:v>1368.4054777298863</c:v>
                </c:pt>
                <c:pt idx="52">
                  <c:v>1366.074220026137</c:v>
                </c:pt>
                <c:pt idx="53">
                  <c:v>1363.6670708773768</c:v>
                </c:pt>
                <c:pt idx="54">
                  <c:v>1361.183556450703</c:v>
                </c:pt>
                <c:pt idx="55">
                  <c:v>1358.6232723161504</c:v>
                </c:pt>
                <c:pt idx="56">
                  <c:v>1355.985885031014</c:v>
                </c:pt>
                <c:pt idx="57">
                  <c:v>1353.2711336249463</c:v>
                </c:pt>
                <c:pt idx="58">
                  <c:v>1350.478830983061</c:v>
                </c:pt>
                <c:pt idx="59">
                  <c:v>1347.6088651244636</c:v>
                </c:pt>
                <c:pt idx="60">
                  <c:v>1344.6612003738389</c:v>
                </c:pt>
                <c:pt idx="61">
                  <c:v>1341.6358784239046</c:v>
                </c:pt>
                <c:pt idx="62">
                  <c:v>1338.5330192867773</c:v>
                </c:pt>
                <c:pt idx="63">
                  <c:v>1335.3528221324893</c:v>
                </c:pt>
                <c:pt idx="64">
                  <c:v>1332.0955660131197</c:v>
                </c:pt>
                <c:pt idx="65">
                  <c:v>1328.7616104712422</c:v>
                </c:pt>
                <c:pt idx="66">
                  <c:v>1325.3513960315977</c:v>
                </c:pt>
                <c:pt idx="67">
                  <c:v>1321.8654445751476</c:v>
                </c:pt>
                <c:pt idx="68">
                  <c:v>1318.3043595948934</c:v>
                </c:pt>
                <c:pt idx="69">
                  <c:v>1314.6688263330818</c:v>
                </c:pt>
                <c:pt idx="70">
                  <c:v>1310.9596117996564</c:v>
                </c:pt>
                <c:pt idx="71">
                  <c:v>1307.1775646720487</c:v>
                </c:pt>
                <c:pt idx="72">
                  <c:v>1303.3236150766513</c:v>
                </c:pt>
                <c:pt idx="73">
                  <c:v>1299.3987742525351</c:v>
                </c:pt>
                <c:pt idx="74">
                  <c:v>1295.4041340982237</c:v>
                </c:pt>
                <c:pt idx="75">
                  <c:v>1291.3408666025625</c:v>
                </c:pt>
                <c:pt idx="76">
                  <c:v>1287.210223160959</c:v>
                </c:pt>
                <c:pt idx="77">
                  <c:v>1283.0135337784777</c:v>
                </c:pt>
                <c:pt idx="78">
                  <c:v>1278.7522061615239</c:v>
                </c:pt>
                <c:pt idx="79">
                  <c:v>1274.4277247000418</c:v>
                </c:pt>
                <c:pt idx="80">
                  <c:v>1270.0416493423761</c:v>
                </c:pt>
                <c:pt idx="81">
                  <c:v>1265.5956143651529</c:v>
                </c:pt>
                <c:pt idx="82">
                  <c:v>1261.091327040722</c:v>
                </c:pt>
                <c:pt idx="83">
                  <c:v>1256.5305662049095</c:v>
                </c:pt>
                <c:pt idx="84">
                  <c:v>1251.9151807279966</c:v>
                </c:pt>
                <c:pt idx="85">
                  <c:v>1247.2470878920212</c:v>
                </c:pt>
                <c:pt idx="86">
                  <c:v>1242.5282716776687</c:v>
                </c:pt>
                <c:pt idx="87">
                  <c:v>1237.7607809641559</c:v>
                </c:pt>
                <c:pt idx="88">
                  <c:v>1232.9467276456803</c:v>
                </c:pt>
                <c:pt idx="89">
                  <c:v>1228.0882846681184</c:v>
                </c:pt>
                <c:pt idx="90">
                  <c:v>1223.1876839897986</c:v>
                </c:pt>
                <c:pt idx="91">
                  <c:v>1218.2472144702738</c:v>
                </c:pt>
                <c:pt idx="92">
                  <c:v>1213.2692196911241</c:v>
                </c:pt>
                <c:pt idx="93">
                  <c:v>1208.2560957129174</c:v>
                </c:pt>
                <c:pt idx="94">
                  <c:v>1203.2102887725171</c:v>
                </c:pt>
                <c:pt idx="95">
                  <c:v>1198.1342929250075</c:v>
                </c:pt>
                <c:pt idx="96">
                  <c:v>1193.0306476345509</c:v>
                </c:pt>
                <c:pt idx="97">
                  <c:v>1187.9019353185395</c:v>
                </c:pt>
                <c:pt idx="98">
                  <c:v>1182.7507788494272</c:v>
                </c:pt>
                <c:pt idx="99">
                  <c:v>1177.5798390186549</c:v>
                </c:pt>
                <c:pt idx="100">
                  <c:v>1172.3918119670755</c:v>
                </c:pt>
                <c:pt idx="101">
                  <c:v>1167.1894265862911</c:v>
                </c:pt>
                <c:pt idx="102">
                  <c:v>1161.97544189529</c:v>
                </c:pt>
                <c:pt idx="103">
                  <c:v>1156.7526443967449</c:v>
                </c:pt>
                <c:pt idx="104">
                  <c:v>1151.523845417295</c:v>
                </c:pt>
                <c:pt idx="105">
                  <c:v>1146.2918784360772</c:v>
                </c:pt>
                <c:pt idx="106">
                  <c:v>1141.0595964057247</c:v>
                </c:pt>
                <c:pt idx="107">
                  <c:v>1135.8298690699619</c:v>
                </c:pt>
                <c:pt idx="108">
                  <c:v>1130.6055802818585</c:v>
                </c:pt>
                <c:pt idx="109">
                  <c:v>1125.3896253267055</c:v>
                </c:pt>
                <c:pt idx="110">
                  <c:v>1120.1849082533849</c:v>
                </c:pt>
                <c:pt idx="111">
                  <c:v>1114.9943392179885</c:v>
                </c:pt>
                <c:pt idx="112">
                  <c:v>1109.8208318433326</c:v>
                </c:pt>
                <c:pt idx="113">
                  <c:v>1104.6673005978944</c:v>
                </c:pt>
                <c:pt idx="114">
                  <c:v>1099.5366581975572</c:v>
                </c:pt>
                <c:pt idx="115">
                  <c:v>1094.4318130334243</c:v>
                </c:pt>
                <c:pt idx="116">
                  <c:v>1089.3556666288205</c:v>
                </c:pt>
                <c:pt idx="117">
                  <c:v>1084.3111111284484</c:v>
                </c:pt>
                <c:pt idx="118">
                  <c:v>1079.3010268225228</c:v>
                </c:pt>
                <c:pt idx="119">
                  <c:v>1074.3282797085474</c:v>
                </c:pt>
                <c:pt idx="120">
                  <c:v>1069.3957190932415</c:v>
                </c:pt>
                <c:pt idx="121">
                  <c:v>1064.5061752369693</c:v>
                </c:pt>
                <c:pt idx="122">
                  <c:v>1059.6624570428592</c:v>
                </c:pt>
                <c:pt idx="123">
                  <c:v>1054.8673497926281</c:v>
                </c:pt>
                <c:pt idx="124">
                  <c:v>1050.1236129309877</c:v>
                </c:pt>
                <c:pt idx="125">
                  <c:v>1045.433977900313</c:v>
                </c:pt>
                <c:pt idx="126">
                  <c:v>1040.8011460271184</c:v>
                </c:pt>
                <c:pt idx="127">
                  <c:v>1036.2277864617022</c:v>
                </c:pt>
                <c:pt idx="128">
                  <c:v>1031.71653417218</c:v>
                </c:pt>
                <c:pt idx="129">
                  <c:v>1027.2699879939496</c:v>
                </c:pt>
                <c:pt idx="130">
                  <c:v>1022.8907087354866</c:v>
                </c:pt>
                <c:pt idx="131">
                  <c:v>1018.5812173412146</c:v>
                </c:pt>
                <c:pt idx="132">
                  <c:v>1014.3439931120406</c:v>
                </c:pt>
                <c:pt idx="133">
                  <c:v>1010.1814719840069</c:v>
                </c:pt>
                <c:pt idx="134">
                  <c:v>1006.0960448653623</c:v>
                </c:pt>
                <c:pt idx="135">
                  <c:v>1002.0900560322357</c:v>
                </c:pt>
                <c:pt idx="136">
                  <c:v>998.16580158293777</c:v>
                </c:pt>
                <c:pt idx="137">
                  <c:v>994.32552795082461</c:v>
                </c:pt>
                <c:pt idx="138">
                  <c:v>990.57143047551051</c:v>
                </c:pt>
                <c:pt idx="139">
                  <c:v>986.90565203212168</c:v>
                </c:pt>
                <c:pt idx="140">
                  <c:v>983.33028171817</c:v>
                </c:pt>
                <c:pt idx="141">
                  <c:v>979.8473535975279</c:v>
                </c:pt>
                <c:pt idx="142">
                  <c:v>976.45884550089352</c:v>
                </c:pt>
                <c:pt idx="143">
                  <c:v>973.16667788205336</c:v>
                </c:pt>
                <c:pt idx="144">
                  <c:v>969.97271272916294</c:v>
                </c:pt>
                <c:pt idx="145">
                  <c:v>966.87875253021048</c:v>
                </c:pt>
                <c:pt idx="146">
                  <c:v>963.88653929174973</c:v>
                </c:pt>
                <c:pt idx="147">
                  <c:v>960.99775360994579</c:v>
                </c:pt>
                <c:pt idx="148">
                  <c:v>958.21401379292206</c:v>
                </c:pt>
                <c:pt idx="149">
                  <c:v>955.53687503335868</c:v>
                </c:pt>
                <c:pt idx="150">
                  <c:v>952.96782863026385</c:v>
                </c:pt>
                <c:pt idx="151">
                  <c:v>950.50830125881032</c:v>
                </c:pt>
                <c:pt idx="152">
                  <c:v>948.15965428710513</c:v>
                </c:pt>
                <c:pt idx="153">
                  <c:v>945.92318313877081</c:v>
                </c:pt>
                <c:pt idx="154">
                  <c:v>943.80011670018564</c:v>
                </c:pt>
                <c:pt idx="155">
                  <c:v>941.79161677125774</c:v>
                </c:pt>
                <c:pt idx="156">
                  <c:v>939.89877755859982</c:v>
                </c:pt>
                <c:pt idx="157">
                  <c:v>938.12262521000355</c:v>
                </c:pt>
                <c:pt idx="158">
                  <c:v>936.46411738911979</c:v>
                </c:pt>
                <c:pt idx="159">
                  <c:v>934.92414288929626</c:v>
                </c:pt>
                <c:pt idx="160">
                  <c:v>933.50352128554437</c:v>
                </c:pt>
                <c:pt idx="161">
                  <c:v>932.20300262365606</c:v>
                </c:pt>
                <c:pt idx="162">
                  <c:v>931.02326714553442</c:v>
                </c:pt>
                <c:pt idx="163">
                  <c:v>929.9649250498494</c:v>
                </c:pt>
                <c:pt idx="164">
                  <c:v>929.02851628719009</c:v>
                </c:pt>
                <c:pt idx="165">
                  <c:v>928.21451038893531</c:v>
                </c:pt>
                <c:pt idx="166">
                  <c:v>927.52330632913788</c:v>
                </c:pt>
                <c:pt idx="167">
                  <c:v>926.95523241876981</c:v>
                </c:pt>
                <c:pt idx="168">
                  <c:v>926.51054623175958</c:v>
                </c:pt>
                <c:pt idx="169">
                  <c:v>926.18943456230863</c:v>
                </c:pt>
                <c:pt idx="170">
                  <c:v>925.99201341305979</c:v>
                </c:pt>
                <c:pt idx="171">
                  <c:v>925.91832801376222</c:v>
                </c:pt>
                <c:pt idx="172">
                  <c:v>925.96835287014471</c:v>
                </c:pt>
                <c:pt idx="173">
                  <c:v>926.14199184280346</c:v>
                </c:pt>
                <c:pt idx="174">
                  <c:v>926.43907825597398</c:v>
                </c:pt>
                <c:pt idx="175">
                  <c:v>926.8593750361407</c:v>
                </c:pt>
                <c:pt idx="176">
                  <c:v>927.40257488051668</c:v>
                </c:pt>
                <c:pt idx="177">
                  <c:v>928.06830045549646</c:v>
                </c:pt>
                <c:pt idx="178">
                  <c:v>928.85610462527234</c:v>
                </c:pt>
                <c:pt idx="179">
                  <c:v>929.76547071086395</c:v>
                </c:pt>
                <c:pt idx="180">
                  <c:v>930.7958127798945</c:v>
                </c:pt>
                <c:pt idx="181">
                  <c:v>931.94647596751258</c:v>
                </c:pt>
                <c:pt idx="182">
                  <c:v>933.21673682892424</c:v>
                </c:pt>
                <c:pt idx="183">
                  <c:v>934.60580372406719</c:v>
                </c:pt>
                <c:pt idx="184">
                  <c:v>936.11281723501531</c:v>
                </c:pt>
                <c:pt idx="185">
                  <c:v>937.73685061676167</c:v>
                </c:pt>
                <c:pt idx="186">
                  <c:v>939.47691028208101</c:v>
                </c:pt>
                <c:pt idx="187">
                  <c:v>941.33193632121242</c:v>
                </c:pt>
                <c:pt idx="188">
                  <c:v>943.30080305715978</c:v>
                </c:pt>
                <c:pt idx="189">
                  <c:v>945.38231963743101</c:v>
                </c:pt>
                <c:pt idx="190">
                  <c:v>947.57523066307965</c:v>
                </c:pt>
                <c:pt idx="191">
                  <c:v>949.87821685593349</c:v>
                </c:pt>
                <c:pt idx="192">
                  <c:v>952.28989576491631</c:v>
                </c:pt>
                <c:pt idx="193">
                  <c:v>954.80882251238677</c:v>
                </c:pt>
                <c:pt idx="194">
                  <c:v>957.43349058142303</c:v>
                </c:pt>
                <c:pt idx="195">
                  <c:v>960.1623326449818</c:v>
                </c:pt>
                <c:pt idx="196">
                  <c:v>962.99372143786331</c:v>
                </c:pt>
                <c:pt idx="197">
                  <c:v>965.92597067239205</c:v>
                </c:pt>
                <c:pt idx="198">
                  <c:v>968.95733599871119</c:v>
                </c:pt>
                <c:pt idx="199">
                  <c:v>972.08601601055886</c:v>
                </c:pt>
                <c:pt idx="200">
                  <c:v>975.31015329736692</c:v>
                </c:pt>
                <c:pt idx="201">
                  <c:v>978.62783554347436</c:v>
                </c:pt>
                <c:pt idx="202">
                  <c:v>982.03709667520991</c:v>
                </c:pt>
                <c:pt idx="203">
                  <c:v>985.53591805653662</c:v>
                </c:pt>
                <c:pt idx="204">
                  <c:v>989.12222973389748</c:v>
                </c:pt>
                <c:pt idx="205">
                  <c:v>992.7939117308224</c:v>
                </c:pt>
                <c:pt idx="206">
                  <c:v>996.54879539280137</c:v>
                </c:pt>
                <c:pt idx="207">
                  <c:v>1000.3846647828175</c:v>
                </c:pt>
                <c:pt idx="208">
                  <c:v>1004.2992581278787</c:v>
                </c:pt>
                <c:pt idx="209">
                  <c:v>1008.2902693167697</c:v>
                </c:pt>
                <c:pt idx="210">
                  <c:v>1012.355349449151</c:v>
                </c:pt>
                <c:pt idx="211">
                  <c:v>1016.4921084360335</c:v>
                </c:pt>
                <c:pt idx="212">
                  <c:v>1020.6981166515329</c:v>
                </c:pt>
                <c:pt idx="213">
                  <c:v>1024.9709066357036</c:v>
                </c:pt>
                <c:pt idx="214">
                  <c:v>1029.3079748481189</c:v>
                </c:pt>
                <c:pt idx="215">
                  <c:v>1033.7067834717457</c:v>
                </c:pt>
                <c:pt idx="216">
                  <c:v>1038.1647622665284</c:v>
                </c:pt>
                <c:pt idx="217">
                  <c:v>1042.6793104719618</c:v>
                </c:pt>
                <c:pt idx="218">
                  <c:v>1047.2477987577956</c:v>
                </c:pt>
                <c:pt idx="219">
                  <c:v>1051.8675712218724</c:v>
                </c:pt>
                <c:pt idx="220">
                  <c:v>1056.5359474339575</c:v>
                </c:pt>
                <c:pt idx="221">
                  <c:v>1061.2502245242774</c:v>
                </c:pt>
                <c:pt idx="222">
                  <c:v>1066.0076793153271</c:v>
                </c:pt>
                <c:pt idx="223">
                  <c:v>1070.8055704953731</c:v>
                </c:pt>
                <c:pt idx="224">
                  <c:v>1075.6411408319179</c:v>
                </c:pt>
                <c:pt idx="225">
                  <c:v>1080.5116194232528</c:v>
                </c:pt>
                <c:pt idx="226">
                  <c:v>1085.414223986073</c:v>
                </c:pt>
                <c:pt idx="227">
                  <c:v>1090.3461631769869</c:v>
                </c:pt>
                <c:pt idx="228">
                  <c:v>1095.3046389456003</c:v>
                </c:pt>
                <c:pt idx="229">
                  <c:v>1100.2868489167292</c:v>
                </c:pt>
                <c:pt idx="230">
                  <c:v>1105.2899887991316</c:v>
                </c:pt>
                <c:pt idx="231">
                  <c:v>1110.31125481804</c:v>
                </c:pt>
                <c:pt idx="232">
                  <c:v>1115.3478461686229</c:v>
                </c:pt>
                <c:pt idx="233">
                  <c:v>1120.3969674873858</c:v>
                </c:pt>
                <c:pt idx="234">
                  <c:v>1125.4558313384048</c:v>
                </c:pt>
                <c:pt idx="235">
                  <c:v>1130.5216607111558</c:v>
                </c:pt>
                <c:pt idx="236">
                  <c:v>1135.5916915266032</c:v>
                </c:pt>
                <c:pt idx="237">
                  <c:v>1140.6631751481048</c:v>
                </c:pt>
                <c:pt idx="238">
                  <c:v>1145.7333808935903</c:v>
                </c:pt>
                <c:pt idx="239">
                  <c:v>1150.799598545389</c:v>
                </c:pt>
                <c:pt idx="240">
                  <c:v>1155.8591408539844</c:v>
                </c:pt>
                <c:pt idx="241">
                  <c:v>1160.9093460319264</c:v>
                </c:pt>
                <c:pt idx="242">
                  <c:v>1165.9475802340419</c:v>
                </c:pt>
                <c:pt idx="243">
                  <c:v>1170.971240020049</c:v>
                </c:pt>
                <c:pt idx="244">
                  <c:v>1175.9777547956196</c:v>
                </c:pt>
                <c:pt idx="245">
                  <c:v>1180.9645892279138</c:v>
                </c:pt>
                <c:pt idx="246">
                  <c:v>1185.9292456315761</c:v>
                </c:pt>
                <c:pt idx="247">
                  <c:v>1190.8692663211623</c:v>
                </c:pt>
                <c:pt idx="248">
                  <c:v>1195.7822359259806</c:v>
                </c:pt>
                <c:pt idx="249">
                  <c:v>1200.6657836633133</c:v>
                </c:pt>
                <c:pt idx="250">
                  <c:v>1205.5175855660195</c:v>
                </c:pt>
                <c:pt idx="251">
                  <c:v>1210.3353666605387</c:v>
                </c:pt>
                <c:pt idx="252">
                  <c:v>1215.1169030913582</c:v>
                </c:pt>
                <c:pt idx="253">
                  <c:v>1219.8600241880454</c:v>
                </c:pt>
                <c:pt idx="254">
                  <c:v>1224.562614471032</c:v>
                </c:pt>
                <c:pt idx="255">
                  <c:v>1229.2226155923711</c:v>
                </c:pt>
                <c:pt idx="256">
                  <c:v>1233.838028207806</c:v>
                </c:pt>
                <c:pt idx="257">
                  <c:v>1238.4069137765591</c:v>
                </c:pt>
                <c:pt idx="258">
                  <c:v>1242.9273962853606</c:v>
                </c:pt>
                <c:pt idx="259">
                  <c:v>1247.3976638933452</c:v>
                </c:pt>
                <c:pt idx="260">
                  <c:v>1251.8159704945731</c:v>
                </c:pt>
                <c:pt idx="261">
                  <c:v>1256.180637195059</c:v>
                </c:pt>
                <c:pt idx="262">
                  <c:v>1260.490053701335</c:v>
                </c:pt>
                <c:pt idx="263">
                  <c:v>1264.7426796177222</c:v>
                </c:pt>
                <c:pt idx="264">
                  <c:v>1268.9370456496467</c:v>
                </c:pt>
                <c:pt idx="265">
                  <c:v>1273.0717547104998</c:v>
                </c:pt>
                <c:pt idx="266">
                  <c:v>1277.1454829297149</c:v>
                </c:pt>
                <c:pt idx="267">
                  <c:v>1281.1569805599165</c:v>
                </c:pt>
                <c:pt idx="268">
                  <c:v>1285.1050727811785</c:v>
                </c:pt>
                <c:pt idx="269">
                  <c:v>1288.9886604006294</c:v>
                </c:pt>
                <c:pt idx="270">
                  <c:v>1292.8067204458339</c:v>
                </c:pt>
                <c:pt idx="271">
                  <c:v>1296.5583066505803</c:v>
                </c:pt>
                <c:pt idx="272">
                  <c:v>1300.2425498319212</c:v>
                </c:pt>
                <c:pt idx="273">
                  <c:v>1303.8586581575084</c:v>
                </c:pt>
                <c:pt idx="274">
                  <c:v>1307.405917302495</c:v>
                </c:pt>
                <c:pt idx="275">
                  <c:v>1310.8836904954719</c:v>
                </c:pt>
                <c:pt idx="276">
                  <c:v>1314.291418453141</c:v>
                </c:pt>
                <c:pt idx="277">
                  <c:v>1317.6286192036341</c:v>
                </c:pt>
                <c:pt idx="278">
                  <c:v>1320.8948877986043</c:v>
                </c:pt>
                <c:pt idx="279">
                  <c:v>1324.0898959144408</c:v>
                </c:pt>
                <c:pt idx="280">
                  <c:v>1327.2133913431685</c:v>
                </c:pt>
                <c:pt idx="281">
                  <c:v>1330.2651973738086</c:v>
                </c:pt>
                <c:pt idx="282">
                  <c:v>1333.2452120651928</c:v>
                </c:pt>
                <c:pt idx="283">
                  <c:v>1336.1534074114302</c:v>
                </c:pt>
                <c:pt idx="284">
                  <c:v>1338.9898284014319</c:v>
                </c:pt>
                <c:pt idx="285">
                  <c:v>1341.7545919741037</c:v>
                </c:pt>
                <c:pt idx="286">
                  <c:v>1344.447885871012</c:v>
                </c:pt>
                <c:pt idx="287">
                  <c:v>1347.0699673885194</c:v>
                </c:pt>
                <c:pt idx="288">
                  <c:v>1349.6211620315855</c:v>
                </c:pt>
                <c:pt idx="289">
                  <c:v>1352.1018620715834</c:v>
                </c:pt>
                <c:pt idx="290">
                  <c:v>1354.5125250106933</c:v>
                </c:pt>
                <c:pt idx="291">
                  <c:v>1356.8536719555714</c:v>
                </c:pt>
                <c:pt idx="292">
                  <c:v>1359.1258859031661</c:v>
                </c:pt>
                <c:pt idx="293">
                  <c:v>1361.3298099417138</c:v>
                </c:pt>
                <c:pt idx="294">
                  <c:v>1363.4661453700742</c:v>
                </c:pt>
                <c:pt idx="295">
                  <c:v>1365.535649738719</c:v>
                </c:pt>
                <c:pt idx="296">
                  <c:v>1367.5391348158091</c:v>
                </c:pt>
                <c:pt idx="297">
                  <c:v>1369.4774644819145</c:v>
                </c:pt>
                <c:pt idx="298">
                  <c:v>1371.3515525570481</c:v>
                </c:pt>
                <c:pt idx="299">
                  <c:v>1373.1623605637808</c:v>
                </c:pt>
                <c:pt idx="300">
                  <c:v>1374.9108954303078</c:v>
                </c:pt>
                <c:pt idx="301">
                  <c:v>1376.5982071374081</c:v>
                </c:pt>
                <c:pt idx="302">
                  <c:v>1378.2253863133299</c:v>
                </c:pt>
                <c:pt idx="303">
                  <c:v>1379.7935617806829</c:v>
                </c:pt>
                <c:pt idx="304">
                  <c:v>1381.3038980594986</c:v>
                </c:pt>
                <c:pt idx="305">
                  <c:v>1382.7575928306424</c:v>
                </c:pt>
                <c:pt idx="306">
                  <c:v>1384.1558743638209</c:v>
                </c:pt>
                <c:pt idx="307">
                  <c:v>1385.4999989144499</c:v>
                </c:pt>
                <c:pt idx="308">
                  <c:v>1386.7912480936675</c:v>
                </c:pt>
                <c:pt idx="309">
                  <c:v>1388.0309262157964</c:v>
                </c:pt>
                <c:pt idx="310">
                  <c:v>1389.2203576275597</c:v>
                </c:pt>
                <c:pt idx="311">
                  <c:v>1390.3608840233553</c:v>
                </c:pt>
                <c:pt idx="312">
                  <c:v>1391.4538617508763</c:v>
                </c:pt>
                <c:pt idx="313">
                  <c:v>1392.5006591113529</c:v>
                </c:pt>
                <c:pt idx="314">
                  <c:v>1393.5026536586627</c:v>
                </c:pt>
                <c:pt idx="315">
                  <c:v>1394.4612295015186</c:v>
                </c:pt>
                <c:pt idx="316">
                  <c:v>1395.3777746129135</c:v>
                </c:pt>
                <c:pt idx="317">
                  <c:v>1396.2536781509405</c:v>
                </c:pt>
                <c:pt idx="318">
                  <c:v>1397.0903277950692</c:v>
                </c:pt>
                <c:pt idx="319">
                  <c:v>1397.8891071018909</c:v>
                </c:pt>
                <c:pt idx="320">
                  <c:v>1398.6513928842808</c:v>
                </c:pt>
                <c:pt idx="321">
                  <c:v>1399.3785526178635</c:v>
                </c:pt>
                <c:pt idx="322">
                  <c:v>1400.0719418785854</c:v>
                </c:pt>
                <c:pt idx="323">
                  <c:v>1400.732901815127</c:v>
                </c:pt>
                <c:pt idx="324">
                  <c:v>1401.3627566597963</c:v>
                </c:pt>
                <c:pt idx="325">
                  <c:v>1401.9628112814673</c:v>
                </c:pt>
                <c:pt idx="326">
                  <c:v>1402.5343487840287</c:v>
                </c:pt>
                <c:pt idx="327">
                  <c:v>1403.0786281537223</c:v>
                </c:pt>
                <c:pt idx="328">
                  <c:v>1403.5968819586446</c:v>
                </c:pt>
                <c:pt idx="329">
                  <c:v>1404.090314103599</c:v>
                </c:pt>
                <c:pt idx="330">
                  <c:v>1404.5600976433686</c:v>
                </c:pt>
                <c:pt idx="331">
                  <c:v>1405.0073726573928</c:v>
                </c:pt>
                <c:pt idx="332">
                  <c:v>1405.4332441887095</c:v>
                </c:pt>
                <c:pt idx="333">
                  <c:v>1405.8387802499317</c:v>
                </c:pt>
                <c:pt idx="334">
                  <c:v>1406.2250098989077</c:v>
                </c:pt>
                <c:pt idx="335">
                  <c:v>1406.5929213866132</c:v>
                </c:pt>
                <c:pt idx="336">
                  <c:v>1406.9434603797049</c:v>
                </c:pt>
                <c:pt idx="337">
                  <c:v>1407.2775282600612</c:v>
                </c:pt>
                <c:pt idx="338">
                  <c:v>1407.5959805035209</c:v>
                </c:pt>
                <c:pt idx="339">
                  <c:v>1407.8996251399144</c:v>
                </c:pt>
                <c:pt idx="340">
                  <c:v>1408.1892212963728</c:v>
                </c:pt>
                <c:pt idx="341">
                  <c:v>1408.4654778257891</c:v>
                </c:pt>
                <c:pt idx="342">
                  <c:v>1408.7290520221898</c:v>
                </c:pt>
                <c:pt idx="343">
                  <c:v>1408.9805484246547</c:v>
                </c:pt>
                <c:pt idx="344">
                  <c:v>1409.2205177113242</c:v>
                </c:pt>
                <c:pt idx="345">
                  <c:v>1409.4494556849061</c:v>
                </c:pt>
                <c:pt idx="346">
                  <c:v>1409.6678023509862</c:v>
                </c:pt>
                <c:pt idx="347">
                  <c:v>1409.8759410903338</c:v>
                </c:pt>
                <c:pt idx="348">
                  <c:v>1410.0741979262757</c:v>
                </c:pt>
                <c:pt idx="349">
                  <c:v>1410.2628408881017</c:v>
                </c:pt>
                <c:pt idx="350">
                  <c:v>1410.4420794713549</c:v>
                </c:pt>
                <c:pt idx="351">
                  <c:v>1410.6120641957289</c:v>
                </c:pt>
                <c:pt idx="352">
                  <c:v>1410.7728862612105</c:v>
                </c:pt>
                <c:pt idx="353">
                  <c:v>1410.924577302957</c:v>
                </c:pt>
                <c:pt idx="354">
                  <c:v>1411.0671092453147</c:v>
                </c:pt>
                <c:pt idx="355">
                  <c:v>1411.2003942552469</c:v>
                </c:pt>
                <c:pt idx="356">
                  <c:v>1411.3242847953397</c:v>
                </c:pt>
                <c:pt idx="357">
                  <c:v>1411.4385737764337</c:v>
                </c:pt>
                <c:pt idx="358">
                  <c:v>1411.5429948098081</c:v>
                </c:pt>
                <c:pt idx="359">
                  <c:v>1411.6372225587447</c:v>
                </c:pt>
                <c:pt idx="360">
                  <c:v>1411.7208731891574</c:v>
                </c:pt>
                <c:pt idx="361">
                  <c:v>1411.7935049188816</c:v>
                </c:pt>
                <c:pt idx="362">
                  <c:v>1411.8546186650815</c:v>
                </c:pt>
                <c:pt idx="363">
                  <c:v>1411.9036587891217</c:v>
                </c:pt>
                <c:pt idx="364">
                  <c:v>1411.9400139381314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B6-4D78-9506-47A7205715E7}"/>
            </c:ext>
          </c:extLst>
        </c:ser>
        <c:ser>
          <c:idx val="0"/>
          <c:order val="1"/>
          <c:tx>
            <c:v>12h Superficie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val>
            <c:numRef>
              <c:f>'Base Automática'!$CE$12:$CE$376</c:f>
              <c:numCache>
                <c:formatCode>General</c:formatCode>
                <c:ptCount val="365"/>
                <c:pt idx="0">
                  <c:v>720.10113917100807</c:v>
                </c:pt>
                <c:pt idx="1">
                  <c:v>720.10569503415513</c:v>
                </c:pt>
                <c:pt idx="2">
                  <c:v>720.10268072625411</c:v>
                </c:pt>
                <c:pt idx="3">
                  <c:v>720.09167606128915</c:v>
                </c:pt>
                <c:pt idx="4">
                  <c:v>720.0722353065529</c:v>
                </c:pt>
                <c:pt idx="5">
                  <c:v>720.04388789598374</c:v>
                </c:pt>
                <c:pt idx="6">
                  <c:v>720.00613918831937</c:v>
                </c:pt>
                <c:pt idx="7">
                  <c:v>719.95847126917545</c:v>
                </c:pt>
                <c:pt idx="8">
                  <c:v>719.90034379608937</c:v>
                </c:pt>
                <c:pt idx="9">
                  <c:v>719.83119488550915</c:v>
                </c:pt>
                <c:pt idx="10">
                  <c:v>719.75044204064238</c:v>
                </c:pt>
                <c:pt idx="11">
                  <c:v>719.6574831190153</c:v>
                </c:pt>
                <c:pt idx="12">
                  <c:v>719.55169733852995</c:v>
                </c:pt>
                <c:pt idx="13">
                  <c:v>719.43244632074379</c:v>
                </c:pt>
                <c:pt idx="14">
                  <c:v>719.29907517003357</c:v>
                </c:pt>
                <c:pt idx="15">
                  <c:v>719.15091358723726</c:v>
                </c:pt>
                <c:pt idx="16">
                  <c:v>718.98727701631663</c:v>
                </c:pt>
                <c:pt idx="17">
                  <c:v>718.80746782250878</c:v>
                </c:pt>
                <c:pt idx="18">
                  <c:v>718.61077650038681</c:v>
                </c:pt>
                <c:pt idx="19">
                  <c:v>718.39648291017784</c:v>
                </c:pt>
                <c:pt idx="20">
                  <c:v>718.16385754064152</c:v>
                </c:pt>
                <c:pt idx="21">
                  <c:v>717.9121627967429</c:v>
                </c:pt>
                <c:pt idx="22">
                  <c:v>717.64065431030679</c:v>
                </c:pt>
                <c:pt idx="23">
                  <c:v>717.34858227178267</c:v>
                </c:pt>
                <c:pt idx="24">
                  <c:v>717.03519278119893</c:v>
                </c:pt>
                <c:pt idx="25">
                  <c:v>716.6997292163353</c:v>
                </c:pt>
                <c:pt idx="26">
                  <c:v>716.34143361609244</c:v>
                </c:pt>
                <c:pt idx="27">
                  <c:v>715.95954807699866</c:v>
                </c:pt>
                <c:pt idx="28">
                  <c:v>715.55331616074409</c:v>
                </c:pt>
                <c:pt idx="29">
                  <c:v>715.12198431059778</c:v>
                </c:pt>
                <c:pt idx="30">
                  <c:v>714.66480327452484</c:v>
                </c:pt>
                <c:pt idx="31">
                  <c:v>714.18102953278901</c:v>
                </c:pt>
                <c:pt idx="32">
                  <c:v>713.66992672779531</c:v>
                </c:pt>
                <c:pt idx="33">
                  <c:v>713.13076709389929</c:v>
                </c:pt>
                <c:pt idx="34">
                  <c:v>712.56283288489294</c:v>
                </c:pt>
                <c:pt idx="35">
                  <c:v>711.96541779684947</c:v>
                </c:pt>
                <c:pt idx="36">
                  <c:v>711.33782838400816</c:v>
                </c:pt>
                <c:pt idx="37">
                  <c:v>710.67938546535379</c:v>
                </c:pt>
                <c:pt idx="38">
                  <c:v>709.98942551955861</c:v>
                </c:pt>
                <c:pt idx="39">
                  <c:v>709.26730206593436</c:v>
                </c:pt>
                <c:pt idx="40">
                  <c:v>708.51238702906539</c:v>
                </c:pt>
                <c:pt idx="41">
                  <c:v>707.72407208478432</c:v>
                </c:pt>
                <c:pt idx="42">
                  <c:v>706.9017699851787</c:v>
                </c:pt>
                <c:pt idx="43">
                  <c:v>706.04491586033009</c:v>
                </c:pt>
                <c:pt idx="44">
                  <c:v>705.15296849451079</c:v>
                </c:pt>
                <c:pt idx="45">
                  <c:v>704.22541157459193</c:v>
                </c:pt>
                <c:pt idx="46">
                  <c:v>703.26175490845628</c:v>
                </c:pt>
                <c:pt idx="47">
                  <c:v>702.26153561123726</c:v>
                </c:pt>
                <c:pt idx="48">
                  <c:v>701.22431925726471</c:v>
                </c:pt>
                <c:pt idx="49">
                  <c:v>700.14970099563163</c:v>
                </c:pt>
                <c:pt idx="50">
                  <c:v>699.03730662736621</c:v>
                </c:pt>
                <c:pt idx="51">
                  <c:v>697.88679364224208</c:v>
                </c:pt>
                <c:pt idx="52">
                  <c:v>696.69785221332995</c:v>
                </c:pt>
                <c:pt idx="53">
                  <c:v>695.47020614746214</c:v>
                </c:pt>
                <c:pt idx="54">
                  <c:v>694.20361378985854</c:v>
                </c:pt>
                <c:pt idx="55">
                  <c:v>692.89786888123672</c:v>
                </c:pt>
                <c:pt idx="56">
                  <c:v>691.55280136581723</c:v>
                </c:pt>
                <c:pt idx="57">
                  <c:v>690.16827814872261</c:v>
                </c:pt>
                <c:pt idx="58">
                  <c:v>688.7442038013611</c:v>
                </c:pt>
                <c:pt idx="59">
                  <c:v>687.28052121347639</c:v>
                </c:pt>
                <c:pt idx="60">
                  <c:v>685.77721219065791</c:v>
                </c:pt>
                <c:pt idx="61">
                  <c:v>684.23429799619134</c:v>
                </c:pt>
                <c:pt idx="62">
                  <c:v>682.65183983625639</c:v>
                </c:pt>
                <c:pt idx="63">
                  <c:v>681.02993928756962</c:v>
                </c:pt>
                <c:pt idx="64">
                  <c:v>679.368738666691</c:v>
                </c:pt>
                <c:pt idx="65">
                  <c:v>677.66842134033357</c:v>
                </c:pt>
                <c:pt idx="66">
                  <c:v>675.92921197611486</c:v>
                </c:pt>
                <c:pt idx="67">
                  <c:v>674.15137673332526</c:v>
                </c:pt>
                <c:pt idx="68">
                  <c:v>672.33522339339561</c:v>
                </c:pt>
                <c:pt idx="69">
                  <c:v>670.48110142987173</c:v>
                </c:pt>
                <c:pt idx="70">
                  <c:v>668.5894020178248</c:v>
                </c:pt>
                <c:pt idx="71">
                  <c:v>666.66055798274488</c:v>
                </c:pt>
                <c:pt idx="72">
                  <c:v>664.69504368909213</c:v>
                </c:pt>
                <c:pt idx="73">
                  <c:v>662.69337486879294</c:v>
                </c:pt>
                <c:pt idx="74">
                  <c:v>660.65610839009412</c:v>
                </c:pt>
                <c:pt idx="75">
                  <c:v>658.58384196730685</c:v>
                </c:pt>
                <c:pt idx="76">
                  <c:v>656.47721381208908</c:v>
                </c:pt>
                <c:pt idx="77">
                  <c:v>654.33690222702364</c:v>
                </c:pt>
                <c:pt idx="78">
                  <c:v>652.16362514237721</c:v>
                </c:pt>
                <c:pt idx="79">
                  <c:v>649.95813959702139</c:v>
                </c:pt>
                <c:pt idx="80">
                  <c:v>647.7212411646118</c:v>
                </c:pt>
                <c:pt idx="81">
                  <c:v>645.453763326228</c:v>
                </c:pt>
                <c:pt idx="82">
                  <c:v>643.15657679076821</c:v>
                </c:pt>
                <c:pt idx="83">
                  <c:v>640.83058876450389</c:v>
                </c:pt>
                <c:pt idx="84">
                  <c:v>638.47674217127826</c:v>
                </c:pt>
                <c:pt idx="85">
                  <c:v>636.09601482493088</c:v>
                </c:pt>
                <c:pt idx="86">
                  <c:v>633.68941855561104</c:v>
                </c:pt>
                <c:pt idx="87">
                  <c:v>631.25799829171945</c:v>
                </c:pt>
                <c:pt idx="88">
                  <c:v>628.80283109929701</c:v>
                </c:pt>
                <c:pt idx="89">
                  <c:v>626.32502518074034</c:v>
                </c:pt>
                <c:pt idx="90">
                  <c:v>623.82571883479727</c:v>
                </c:pt>
                <c:pt idx="91">
                  <c:v>621.30607937983962</c:v>
                </c:pt>
                <c:pt idx="92">
                  <c:v>618.76730204247337</c:v>
                </c:pt>
                <c:pt idx="93">
                  <c:v>616.2106088135879</c:v>
                </c:pt>
                <c:pt idx="94">
                  <c:v>613.63724727398369</c:v>
                </c:pt>
                <c:pt idx="95">
                  <c:v>611.04848939175383</c:v>
                </c:pt>
                <c:pt idx="96">
                  <c:v>608.44563029362098</c:v>
                </c:pt>
                <c:pt idx="97">
                  <c:v>605.82998701245515</c:v>
                </c:pt>
                <c:pt idx="98">
                  <c:v>603.20289721320785</c:v>
                </c:pt>
                <c:pt idx="99">
                  <c:v>600.56571789951397</c:v>
                </c:pt>
                <c:pt idx="100">
                  <c:v>597.9198241032085</c:v>
                </c:pt>
                <c:pt idx="101">
                  <c:v>595.26660755900843</c:v>
                </c:pt>
                <c:pt idx="102">
                  <c:v>592.6074753665979</c:v>
                </c:pt>
                <c:pt idx="103">
                  <c:v>589.94384864233996</c:v>
                </c:pt>
                <c:pt idx="104">
                  <c:v>587.27716116282045</c:v>
                </c:pt>
                <c:pt idx="105">
                  <c:v>584.60885800239942</c:v>
                </c:pt>
                <c:pt idx="106">
                  <c:v>581.94039416691965</c:v>
                </c:pt>
                <c:pt idx="107">
                  <c:v>579.27323322568054</c:v>
                </c:pt>
                <c:pt idx="108">
                  <c:v>576.60884594374784</c:v>
                </c:pt>
                <c:pt idx="109">
                  <c:v>573.94870891661981</c:v>
                </c:pt>
                <c:pt idx="110">
                  <c:v>571.29430320922631</c:v>
                </c:pt>
                <c:pt idx="111">
                  <c:v>568.64711300117415</c:v>
                </c:pt>
                <c:pt idx="112">
                  <c:v>566.00862424009961</c:v>
                </c:pt>
                <c:pt idx="113">
                  <c:v>563.38032330492615</c:v>
                </c:pt>
                <c:pt idx="114">
                  <c:v>560.76369568075415</c:v>
                </c:pt>
                <c:pt idx="115">
                  <c:v>558.16022464704645</c:v>
                </c:pt>
                <c:pt idx="116">
                  <c:v>555.57138998069843</c:v>
                </c:pt>
                <c:pt idx="117">
                  <c:v>552.99866667550873</c:v>
                </c:pt>
                <c:pt idx="118">
                  <c:v>550.44352367948659</c:v>
                </c:pt>
                <c:pt idx="119">
                  <c:v>547.90742265135918</c:v>
                </c:pt>
                <c:pt idx="120">
                  <c:v>545.3918167375532</c:v>
                </c:pt>
                <c:pt idx="121">
                  <c:v>542.8981493708543</c:v>
                </c:pt>
                <c:pt idx="122">
                  <c:v>540.4278530918582</c:v>
                </c:pt>
                <c:pt idx="123">
                  <c:v>537.98234839424038</c:v>
                </c:pt>
                <c:pt idx="124">
                  <c:v>535.56304259480373</c:v>
                </c:pt>
                <c:pt idx="125">
                  <c:v>533.17132872915965</c:v>
                </c:pt>
                <c:pt idx="126">
                  <c:v>530.80858447383036</c:v>
                </c:pt>
                <c:pt idx="127">
                  <c:v>528.47617109546809</c:v>
                </c:pt>
                <c:pt idx="128">
                  <c:v>526.17543242781176</c:v>
                </c:pt>
                <c:pt idx="129">
                  <c:v>523.90769387691432</c:v>
                </c:pt>
                <c:pt idx="130">
                  <c:v>521.67426145509819</c:v>
                </c:pt>
                <c:pt idx="131">
                  <c:v>519.47642084401946</c:v>
                </c:pt>
                <c:pt idx="132">
                  <c:v>517.31543648714069</c:v>
                </c:pt>
                <c:pt idx="133">
                  <c:v>515.19255071184352</c:v>
                </c:pt>
                <c:pt idx="134">
                  <c:v>513.10898288133478</c:v>
                </c:pt>
                <c:pt idx="135">
                  <c:v>511.06592857644023</c:v>
                </c:pt>
                <c:pt idx="136">
                  <c:v>509.06455880729828</c:v>
                </c:pt>
                <c:pt idx="137">
                  <c:v>507.10601925492057</c:v>
                </c:pt>
                <c:pt idx="138">
                  <c:v>505.19142954251038</c:v>
                </c:pt>
                <c:pt idx="139">
                  <c:v>503.32188253638208</c:v>
                </c:pt>
                <c:pt idx="140">
                  <c:v>501.49844367626673</c:v>
                </c:pt>
                <c:pt idx="141">
                  <c:v>499.72215033473924</c:v>
                </c:pt>
                <c:pt idx="142">
                  <c:v>497.99401120545571</c:v>
                </c:pt>
                <c:pt idx="143">
                  <c:v>496.31500571984725</c:v>
                </c:pt>
                <c:pt idx="144">
                  <c:v>494.68608349187309</c:v>
                </c:pt>
                <c:pt idx="145">
                  <c:v>493.10816379040733</c:v>
                </c:pt>
                <c:pt idx="146">
                  <c:v>491.58213503879239</c:v>
                </c:pt>
                <c:pt idx="147">
                  <c:v>490.10885434107234</c:v>
                </c:pt>
                <c:pt idx="148">
                  <c:v>488.68914703439026</c:v>
                </c:pt>
                <c:pt idx="149">
                  <c:v>487.32380626701291</c:v>
                </c:pt>
                <c:pt idx="150">
                  <c:v>486.0135926014346</c:v>
                </c:pt>
                <c:pt idx="151">
                  <c:v>484.75923364199326</c:v>
                </c:pt>
                <c:pt idx="152">
                  <c:v>483.56142368642361</c:v>
                </c:pt>
                <c:pt idx="153">
                  <c:v>482.42082340077314</c:v>
                </c:pt>
                <c:pt idx="154">
                  <c:v>481.33805951709468</c:v>
                </c:pt>
                <c:pt idx="155">
                  <c:v>480.31372455334144</c:v>
                </c:pt>
                <c:pt idx="156">
                  <c:v>479.34837655488593</c:v>
                </c:pt>
                <c:pt idx="157">
                  <c:v>478.44253885710179</c:v>
                </c:pt>
                <c:pt idx="158">
                  <c:v>477.59669986845108</c:v>
                </c:pt>
                <c:pt idx="159">
                  <c:v>476.81131287354111</c:v>
                </c:pt>
                <c:pt idx="160">
                  <c:v>476.08679585562766</c:v>
                </c:pt>
                <c:pt idx="161">
                  <c:v>475.42353133806461</c:v>
                </c:pt>
                <c:pt idx="162">
                  <c:v>474.82186624422258</c:v>
                </c:pt>
                <c:pt idx="163">
                  <c:v>474.28211177542318</c:v>
                </c:pt>
                <c:pt idx="164">
                  <c:v>473.80454330646694</c:v>
                </c:pt>
                <c:pt idx="165">
                  <c:v>473.38940029835703</c:v>
                </c:pt>
                <c:pt idx="166">
                  <c:v>473.03688622786035</c:v>
                </c:pt>
                <c:pt idx="167">
                  <c:v>472.74716853357262</c:v>
                </c:pt>
                <c:pt idx="168">
                  <c:v>472.52037857819738</c:v>
                </c:pt>
                <c:pt idx="169">
                  <c:v>472.35661162677741</c:v>
                </c:pt>
                <c:pt idx="170">
                  <c:v>472.25592684066049</c:v>
                </c:pt>
                <c:pt idx="171">
                  <c:v>472.21834728701873</c:v>
                </c:pt>
                <c:pt idx="172">
                  <c:v>472.24385996377379</c:v>
                </c:pt>
                <c:pt idx="173">
                  <c:v>472.33241583982976</c:v>
                </c:pt>
                <c:pt idx="174">
                  <c:v>472.48392991054675</c:v>
                </c:pt>
                <c:pt idx="175">
                  <c:v>472.69828126843174</c:v>
                </c:pt>
                <c:pt idx="176">
                  <c:v>472.97531318906351</c:v>
                </c:pt>
                <c:pt idx="177">
                  <c:v>473.31483323230322</c:v>
                </c:pt>
                <c:pt idx="178">
                  <c:v>473.71661335888888</c:v>
                </c:pt>
                <c:pt idx="179">
                  <c:v>474.1803900625406</c:v>
                </c:pt>
                <c:pt idx="180">
                  <c:v>474.70586451774619</c:v>
                </c:pt>
                <c:pt idx="181">
                  <c:v>475.29270274343145</c:v>
                </c:pt>
                <c:pt idx="182">
                  <c:v>475.9405357827514</c:v>
                </c:pt>
                <c:pt idx="183">
                  <c:v>476.64895989927425</c:v>
                </c:pt>
                <c:pt idx="184">
                  <c:v>477.41753678985782</c:v>
                </c:pt>
                <c:pt idx="185">
                  <c:v>478.24579381454845</c:v>
                </c:pt>
                <c:pt idx="186">
                  <c:v>479.13322424386132</c:v>
                </c:pt>
                <c:pt idx="187">
                  <c:v>480.07928752381832</c:v>
                </c:pt>
                <c:pt idx="188">
                  <c:v>481.08340955915151</c:v>
                </c:pt>
                <c:pt idx="189">
                  <c:v>482.14498301508985</c:v>
                </c:pt>
                <c:pt idx="190">
                  <c:v>483.26336763817062</c:v>
                </c:pt>
                <c:pt idx="191">
                  <c:v>484.43789059652607</c:v>
                </c:pt>
                <c:pt idx="192">
                  <c:v>485.6678468401073</c:v>
                </c:pt>
                <c:pt idx="193">
                  <c:v>486.95249948131726</c:v>
                </c:pt>
                <c:pt idx="194">
                  <c:v>488.29108019652574</c:v>
                </c:pt>
                <c:pt idx="195">
                  <c:v>489.68278964894074</c:v>
                </c:pt>
                <c:pt idx="196">
                  <c:v>491.12679793331029</c:v>
                </c:pt>
                <c:pt idx="197">
                  <c:v>492.62224504291993</c:v>
                </c:pt>
                <c:pt idx="198">
                  <c:v>494.16824135934269</c:v>
                </c:pt>
                <c:pt idx="199">
                  <c:v>495.76386816538502</c:v>
                </c:pt>
                <c:pt idx="200">
                  <c:v>497.40817818165715</c:v>
                </c:pt>
                <c:pt idx="201">
                  <c:v>499.10019612717196</c:v>
                </c:pt>
                <c:pt idx="202">
                  <c:v>500.83891930435703</c:v>
                </c:pt>
                <c:pt idx="203">
                  <c:v>502.62331820883367</c:v>
                </c:pt>
                <c:pt idx="204">
                  <c:v>504.45233716428771</c:v>
                </c:pt>
                <c:pt idx="205">
                  <c:v>506.32489498271946</c:v>
                </c:pt>
                <c:pt idx="206">
                  <c:v>508.23988565032869</c:v>
                </c:pt>
                <c:pt idx="207">
                  <c:v>510.19617903923694</c:v>
                </c:pt>
                <c:pt idx="208">
                  <c:v>512.1926216452182</c:v>
                </c:pt>
                <c:pt idx="209">
                  <c:v>514.22803735155253</c:v>
                </c:pt>
                <c:pt idx="210">
                  <c:v>516.30122821906707</c:v>
                </c:pt>
                <c:pt idx="211">
                  <c:v>518.4109753023771</c:v>
                </c:pt>
                <c:pt idx="212">
                  <c:v>520.5560394922818</c:v>
                </c:pt>
                <c:pt idx="213">
                  <c:v>522.73516238420882</c:v>
                </c:pt>
                <c:pt idx="214">
                  <c:v>524.94706717254064</c:v>
                </c:pt>
                <c:pt idx="215">
                  <c:v>527.19045957059029</c:v>
                </c:pt>
                <c:pt idx="216">
                  <c:v>529.46402875592946</c:v>
                </c:pt>
                <c:pt idx="217">
                  <c:v>531.76644834070055</c:v>
                </c:pt>
                <c:pt idx="218">
                  <c:v>534.09637736647574</c:v>
                </c:pt>
                <c:pt idx="219">
                  <c:v>536.45246132315492</c:v>
                </c:pt>
                <c:pt idx="220">
                  <c:v>538.83333319131839</c:v>
                </c:pt>
                <c:pt idx="221">
                  <c:v>541.23761450738152</c:v>
                </c:pt>
                <c:pt idx="222">
                  <c:v>543.66391645081683</c:v>
                </c:pt>
                <c:pt idx="223">
                  <c:v>546.11084095264027</c:v>
                </c:pt>
                <c:pt idx="224">
                  <c:v>548.57698182427816</c:v>
                </c:pt>
                <c:pt idx="225">
                  <c:v>551.06092590585888</c:v>
                </c:pt>
                <c:pt idx="226">
                  <c:v>553.56125423289723</c:v>
                </c:pt>
                <c:pt idx="227">
                  <c:v>556.07654322026337</c:v>
                </c:pt>
                <c:pt idx="228">
                  <c:v>558.60536586225624</c:v>
                </c:pt>
                <c:pt idx="229">
                  <c:v>561.14629294753195</c:v>
                </c:pt>
                <c:pt idx="230">
                  <c:v>563.69789428755712</c:v>
                </c:pt>
                <c:pt idx="231">
                  <c:v>566.25873995720042</c:v>
                </c:pt>
                <c:pt idx="232">
                  <c:v>568.82740154599776</c:v>
                </c:pt>
                <c:pt idx="233">
                  <c:v>571.40245341856678</c:v>
                </c:pt>
                <c:pt idx="234">
                  <c:v>573.9824739825865</c:v>
                </c:pt>
                <c:pt idx="235">
                  <c:v>576.56604696268948</c:v>
                </c:pt>
                <c:pt idx="236">
                  <c:v>579.15176267856759</c:v>
                </c:pt>
                <c:pt idx="237">
                  <c:v>581.73821932553346</c:v>
                </c:pt>
                <c:pt idx="238">
                  <c:v>584.32402425573105</c:v>
                </c:pt>
                <c:pt idx="239">
                  <c:v>586.90779525814844</c:v>
                </c:pt>
                <c:pt idx="240">
                  <c:v>589.48816183553208</c:v>
                </c:pt>
                <c:pt idx="241">
                  <c:v>592.06376647628247</c:v>
                </c:pt>
                <c:pt idx="242">
                  <c:v>594.63326591936141</c:v>
                </c:pt>
                <c:pt idx="243">
                  <c:v>597.19533241022498</c:v>
                </c:pt>
                <c:pt idx="244">
                  <c:v>599.74865494576602</c:v>
                </c:pt>
                <c:pt idx="245">
                  <c:v>602.29194050623607</c:v>
                </c:pt>
                <c:pt idx="246">
                  <c:v>604.82391527210382</c:v>
                </c:pt>
                <c:pt idx="247">
                  <c:v>607.34332582379272</c:v>
                </c:pt>
                <c:pt idx="248">
                  <c:v>609.84894032225009</c:v>
                </c:pt>
                <c:pt idx="249">
                  <c:v>612.33954966828981</c:v>
                </c:pt>
                <c:pt idx="250">
                  <c:v>614.81396863866996</c:v>
                </c:pt>
                <c:pt idx="251">
                  <c:v>617.27103699687473</c:v>
                </c:pt>
                <c:pt idx="252">
                  <c:v>619.70962057659267</c:v>
                </c:pt>
                <c:pt idx="253">
                  <c:v>622.1286123359032</c:v>
                </c:pt>
                <c:pt idx="254">
                  <c:v>624.5269333802263</c:v>
                </c:pt>
                <c:pt idx="255">
                  <c:v>626.90353395210923</c:v>
                </c:pt>
                <c:pt idx="256">
                  <c:v>629.25739438598112</c:v>
                </c:pt>
                <c:pt idx="257">
                  <c:v>631.58752602604511</c:v>
                </c:pt>
                <c:pt idx="258">
                  <c:v>633.89297210553389</c:v>
                </c:pt>
                <c:pt idx="259">
                  <c:v>636.17280858560605</c:v>
                </c:pt>
                <c:pt idx="260">
                  <c:v>638.42614495223233</c:v>
                </c:pt>
                <c:pt idx="261">
                  <c:v>640.65212496948016</c:v>
                </c:pt>
                <c:pt idx="262">
                  <c:v>642.84992738768085</c:v>
                </c:pt>
                <c:pt idx="263">
                  <c:v>645.01876660503831</c:v>
                </c:pt>
                <c:pt idx="264">
                  <c:v>647.15789328131984</c:v>
                </c:pt>
                <c:pt idx="265">
                  <c:v>649.26659490235488</c:v>
                </c:pt>
                <c:pt idx="266">
                  <c:v>651.34419629415459</c:v>
                </c:pt>
                <c:pt idx="267">
                  <c:v>653.39006008555748</c:v>
                </c:pt>
                <c:pt idx="268">
                  <c:v>655.40358711840099</c:v>
                </c:pt>
                <c:pt idx="269">
                  <c:v>657.384216804321</c:v>
                </c:pt>
                <c:pt idx="270">
                  <c:v>659.33142742737527</c:v>
                </c:pt>
                <c:pt idx="271">
                  <c:v>661.24473639179598</c:v>
                </c:pt>
                <c:pt idx="272">
                  <c:v>663.12370041427982</c:v>
                </c:pt>
                <c:pt idx="273">
                  <c:v>664.96791566032937</c:v>
                </c:pt>
                <c:pt idx="274">
                  <c:v>666.77701782427243</c:v>
                </c:pt>
                <c:pt idx="275">
                  <c:v>668.55068215269068</c:v>
                </c:pt>
                <c:pt idx="276">
                  <c:v>670.28862341110187</c:v>
                </c:pt>
                <c:pt idx="277">
                  <c:v>671.99059579385346</c:v>
                </c:pt>
                <c:pt idx="278">
                  <c:v>673.65639277728815</c:v>
                </c:pt>
                <c:pt idx="279">
                  <c:v>675.28584691636479</c:v>
                </c:pt>
                <c:pt idx="280">
                  <c:v>676.87882958501598</c:v>
                </c:pt>
                <c:pt idx="281">
                  <c:v>678.4352506606424</c:v>
                </c:pt>
                <c:pt idx="282">
                  <c:v>679.95505815324839</c:v>
                </c:pt>
                <c:pt idx="283">
                  <c:v>681.43823777982936</c:v>
                </c:pt>
                <c:pt idx="284">
                  <c:v>682.88481248473022</c:v>
                </c:pt>
                <c:pt idx="285">
                  <c:v>684.29484190679295</c:v>
                </c:pt>
                <c:pt idx="286">
                  <c:v>685.6684217942161</c:v>
                </c:pt>
                <c:pt idx="287">
                  <c:v>687.0056833681449</c:v>
                </c:pt>
                <c:pt idx="288">
                  <c:v>688.30679263610864</c:v>
                </c:pt>
                <c:pt idx="289">
                  <c:v>689.57194965650751</c:v>
                </c:pt>
                <c:pt idx="290">
                  <c:v>690.80138775545356</c:v>
                </c:pt>
                <c:pt idx="291">
                  <c:v>691.99537269734139</c:v>
                </c:pt>
                <c:pt idx="292">
                  <c:v>693.15420181061472</c:v>
                </c:pt>
                <c:pt idx="293">
                  <c:v>694.27820307027412</c:v>
                </c:pt>
                <c:pt idx="294">
                  <c:v>695.36773413873789</c:v>
                </c:pt>
                <c:pt idx="295">
                  <c:v>696.42318136674669</c:v>
                </c:pt>
                <c:pt idx="296">
                  <c:v>697.44495875606265</c:v>
                </c:pt>
                <c:pt idx="297">
                  <c:v>698.43350688577641</c:v>
                </c:pt>
                <c:pt idx="298">
                  <c:v>699.38929180409457</c:v>
                </c:pt>
                <c:pt idx="299">
                  <c:v>700.31280388752816</c:v>
                </c:pt>
                <c:pt idx="300">
                  <c:v>701.20455666945702</c:v>
                </c:pt>
                <c:pt idx="301">
                  <c:v>702.06508564007811</c:v>
                </c:pt>
                <c:pt idx="302">
                  <c:v>702.89494701979822</c:v>
                </c:pt>
                <c:pt idx="303">
                  <c:v>703.6947165081483</c:v>
                </c:pt>
                <c:pt idx="304">
                  <c:v>704.46498801034431</c:v>
                </c:pt>
                <c:pt idx="305">
                  <c:v>705.20637234362766</c:v>
                </c:pt>
                <c:pt idx="306">
                  <c:v>705.91949592554863</c:v>
                </c:pt>
                <c:pt idx="307">
                  <c:v>706.60499944636945</c:v>
                </c:pt>
                <c:pt idx="308">
                  <c:v>707.26353652777038</c:v>
                </c:pt>
                <c:pt idx="309">
                  <c:v>707.89577237005619</c:v>
                </c:pt>
                <c:pt idx="310">
                  <c:v>708.50238239005546</c:v>
                </c:pt>
                <c:pt idx="311">
                  <c:v>709.08405085191123</c:v>
                </c:pt>
                <c:pt idx="312">
                  <c:v>709.64146949294695</c:v>
                </c:pt>
                <c:pt idx="313">
                  <c:v>710.17533614678996</c:v>
                </c:pt>
                <c:pt idx="314">
                  <c:v>710.68635336591797</c:v>
                </c:pt>
                <c:pt idx="315">
                  <c:v>711.17522704577448</c:v>
                </c:pt>
                <c:pt idx="316">
                  <c:v>711.64266505258593</c:v>
                </c:pt>
                <c:pt idx="317">
                  <c:v>712.0893758569797</c:v>
                </c:pt>
                <c:pt idx="318">
                  <c:v>712.51606717548532</c:v>
                </c:pt>
                <c:pt idx="319">
                  <c:v>712.92344462196434</c:v>
                </c:pt>
                <c:pt idx="320">
                  <c:v>713.31221037098317</c:v>
                </c:pt>
                <c:pt idx="321">
                  <c:v>713.68306183511038</c:v>
                </c:pt>
                <c:pt idx="322">
                  <c:v>714.03669035807854</c:v>
                </c:pt>
                <c:pt idx="323">
                  <c:v>714.37377992571476</c:v>
                </c:pt>
                <c:pt idx="324">
                  <c:v>714.69500589649613</c:v>
                </c:pt>
                <c:pt idx="325">
                  <c:v>715.00103375354831</c:v>
                </c:pt>
                <c:pt idx="326">
                  <c:v>715.29251787985459</c:v>
                </c:pt>
                <c:pt idx="327">
                  <c:v>715.57010035839835</c:v>
                </c:pt>
                <c:pt idx="328">
                  <c:v>715.83440979890884</c:v>
                </c:pt>
                <c:pt idx="329">
                  <c:v>716.08606019283548</c:v>
                </c:pt>
                <c:pt idx="330">
                  <c:v>716.32564979811798</c:v>
                </c:pt>
                <c:pt idx="331">
                  <c:v>716.55376005527035</c:v>
                </c:pt>
                <c:pt idx="332">
                  <c:v>716.7709545362419</c:v>
                </c:pt>
                <c:pt idx="333">
                  <c:v>716.97777792746513</c:v>
                </c:pt>
                <c:pt idx="334">
                  <c:v>717.17475504844299</c:v>
                </c:pt>
                <c:pt idx="335">
                  <c:v>717.36238990717277</c:v>
                </c:pt>
                <c:pt idx="336">
                  <c:v>717.5411647936495</c:v>
                </c:pt>
                <c:pt idx="337">
                  <c:v>717.71153941263128</c:v>
                </c:pt>
                <c:pt idx="338">
                  <c:v>717.87395005679571</c:v>
                </c:pt>
                <c:pt idx="339">
                  <c:v>718.02880882135639</c:v>
                </c:pt>
                <c:pt idx="340">
                  <c:v>718.1765028611502</c:v>
                </c:pt>
                <c:pt idx="341">
                  <c:v>718.31739369115246</c:v>
                </c:pt>
                <c:pt idx="342">
                  <c:v>718.45181653131681</c:v>
                </c:pt>
                <c:pt idx="343">
                  <c:v>718.58007969657388</c:v>
                </c:pt>
                <c:pt idx="344">
                  <c:v>718.70246403277531</c:v>
                </c:pt>
                <c:pt idx="345">
                  <c:v>718.81922239930213</c:v>
                </c:pt>
                <c:pt idx="346">
                  <c:v>718.93057919900298</c:v>
                </c:pt>
                <c:pt idx="347">
                  <c:v>719.03672995607019</c:v>
                </c:pt>
                <c:pt idx="348">
                  <c:v>719.13784094240066</c:v>
                </c:pt>
                <c:pt idx="349">
                  <c:v>719.23404885293189</c:v>
                </c:pt>
                <c:pt idx="350">
                  <c:v>719.32546053039096</c:v>
                </c:pt>
                <c:pt idx="351">
                  <c:v>719.41215273982175</c:v>
                </c:pt>
                <c:pt idx="352">
                  <c:v>719.49417199321738</c:v>
                </c:pt>
                <c:pt idx="353">
                  <c:v>719.57153442450806</c:v>
                </c:pt>
                <c:pt idx="354">
                  <c:v>719.64422571511045</c:v>
                </c:pt>
                <c:pt idx="355">
                  <c:v>719.71220107017598</c:v>
                </c:pt>
                <c:pt idx="356">
                  <c:v>719.77538524562328</c:v>
                </c:pt>
                <c:pt idx="357">
                  <c:v>719.83367262598119</c:v>
                </c:pt>
                <c:pt idx="358">
                  <c:v>719.88692735300208</c:v>
                </c:pt>
                <c:pt idx="359">
                  <c:v>719.93498350495986</c:v>
                </c:pt>
                <c:pt idx="360">
                  <c:v>719.97764532647022</c:v>
                </c:pt>
                <c:pt idx="361">
                  <c:v>720.01468750862966</c:v>
                </c:pt>
                <c:pt idx="362">
                  <c:v>720.0458555191916</c:v>
                </c:pt>
                <c:pt idx="363">
                  <c:v>720.07086598245201</c:v>
                </c:pt>
                <c:pt idx="364">
                  <c:v>720.08940710844706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2-461C-ADBA-929AB054B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1372896"/>
        <c:axId val="951374144"/>
      </c:lineChart>
      <c:dateAx>
        <c:axId val="951372896"/>
        <c:scaling>
          <c:orientation val="minMax"/>
          <c:min val="2"/>
        </c:scaling>
        <c:delete val="0"/>
        <c:axPos val="b"/>
        <c:numFmt formatCode="[$-416]mmm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51374144"/>
        <c:crossesAt val="0"/>
        <c:auto val="0"/>
        <c:lblOffset val="100"/>
        <c:baseTimeUnit val="days"/>
        <c:majorUnit val="30"/>
        <c:majorTimeUnit val="days"/>
      </c:dateAx>
      <c:valAx>
        <c:axId val="951374144"/>
        <c:scaling>
          <c:orientation val="minMax"/>
          <c:max val="2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00"/>
                  <a:t>Irradiância  w m-²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51372896"/>
        <c:crossesAt val="44197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57876963402073"/>
          <c:y val="4.9482155254246894E-2"/>
          <c:w val="0.80876466396991575"/>
          <c:h val="0.80608945750272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 Automática'!$DH$27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rgbClr val="287713"/>
            </a:solidFill>
            <a:ln>
              <a:noFill/>
            </a:ln>
            <a:effectLst/>
          </c:spPr>
          <c:invertIfNegative val="0"/>
          <c:cat>
            <c:numRef>
              <c:f>'Base Automática'!$DI$26:$EF$26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'Base Automática'!$DI$27:$EF$27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187.34044654279657</c:v>
                </c:pt>
                <c:pt idx="6">
                  <c:v>503.49660831635617</c:v>
                </c:pt>
                <c:pt idx="7">
                  <c:v>798.10725013780859</c:v>
                </c:pt>
                <c:pt idx="8">
                  <c:v>1051.0951436341268</c:v>
                </c:pt>
                <c:pt idx="9">
                  <c:v>1245.2195819457991</c:v>
                </c:pt>
                <c:pt idx="10">
                  <c:v>1367.2513054076865</c:v>
                </c:pt>
                <c:pt idx="11">
                  <c:v>1408.8740537328208</c:v>
                </c:pt>
                <c:pt idx="12">
                  <c:v>1367.2513054076865</c:v>
                </c:pt>
                <c:pt idx="13">
                  <c:v>1245.2195819457991</c:v>
                </c:pt>
                <c:pt idx="14">
                  <c:v>1051.0951436341268</c:v>
                </c:pt>
                <c:pt idx="15">
                  <c:v>798.10725013780859</c:v>
                </c:pt>
                <c:pt idx="16">
                  <c:v>503.49660831635617</c:v>
                </c:pt>
                <c:pt idx="17">
                  <c:v>187.34044654279657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9-4DD6-A818-D85019369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226794096"/>
        <c:axId val="1226781200"/>
      </c:barChart>
      <c:catAx>
        <c:axId val="1226794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800"/>
                  <a:t>Hora do Dia</a:t>
                </a:r>
              </a:p>
            </c:rich>
          </c:tx>
          <c:layout>
            <c:manualLayout>
              <c:xMode val="edge"/>
              <c:yMode val="edge"/>
              <c:x val="0.47838863006018389"/>
              <c:y val="0.936100366954279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678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6781200"/>
        <c:scaling>
          <c:orientation val="minMax"/>
          <c:max val="2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00" b="0" i="0" baseline="0">
                    <a:solidFill>
                      <a:sysClr val="windowText" lastClr="000000"/>
                    </a:solidFill>
                    <a:effectLst/>
                  </a:rPr>
                  <a:t>Irradiância w m-²</a:t>
                </a:r>
                <a:endParaRPr lang="pt-BR" sz="10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1.726241971357247E-2"/>
              <c:y val="0.311594423373848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6794096"/>
        <c:crossesAt val="1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2957852982241"/>
          <c:y val="5.8519628746138634E-2"/>
          <c:w val="0.85897691992040826"/>
          <c:h val="0.84754948526876495"/>
        </c:manualLayout>
      </c:layout>
      <c:barChart>
        <c:barDir val="col"/>
        <c:grouping val="clustered"/>
        <c:varyColors val="0"/>
        <c:ser>
          <c:idx val="1"/>
          <c:order val="1"/>
          <c:tx>
            <c:v>Superfície Real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20000"/>
                  <a:lumOff val="80000"/>
                </a:schemeClr>
              </a:solidFill>
            </a:ln>
            <a:effectLst/>
          </c:spPr>
          <c:invertIfNegative val="0"/>
          <c:cat>
            <c:numRef>
              <c:f>'Base Automática'!$C$12:$C$376</c:f>
              <c:numCache>
                <c:formatCode>d\-mmm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  <c:extLst xmlns:c15="http://schemas.microsoft.com/office/drawing/2012/chart"/>
            </c:numRef>
          </c:cat>
          <c:val>
            <c:numRef>
              <c:f>'Base Manual'!$CJ$12:$CJ$376</c:f>
              <c:numCache>
                <c:formatCode>General</c:formatCode>
                <c:ptCount val="365"/>
                <c:pt idx="0">
                  <c:v>22.916435849550361</c:v>
                </c:pt>
                <c:pt idx="1">
                  <c:v>22.914900956970506</c:v>
                </c:pt>
                <c:pt idx="2">
                  <c:v>22.912979202905358</c:v>
                </c:pt>
                <c:pt idx="3">
                  <c:v>22.910654160393065</c:v>
                </c:pt>
                <c:pt idx="4">
                  <c:v>22.907908412457861</c:v>
                </c:pt>
                <c:pt idx="5">
                  <c:v>22.904723583279146</c:v>
                </c:pt>
                <c:pt idx="6">
                  <c:v>22.901080371211226</c:v>
                </c:pt>
                <c:pt idx="7">
                  <c:v>22.896958583597243</c:v>
                </c:pt>
                <c:pt idx="8">
                  <c:v>22.892337173318321</c:v>
                </c:pt>
                <c:pt idx="9">
                  <c:v>22.887194277015826</c:v>
                </c:pt>
                <c:pt idx="10">
                  <c:v>22.881507254922287</c:v>
                </c:pt>
                <c:pt idx="11">
                  <c:v>22.875252732233978</c:v>
                </c:pt>
                <c:pt idx="12">
                  <c:v>22.868406641955666</c:v>
                </c:pt>
                <c:pt idx="13">
                  <c:v>22.860944269146238</c:v>
                </c:pt>
                <c:pt idx="14">
                  <c:v>22.852840296491468</c:v>
                </c:pt>
                <c:pt idx="15">
                  <c:v>22.844068851128416</c:v>
                </c:pt>
                <c:pt idx="16">
                  <c:v>22.834603552644403</c:v>
                </c:pt>
                <c:pt idx="17">
                  <c:v>22.824417562171551</c:v>
                </c:pt>
                <c:pt idx="18">
                  <c:v>22.813483632496567</c:v>
                </c:pt>
                <c:pt idx="19">
                  <c:v>22.801774159104117</c:v>
                </c:pt>
                <c:pt idx="20">
                  <c:v>22.789261232070896</c:v>
                </c:pt>
                <c:pt idx="21">
                  <c:v>22.775916688726163</c:v>
                </c:pt>
                <c:pt idx="22">
                  <c:v>22.761712166994215</c:v>
                </c:pt>
                <c:pt idx="23">
                  <c:v>22.746619159332312</c:v>
                </c:pt>
                <c:pt idx="24">
                  <c:v>22.730609067178325</c:v>
                </c:pt>
                <c:pt idx="25">
                  <c:v>22.71365325582023</c:v>
                </c:pt>
                <c:pt idx="26">
                  <c:v>22.695723109600404</c:v>
                </c:pt>
                <c:pt idx="27">
                  <c:v>22.676790087366403</c:v>
                </c:pt>
                <c:pt idx="28">
                  <c:v>22.656825778080314</c:v>
                </c:pt>
                <c:pt idx="29">
                  <c:v>22.635801956498113</c:v>
                </c:pt>
                <c:pt idx="30">
                  <c:v>22.613690638830981</c:v>
                </c:pt>
                <c:pt idx="31">
                  <c:v>23.088097093202137</c:v>
                </c:pt>
                <c:pt idx="32">
                  <c:v>23.063528202789776</c:v>
                </c:pt>
                <c:pt idx="33">
                  <c:v>23.03776883304079</c:v>
                </c:pt>
                <c:pt idx="34">
                  <c:v>23.010791747875366</c:v>
                </c:pt>
                <c:pt idx="35">
                  <c:v>22.98257023660662</c:v>
                </c:pt>
                <c:pt idx="36">
                  <c:v>22.95307816896581</c:v>
                </c:pt>
                <c:pt idx="37">
                  <c:v>22.922290049489931</c:v>
                </c:pt>
                <c:pt idx="38">
                  <c:v>22.890181071186209</c:v>
                </c:pt>
                <c:pt idx="39">
                  <c:v>22.856727168388087</c:v>
                </c:pt>
                <c:pt idx="40">
                  <c:v>22.821905068719605</c:v>
                </c:pt>
                <c:pt idx="41">
                  <c:v>22.785692344085611</c:v>
                </c:pt>
                <c:pt idx="42">
                  <c:v>22.748067460607079</c:v>
                </c:pt>
                <c:pt idx="43">
                  <c:v>22.709009827422587</c:v>
                </c:pt>
                <c:pt idx="44">
                  <c:v>22.668499844278386</c:v>
                </c:pt>
                <c:pt idx="45">
                  <c:v>22.626518947831688</c:v>
                </c:pt>
                <c:pt idx="46">
                  <c:v>22.583049656593847</c:v>
                </c:pt>
                <c:pt idx="47">
                  <c:v>22.538075614442047</c:v>
                </c:pt>
                <c:pt idx="48">
                  <c:v>22.49158163263062</c:v>
                </c:pt>
                <c:pt idx="49">
                  <c:v>22.443553730235575</c:v>
                </c:pt>
                <c:pt idx="50">
                  <c:v>22.393979172968329</c:v>
                </c:pt>
                <c:pt idx="51">
                  <c:v>22.342846510297569</c:v>
                </c:pt>
                <c:pt idx="52">
                  <c:v>22.290145610820883</c:v>
                </c:pt>
                <c:pt idx="53">
                  <c:v>22.235867695830635</c:v>
                </c:pt>
                <c:pt idx="54">
                  <c:v>22.180005371022155</c:v>
                </c:pt>
                <c:pt idx="55">
                  <c:v>22.122552656294847</c:v>
                </c:pt>
                <c:pt idx="56">
                  <c:v>22.063505013600736</c:v>
                </c:pt>
                <c:pt idx="57">
                  <c:v>22.002859372798053</c:v>
                </c:pt>
                <c:pt idx="58">
                  <c:v>21.940614155471238</c:v>
                </c:pt>
                <c:pt idx="59">
                  <c:v>23.040550447437415</c:v>
                </c:pt>
                <c:pt idx="60">
                  <c:v>22.97262977290929</c:v>
                </c:pt>
                <c:pt idx="61">
                  <c:v>22.903028596444567</c:v>
                </c:pt>
                <c:pt idx="62">
                  <c:v>22.831751271480066</c:v>
                </c:pt>
                <c:pt idx="63">
                  <c:v>22.758803817587321</c:v>
                </c:pt>
                <c:pt idx="64">
                  <c:v>22.684193932456651</c:v>
                </c:pt>
                <c:pt idx="65">
                  <c:v>22.607931001566222</c:v>
                </c:pt>
                <c:pt idx="66">
                  <c:v>22.530026105527682</c:v>
                </c:pt>
                <c:pt idx="67">
                  <c:v>22.450492025104012</c:v>
                </c:pt>
                <c:pt idx="68">
                  <c:v>22.369343243900122</c:v>
                </c:pt>
                <c:pt idx="69">
                  <c:v>22.286595948730433</c:v>
                </c:pt>
                <c:pt idx="70">
                  <c:v>22.202268027672403</c:v>
                </c:pt>
                <c:pt idx="71">
                  <c:v>22.116379065819057</c:v>
                </c:pt>
                <c:pt idx="72">
                  <c:v>22.028950338747936</c:v>
                </c:pt>
                <c:pt idx="73">
                  <c:v>21.940004803727973</c:v>
                </c:pt>
                <c:pt idx="74">
                  <c:v>21.849567088689916</c:v>
                </c:pt>
                <c:pt idx="75">
                  <c:v>21.75766347899016</c:v>
                </c:pt>
                <c:pt idx="76">
                  <c:v>21.664321902001593</c:v>
                </c:pt>
                <c:pt idx="77">
                  <c:v>21.569571909568932</c:v>
                </c:pt>
                <c:pt idx="78">
                  <c:v>21.473444658369946</c:v>
                </c:pt>
                <c:pt idx="79">
                  <c:v>21.375972888227402</c:v>
                </c:pt>
                <c:pt idx="80">
                  <c:v>21.277190898419931</c:v>
                </c:pt>
                <c:pt idx="81">
                  <c:v>21.177134522043744</c:v>
                </c:pt>
                <c:pt idx="82">
                  <c:v>21.075841098479657</c:v>
                </c:pt>
                <c:pt idx="83">
                  <c:v>20.973349444023544</c:v>
                </c:pt>
                <c:pt idx="84">
                  <c:v>20.869699820740394</c:v>
                </c:pt>
                <c:pt idx="85">
                  <c:v>20.764933903605428</c:v>
                </c:pt>
                <c:pt idx="86">
                  <c:v>20.65909474599761</c:v>
                </c:pt>
                <c:pt idx="87">
                  <c:v>20.5522267436133</c:v>
                </c:pt>
                <c:pt idx="88">
                  <c:v>20.444375596869772</c:v>
                </c:pt>
                <c:pt idx="89">
                  <c:v>20.335588271869863</c:v>
                </c:pt>
                <c:pt idx="90">
                  <c:v>21.095533683530657</c:v>
                </c:pt>
                <c:pt idx="91">
                  <c:v>20.981016087360882</c:v>
                </c:pt>
                <c:pt idx="92">
                  <c:v>20.865667770504853</c:v>
                </c:pt>
                <c:pt idx="93">
                  <c:v>20.749542331753801</c:v>
                </c:pt>
                <c:pt idx="94">
                  <c:v>20.632694475412301</c:v>
                </c:pt>
                <c:pt idx="95">
                  <c:v>20.515179963394822</c:v>
                </c:pt>
                <c:pt idx="96">
                  <c:v>20.397055566362873</c:v>
                </c:pt>
                <c:pt idx="97">
                  <c:v>20.278379013982605</c:v>
                </c:pt>
                <c:pt idx="98">
                  <c:v>20.159208944382055</c:v>
                </c:pt>
                <c:pt idx="99">
                  <c:v>20.039604852887091</c:v>
                </c:pt>
                <c:pt idx="100">
                  <c:v>19.919627040113735</c:v>
                </c:pt>
                <c:pt idx="101">
                  <c:v>19.799336559493948</c:v>
                </c:pt>
                <c:pt idx="102">
                  <c:v>19.678795164310237</c:v>
                </c:pt>
                <c:pt idx="103">
                  <c:v>19.558065254313405</c:v>
                </c:pt>
                <c:pt idx="104">
                  <c:v>19.437209821995705</c:v>
                </c:pt>
                <c:pt idx="105">
                  <c:v>19.316292398589951</c:v>
                </c:pt>
                <c:pt idx="106">
                  <c:v>19.195376999863246</c:v>
                </c:pt>
                <c:pt idx="107">
                  <c:v>19.074528071771471</c:v>
                </c:pt>
                <c:pt idx="108">
                  <c:v>18.953810436038758</c:v>
                </c:pt>
                <c:pt idx="109">
                  <c:v>18.833289235723306</c:v>
                </c:pt>
                <c:pt idx="110">
                  <c:v>18.713029880828746</c:v>
                </c:pt>
                <c:pt idx="111">
                  <c:v>18.59309799401727</c:v>
                </c:pt>
                <c:pt idx="112">
                  <c:v>18.473559356478276</c:v>
                </c:pt>
                <c:pt idx="113">
                  <c:v>18.35447985400328</c:v>
                </c:pt>
                <c:pt idx="114">
                  <c:v>18.235925423315344</c:v>
                </c:pt>
                <c:pt idx="115">
                  <c:v>18.117961998697986</c:v>
                </c:pt>
                <c:pt idx="116">
                  <c:v>18.000655458966271</c:v>
                </c:pt>
                <c:pt idx="117">
                  <c:v>17.884071574819451</c:v>
                </c:pt>
                <c:pt idx="118">
                  <c:v>17.768275956612037</c:v>
                </c:pt>
                <c:pt idx="119">
                  <c:v>17.653334002577598</c:v>
                </c:pt>
                <c:pt idx="120">
                  <c:v>16.249379635966445</c:v>
                </c:pt>
                <c:pt idx="121">
                  <c:v>16.143752867541476</c:v>
                </c:pt>
                <c:pt idx="122">
                  <c:v>16.039118104230599</c:v>
                </c:pt>
                <c:pt idx="123">
                  <c:v>15.935534691595143</c:v>
                </c:pt>
                <c:pt idx="124">
                  <c:v>15.833061531357011</c:v>
                </c:pt>
                <c:pt idx="125">
                  <c:v>15.731757036832326</c:v>
                </c:pt>
                <c:pt idx="126">
                  <c:v>15.63167908897265</c:v>
                </c:pt>
                <c:pt idx="127">
                  <c:v>15.532884993028782</c:v>
                </c:pt>
                <c:pt idx="128">
                  <c:v>15.435431435851049</c:v>
                </c:pt>
                <c:pt idx="129">
                  <c:v>15.339374443838473</c:v>
                </c:pt>
                <c:pt idx="130">
                  <c:v>15.244769341548526</c:v>
                </c:pt>
                <c:pt idx="131">
                  <c:v>15.151670710977921</c:v>
                </c:pt>
                <c:pt idx="132">
                  <c:v>15.060132351524626</c:v>
                </c:pt>
                <c:pt idx="133">
                  <c:v>14.97020724064051</c:v>
                </c:pt>
                <c:pt idx="134">
                  <c:v>14.881947495184059</c:v>
                </c:pt>
                <c:pt idx="135">
                  <c:v>14.795404333482271</c:v>
                </c:pt>
                <c:pt idx="136">
                  <c:v>14.710628038111167</c:v>
                </c:pt>
                <c:pt idx="137">
                  <c:v>14.627667919404548</c:v>
                </c:pt>
                <c:pt idx="138">
                  <c:v>14.546572279701127</c:v>
                </c:pt>
                <c:pt idx="139">
                  <c:v>14.467388378340704</c:v>
                </c:pt>
                <c:pt idx="140">
                  <c:v>14.390162397421031</c:v>
                </c:pt>
                <c:pt idx="141">
                  <c:v>14.314939408327669</c:v>
                </c:pt>
                <c:pt idx="142">
                  <c:v>14.241763339050225</c:v>
                </c:pt>
                <c:pt idx="143">
                  <c:v>14.170676942299536</c:v>
                </c:pt>
                <c:pt idx="144">
                  <c:v>14.101721764441383</c:v>
                </c:pt>
                <c:pt idx="145">
                  <c:v>14.034938115263635</c:v>
                </c:pt>
                <c:pt idx="146">
                  <c:v>13.970365038594887</c:v>
                </c:pt>
                <c:pt idx="147">
                  <c:v>13.908040283793884</c:v>
                </c:pt>
                <c:pt idx="148">
                  <c:v>13.848000278130348</c:v>
                </c:pt>
                <c:pt idx="149">
                  <c:v>13.790280100078771</c:v>
                </c:pt>
                <c:pt idx="150">
                  <c:v>13.734913453548057</c:v>
                </c:pt>
                <c:pt idx="151">
                  <c:v>13.736239505647209</c:v>
                </c:pt>
                <c:pt idx="152">
                  <c:v>13.685493897950167</c:v>
                </c:pt>
                <c:pt idx="153">
                  <c:v>13.637203078265054</c:v>
                </c:pt>
                <c:pt idx="154">
                  <c:v>13.591395132330552</c:v>
                </c:pt>
                <c:pt idx="155">
                  <c:v>13.548096651282007</c:v>
                </c:pt>
                <c:pt idx="156">
                  <c:v>13.507332711908374</c:v>
                </c:pt>
                <c:pt idx="157">
                  <c:v>13.469126858029906</c:v>
                </c:pt>
                <c:pt idx="158">
                  <c:v>13.433501083023156</c:v>
                </c:pt>
                <c:pt idx="159">
                  <c:v>13.400475813519421</c:v>
                </c:pt>
                <c:pt idx="160">
                  <c:v>13.370069894302116</c:v>
                </c:pt>
                <c:pt idx="161">
                  <c:v>13.342300574427499</c:v>
                </c:pt>
                <c:pt idx="162">
                  <c:v>13.317183494592221</c:v>
                </c:pt>
                <c:pt idx="163">
                  <c:v>13.294732675769612</c:v>
                </c:pt>
                <c:pt idx="164">
                  <c:v>13.274960509134971</c:v>
                </c:pt>
                <c:pt idx="165">
                  <c:v>13.25787774729848</c:v>
                </c:pt>
                <c:pt idx="166">
                  <c:v>13.243493496862087</c:v>
                </c:pt>
                <c:pt idx="167">
                  <c:v>13.231815212314658</c:v>
                </c:pt>
                <c:pt idx="168">
                  <c:v>13.222848691277191</c:v>
                </c:pt>
                <c:pt idx="169">
                  <c:v>13.216598071107416</c:v>
                </c:pt>
                <c:pt idx="170">
                  <c:v>13.213065826870391</c:v>
                </c:pt>
                <c:pt idx="171">
                  <c:v>13.21225277067901</c:v>
                </c:pt>
                <c:pt idx="172">
                  <c:v>13.214158052405468</c:v>
                </c:pt>
                <c:pt idx="173">
                  <c:v>13.218779161761859</c:v>
                </c:pt>
                <c:pt idx="174">
                  <c:v>13.226111931745335</c:v>
                </c:pt>
                <c:pt idx="175">
                  <c:v>13.236150543440168</c:v>
                </c:pt>
                <c:pt idx="176">
                  <c:v>13.248887532166469</c:v>
                </c:pt>
                <c:pt idx="177">
                  <c:v>13.264313794962511</c:v>
                </c:pt>
                <c:pt idx="178">
                  <c:v>13.282418599384915</c:v>
                </c:pt>
                <c:pt idx="179">
                  <c:v>13.303189593608542</c:v>
                </c:pt>
                <c:pt idx="180">
                  <c:v>13.326612817805604</c:v>
                </c:pt>
                <c:pt idx="181">
                  <c:v>13.988698224275053</c:v>
                </c:pt>
                <c:pt idx="182">
                  <c:v>14.018605193486266</c:v>
                </c:pt>
                <c:pt idx="183">
                  <c:v>14.051224334192545</c:v>
                </c:pt>
                <c:pt idx="184">
                  <c:v>14.086534368623601</c:v>
                </c:pt>
                <c:pt idx="185">
                  <c:v>14.124512409553052</c:v>
                </c:pt>
                <c:pt idx="186">
                  <c:v>14.165133980039288</c:v>
                </c:pt>
                <c:pt idx="187">
                  <c:v>14.208373034322676</c:v>
                </c:pt>
                <c:pt idx="188">
                  <c:v>14.254201979844366</c:v>
                </c:pt>
                <c:pt idx="189">
                  <c:v>14.3025917003516</c:v>
                </c:pt>
                <c:pt idx="190">
                  <c:v>14.353511580054308</c:v>
                </c:pt>
                <c:pt idx="191">
                  <c:v>14.406929528797958</c:v>
                </c:pt>
                <c:pt idx="192">
                  <c:v>14.462812008218037</c:v>
                </c:pt>
                <c:pt idx="193">
                  <c:v>14.521124058842107</c:v>
                </c:pt>
                <c:pt idx="194">
                  <c:v>14.581829328106362</c:v>
                </c:pt>
                <c:pt idx="195">
                  <c:v>14.644890099254381</c:v>
                </c:pt>
                <c:pt idx="196">
                  <c:v>14.710267321087322</c:v>
                </c:pt>
                <c:pt idx="197">
                  <c:v>14.777920638535837</c:v>
                </c:pt>
                <c:pt idx="198">
                  <c:v>14.847808424025711</c:v>
                </c:pt>
                <c:pt idx="199">
                  <c:v>14.919887809610492</c:v>
                </c:pt>
                <c:pt idx="200">
                  <c:v>14.99411471984647</c:v>
                </c:pt>
                <c:pt idx="201">
                  <c:v>15.070443905386465</c:v>
                </c:pt>
                <c:pt idx="202">
                  <c:v>15.148828977271137</c:v>
                </c:pt>
                <c:pt idx="203">
                  <c:v>15.229222441897827</c:v>
                </c:pt>
                <c:pt idx="204">
                  <c:v>15.311575736648759</c:v>
                </c:pt>
                <c:pt idx="205">
                  <c:v>15.39583926616203</c:v>
                </c:pt>
                <c:pt idx="206">
                  <c:v>15.481962439230177</c:v>
                </c:pt>
                <c:pt idx="207">
                  <c:v>15.56989370631279</c:v>
                </c:pt>
                <c:pt idx="208">
                  <c:v>15.659580597650542</c:v>
                </c:pt>
                <c:pt idx="209">
                  <c:v>15.750969761969516</c:v>
                </c:pt>
                <c:pt idx="210">
                  <c:v>15.844007005765381</c:v>
                </c:pt>
                <c:pt idx="211">
                  <c:v>15.938637333157992</c:v>
                </c:pt>
                <c:pt idx="212">
                  <c:v>15.944496156991764</c:v>
                </c:pt>
                <c:pt idx="213">
                  <c:v>16.041654104314482</c:v>
                </c:pt>
                <c:pt idx="214">
                  <c:v>16.140229322125851</c:v>
                </c:pt>
                <c:pt idx="215">
                  <c:v>16.240164342734634</c:v>
                </c:pt>
                <c:pt idx="216">
                  <c:v>16.341401105993601</c:v>
                </c:pt>
                <c:pt idx="217">
                  <c:v>16.443881002122644</c:v>
                </c:pt>
                <c:pt idx="218">
                  <c:v>16.547544915040493</c:v>
                </c:pt>
                <c:pt idx="219">
                  <c:v>16.652333266194972</c:v>
                </c:pt>
                <c:pt idx="220">
                  <c:v>16.758186058880305</c:v>
                </c:pt>
                <c:pt idx="221">
                  <c:v>16.865042923028913</c:v>
                </c:pt>
                <c:pt idx="222">
                  <c:v>16.972843160463675</c:v>
                </c:pt>
                <c:pt idx="223">
                  <c:v>17.081525790595119</c:v>
                </c:pt>
                <c:pt idx="224">
                  <c:v>17.191029596545999</c:v>
                </c:pt>
                <c:pt idx="225">
                  <c:v>17.301293171684069</c:v>
                </c:pt>
                <c:pt idx="226">
                  <c:v>17.412254966541678</c:v>
                </c:pt>
                <c:pt idx="227">
                  <c:v>17.523853336098504</c:v>
                </c:pt>
                <c:pt idx="228">
                  <c:v>17.636026587401744</c:v>
                </c:pt>
                <c:pt idx="229">
                  <c:v>17.748713027495395</c:v>
                </c:pt>
                <c:pt idx="230">
                  <c:v>17.861851011628019</c:v>
                </c:pt>
                <c:pt idx="231">
                  <c:v>17.975378991705725</c:v>
                </c:pt>
                <c:pt idx="232">
                  <c:v>18.089235564954659</c:v>
                </c:pt>
                <c:pt idx="233">
                  <c:v>18.203359522754585</c:v>
                </c:pt>
                <c:pt idx="234">
                  <c:v>18.317689899602765</c:v>
                </c:pt>
                <c:pt idx="235">
                  <c:v>18.432166022164512</c:v>
                </c:pt>
                <c:pt idx="236">
                  <c:v>18.546727558364449</c:v>
                </c:pt>
                <c:pt idx="237">
                  <c:v>18.661314566469997</c:v>
                </c:pt>
                <c:pt idx="238">
                  <c:v>18.775867544116046</c:v>
                </c:pt>
                <c:pt idx="239">
                  <c:v>18.890327477217653</c:v>
                </c:pt>
                <c:pt idx="240">
                  <c:v>19.004635888715047</c:v>
                </c:pt>
                <c:pt idx="241">
                  <c:v>19.118734887093474</c:v>
                </c:pt>
                <c:pt idx="242">
                  <c:v>19.232567214617973</c:v>
                </c:pt>
                <c:pt idx="243">
                  <c:v>17.942329175267552</c:v>
                </c:pt>
                <c:pt idx="244">
                  <c:v>18.04844150696454</c:v>
                </c:pt>
                <c:pt idx="245">
                  <c:v>18.154167224981862</c:v>
                </c:pt>
                <c:pt idx="246">
                  <c:v>18.259455684890089</c:v>
                </c:pt>
                <c:pt idx="247">
                  <c:v>18.364257033086126</c:v>
                </c:pt>
                <c:pt idx="248">
                  <c:v>18.468522248952514</c:v>
                </c:pt>
                <c:pt idx="249">
                  <c:v>18.572203186341007</c:v>
                </c:pt>
                <c:pt idx="250">
                  <c:v>18.675252614314914</c:v>
                </c:pt>
                <c:pt idx="251">
                  <c:v>18.777624257084504</c:v>
                </c:pt>
                <c:pt idx="252">
                  <c:v>18.879272833069049</c:v>
                </c:pt>
                <c:pt idx="253">
                  <c:v>18.980154093019657</c:v>
                </c:pt>
                <c:pt idx="254">
                  <c:v>19.080224857136987</c:v>
                </c:pt>
                <c:pt idx="255">
                  <c:v>19.179443051118284</c:v>
                </c:pt>
                <c:pt idx="256">
                  <c:v>19.27776774106901</c:v>
                </c:pt>
                <c:pt idx="257">
                  <c:v>19.375159167215056</c:v>
                </c:pt>
                <c:pt idx="258">
                  <c:v>19.471578776352466</c:v>
                </c:pt>
                <c:pt idx="259">
                  <c:v>19.566989252973098</c:v>
                </c:pt>
                <c:pt idx="260">
                  <c:v>19.661354549005775</c:v>
                </c:pt>
                <c:pt idx="261">
                  <c:v>19.754639912114278</c:v>
                </c:pt>
                <c:pt idx="262">
                  <c:v>19.846811912495351</c:v>
                </c:pt>
                <c:pt idx="263">
                  <c:v>19.937838468121736</c:v>
                </c:pt>
                <c:pt idx="264">
                  <c:v>20.02768886837762</c:v>
                </c:pt>
                <c:pt idx="265">
                  <c:v>20.116333796036027</c:v>
                </c:pt>
                <c:pt idx="266">
                  <c:v>20.20374534753028</c:v>
                </c:pt>
                <c:pt idx="267">
                  <c:v>20.289897051474341</c:v>
                </c:pt>
                <c:pt idx="268">
                  <c:v>20.374763885389491</c:v>
                </c:pt>
                <c:pt idx="269">
                  <c:v>20.458322290597902</c:v>
                </c:pt>
                <c:pt idx="270">
                  <c:v>20.540550185246541</c:v>
                </c:pt>
                <c:pt idx="271">
                  <c:v>20.621426975428232</c:v>
                </c:pt>
                <c:pt idx="272">
                  <c:v>20.700933564369567</c:v>
                </c:pt>
                <c:pt idx="273">
                  <c:v>21.491600250802907</c:v>
                </c:pt>
                <c:pt idx="274">
                  <c:v>21.570301591436642</c:v>
                </c:pt>
                <c:pt idx="275">
                  <c:v>21.647533938505369</c:v>
                </c:pt>
                <c:pt idx="276">
                  <c:v>21.723284071969012</c:v>
                </c:pt>
                <c:pt idx="277">
                  <c:v>21.797540339552302</c:v>
                </c:pt>
                <c:pt idx="278">
                  <c:v>21.870292653573124</c:v>
                </c:pt>
                <c:pt idx="279">
                  <c:v>21.941532485655074</c:v>
                </c:pt>
                <c:pt idx="280">
                  <c:v>22.011252859323065</c:v>
                </c:pt>
                <c:pt idx="281">
                  <c:v>22.079448340484525</c:v>
                </c:pt>
                <c:pt idx="282">
                  <c:v>22.146115025802509</c:v>
                </c:pt>
                <c:pt idx="283">
                  <c:v>22.211250528971107</c:v>
                </c:pt>
                <c:pt idx="284">
                  <c:v>22.274853964906953</c:v>
                </c:pt>
                <c:pt idx="285">
                  <c:v>22.336925931874728</c:v>
                </c:pt>
                <c:pt idx="286">
                  <c:v>22.397468491568041</c:v>
                </c:pt>
                <c:pt idx="287">
                  <c:v>22.456485147170767</c:v>
                </c:pt>
                <c:pt idx="288">
                  <c:v>22.51398081942763</c:v>
                </c:pt>
                <c:pt idx="289">
                  <c:v>22.569961820756173</c:v>
                </c:pt>
                <c:pt idx="290">
                  <c:v>22.624435827435654</c:v>
                </c:pt>
                <c:pt idx="291">
                  <c:v>22.67741184991225</c:v>
                </c:pt>
                <c:pt idx="292">
                  <c:v>22.72890020126238</c:v>
                </c:pt>
                <c:pt idx="293">
                  <c:v>22.77891246386001</c:v>
                </c:pt>
                <c:pt idx="294">
                  <c:v>22.827461454296223</c:v>
                </c:pt>
                <c:pt idx="295">
                  <c:v>22.87456118660274</c:v>
                </c:pt>
                <c:pt idx="296">
                  <c:v>22.920226833833638</c:v>
                </c:pt>
                <c:pt idx="297">
                  <c:v>22.964474688062495</c:v>
                </c:pt>
                <c:pt idx="298">
                  <c:v>23.007322118854749</c:v>
                </c:pt>
                <c:pt idx="299">
                  <c:v>23.048787530277433</c:v>
                </c:pt>
                <c:pt idx="300">
                  <c:v>23.088890316511225</c:v>
                </c:pt>
                <c:pt idx="301">
                  <c:v>23.127650816131649</c:v>
                </c:pt>
                <c:pt idx="302">
                  <c:v>23.165090265128697</c:v>
                </c:pt>
                <c:pt idx="303">
                  <c:v>23.201230748736034</c:v>
                </c:pt>
                <c:pt idx="304">
                  <c:v>24.214308796137594</c:v>
                </c:pt>
                <c:pt idx="305">
                  <c:v>24.248658059532335</c:v>
                </c:pt>
                <c:pt idx="306">
                  <c:v>24.281735160790252</c:v>
                </c:pt>
                <c:pt idx="307">
                  <c:v>24.313566491487759</c:v>
                </c:pt>
                <c:pt idx="308">
                  <c:v>24.344179057540973</c:v>
                </c:pt>
                <c:pt idx="309">
                  <c:v>24.373600422992912</c:v>
                </c:pt>
                <c:pt idx="310">
                  <c:v>24.401858653134212</c:v>
                </c:pt>
                <c:pt idx="311">
                  <c:v>24.428982257044449</c:v>
                </c:pt>
                <c:pt idx="312">
                  <c:v>24.455000129642094</c:v>
                </c:pt>
                <c:pt idx="313">
                  <c:v>24.479941493332262</c:v>
                </c:pt>
                <c:pt idx="314">
                  <c:v>24.503835839341981</c:v>
                </c:pt>
                <c:pt idx="315">
                  <c:v>24.526712868833602</c:v>
                </c:pt>
                <c:pt idx="316">
                  <c:v>24.548602433887496</c:v>
                </c:pt>
                <c:pt idx="317">
                  <c:v>24.569534478445618</c:v>
                </c:pt>
                <c:pt idx="318">
                  <c:v>24.589538979307932</c:v>
                </c:pt>
                <c:pt idx="319">
                  <c:v>24.608645887273997</c:v>
                </c:pt>
                <c:pt idx="320">
                  <c:v>24.626885068521943</c:v>
                </c:pt>
                <c:pt idx="321">
                  <c:v>24.644286246317247</c:v>
                </c:pt>
                <c:pt idx="322">
                  <c:v>24.660878943143594</c:v>
                </c:pt>
                <c:pt idx="323">
                  <c:v>24.676692423347902</c:v>
                </c:pt>
                <c:pt idx="324">
                  <c:v>24.691755636390944</c:v>
                </c:pt>
                <c:pt idx="325">
                  <c:v>24.706097160795071</c:v>
                </c:pt>
                <c:pt idx="326">
                  <c:v>24.719745148879298</c:v>
                </c:pt>
                <c:pt idx="327">
                  <c:v>24.732727272371857</c:v>
                </c:pt>
                <c:pt idx="328">
                  <c:v>24.745070668988902</c:v>
                </c:pt>
                <c:pt idx="329">
                  <c:v>24.756801890067418</c:v>
                </c:pt>
                <c:pt idx="330">
                  <c:v>24.767946849339054</c:v>
                </c:pt>
                <c:pt idx="331">
                  <c:v>24.778530772930324</c:v>
                </c:pt>
                <c:pt idx="332">
                  <c:v>24.788578150672915</c:v>
                </c:pt>
                <c:pt idx="333">
                  <c:v>24.798112688806832</c:v>
                </c:pt>
                <c:pt idx="334">
                  <c:v>23.301526083105706</c:v>
                </c:pt>
                <c:pt idx="335">
                  <c:v>23.310031437404383</c:v>
                </c:pt>
                <c:pt idx="336">
                  <c:v>23.318094028094528</c:v>
                </c:pt>
                <c:pt idx="337">
                  <c:v>23.325732503128386</c:v>
                </c:pt>
                <c:pt idx="338">
                  <c:v>23.332964588133695</c:v>
                </c:pt>
                <c:pt idx="339">
                  <c:v>23.33980705151729</c:v>
                </c:pt>
                <c:pt idx="340">
                  <c:v>23.346275671353762</c:v>
                </c:pt>
                <c:pt idx="341">
                  <c:v>23.352385204119187</c:v>
                </c:pt>
                <c:pt idx="342">
                  <c:v>23.358149355326326</c:v>
                </c:pt>
                <c:pt idx="343">
                  <c:v>23.363580752115141</c:v>
                </c:pt>
                <c:pt idx="344">
                  <c:v>23.368690917849058</c:v>
                </c:pt>
                <c:pt idx="345">
                  <c:v>23.37349024876433</c:v>
                </c:pt>
                <c:pt idx="346">
                  <c:v>23.377987992716022</c:v>
                </c:pt>
                <c:pt idx="347">
                  <c:v>23.382192230061012</c:v>
                </c:pt>
                <c:pt idx="348">
                  <c:v>23.38610985671432</c:v>
                </c:pt>
                <c:pt idx="349">
                  <c:v>23.389746569411599</c:v>
                </c:pt>
                <c:pt idx="350">
                  <c:v>23.393106853206504</c:v>
                </c:pt>
                <c:pt idx="351">
                  <c:v>23.39619397122771</c:v>
                </c:pt>
                <c:pt idx="352">
                  <c:v>23.399009956716554</c:v>
                </c:pt>
                <c:pt idx="353">
                  <c:v>23.401555607361718</c:v>
                </c:pt>
                <c:pt idx="354">
                  <c:v>23.403830481943476</c:v>
                </c:pt>
                <c:pt idx="355">
                  <c:v>23.40583289929592</c:v>
                </c:pt>
                <c:pt idx="356">
                  <c:v>23.407559939590985</c:v>
                </c:pt>
                <c:pt idx="357">
                  <c:v>23.409007447944187</c:v>
                </c:pt>
                <c:pt idx="358">
                  <c:v>23.410170040337437</c:v>
                </c:pt>
                <c:pt idx="359">
                  <c:v>23.41104111185048</c:v>
                </c:pt>
                <c:pt idx="360">
                  <c:v>23.411612847187687</c:v>
                </c:pt>
                <c:pt idx="361">
                  <c:v>23.41187623348333</c:v>
                </c:pt>
                <c:pt idx="362">
                  <c:v>23.41182107536396</c:v>
                </c:pt>
                <c:pt idx="363">
                  <c:v>23.411436012242728</c:v>
                </c:pt>
                <c:pt idx="364">
                  <c:v>23.410708537816106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F8C-4F82-B188-C5CE54B11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3548352"/>
        <c:axId val="1253544192"/>
        <c:extLst/>
      </c:barChart>
      <c:lineChart>
        <c:grouping val="standard"/>
        <c:varyColors val="0"/>
        <c:ser>
          <c:idx val="0"/>
          <c:order val="0"/>
          <c:tx>
            <c:v>Topo da Atmosfera</c:v>
          </c:tx>
          <c:spPr>
            <a:ln w="28575" cap="rnd">
              <a:solidFill>
                <a:srgbClr val="0E4B0D"/>
              </a:solidFill>
              <a:round/>
            </a:ln>
            <a:effectLst/>
          </c:spPr>
          <c:marker>
            <c:symbol val="none"/>
          </c:marker>
          <c:cat>
            <c:numRef>
              <c:f>'Base Automática'!$C$12:$C$376</c:f>
              <c:numCache>
                <c:formatCode>d\-mmm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'Base Manual'!$CH$12:$CH$376</c:f>
              <c:numCache>
                <c:formatCode>General</c:formatCode>
                <c:ptCount val="365"/>
                <c:pt idx="0">
                  <c:v>42.569079858325424</c:v>
                </c:pt>
                <c:pt idx="1">
                  <c:v>42.557829421447245</c:v>
                </c:pt>
                <c:pt idx="2">
                  <c:v>42.545223969521281</c:v>
                </c:pt>
                <c:pt idx="3">
                  <c:v>42.531238228824883</c:v>
                </c:pt>
                <c:pt idx="4">
                  <c:v>42.515845468568926</c:v>
                </c:pt>
                <c:pt idx="5">
                  <c:v>42.499017555465912</c:v>
                </c:pt>
                <c:pt idx="6">
                  <c:v>42.480725011481269</c:v>
                </c:pt>
                <c:pt idx="7">
                  <c:v>42.460937074663349</c:v>
                </c:pt>
                <c:pt idx="8">
                  <c:v>42.439621762942579</c:v>
                </c:pt>
                <c:pt idx="9">
                  <c:v>42.416745940784693</c:v>
                </c:pt>
                <c:pt idx="10">
                  <c:v>42.392275388578561</c:v>
                </c:pt>
                <c:pt idx="11">
                  <c:v>42.366174874634602</c:v>
                </c:pt>
                <c:pt idx="12">
                  <c:v>42.338408229665077</c:v>
                </c:pt>
                <c:pt idx="13">
                  <c:v>42.308938423614272</c:v>
                </c:pt>
                <c:pt idx="14">
                  <c:v>42.277727644702253</c:v>
                </c:pt>
                <c:pt idx="15">
                  <c:v>42.244737380542517</c:v>
                </c:pt>
                <c:pt idx="16">
                  <c:v>42.209928501191243</c:v>
                </c:pt>
                <c:pt idx="17">
                  <c:v>42.173261343982112</c:v>
                </c:pt>
                <c:pt idx="18">
                  <c:v>42.134695799998561</c:v>
                </c:pt>
                <c:pt idx="19">
                  <c:v>42.094191402032735</c:v>
                </c:pt>
                <c:pt idx="20">
                  <c:v>42.051707413878532</c:v>
                </c:pt>
                <c:pt idx="21">
                  <c:v>42.007202920803479</c:v>
                </c:pt>
                <c:pt idx="22">
                  <c:v>41.960636921043985</c:v>
                </c:pt>
                <c:pt idx="23">
                  <c:v>41.911968418165046</c:v>
                </c:pt>
                <c:pt idx="24">
                  <c:v>41.861156514126826</c:v>
                </c:pt>
                <c:pt idx="25">
                  <c:v>41.808160502897159</c:v>
                </c:pt>
                <c:pt idx="26">
                  <c:v>41.75293996445032</c:v>
                </c:pt>
                <c:pt idx="27">
                  <c:v>41.695454858990665</c:v>
                </c:pt>
                <c:pt idx="28">
                  <c:v>41.635665621240399</c:v>
                </c:pt>
                <c:pt idx="29">
                  <c:v>41.573533254630043</c:v>
                </c:pt>
                <c:pt idx="30">
                  <c:v>41.509019425231315</c:v>
                </c:pt>
                <c:pt idx="31">
                  <c:v>41.442086555271537</c:v>
                </c:pt>
                <c:pt idx="32">
                  <c:v>41.372697916070514</c:v>
                </c:pt>
                <c:pt idx="33">
                  <c:v>41.300817720241113</c:v>
                </c:pt>
                <c:pt idx="34">
                  <c:v>41.226411212996091</c:v>
                </c:pt>
                <c:pt idx="35">
                  <c:v>41.149444762405381</c:v>
                </c:pt>
                <c:pt idx="36">
                  <c:v>41.069885948449709</c:v>
                </c:pt>
                <c:pt idx="37">
                  <c:v>40.987703650717769</c:v>
                </c:pt>
                <c:pt idx="38">
                  <c:v>40.902868134597483</c:v>
                </c:pt>
                <c:pt idx="39">
                  <c:v>40.815351135812882</c:v>
                </c:pt>
                <c:pt idx="40">
                  <c:v>40.72512594316224</c:v>
                </c:pt>
                <c:pt idx="41">
                  <c:v>40.632167479314717</c:v>
                </c:pt>
                <c:pt idx="42">
                  <c:v>40.536452379526729</c:v>
                </c:pt>
                <c:pt idx="43">
                  <c:v>40.43795906814259</c:v>
                </c:pt>
                <c:pt idx="44">
                  <c:v>40.336667832747068</c:v>
                </c:pt>
                <c:pt idx="45">
                  <c:v>40.232560895842063</c:v>
                </c:pt>
                <c:pt idx="46">
                  <c:v>40.125622483923578</c:v>
                </c:pt>
                <c:pt idx="47">
                  <c:v>40.015838893839081</c:v>
                </c:pt>
                <c:pt idx="48">
                  <c:v>39.903198556310763</c:v>
                </c:pt>
                <c:pt idx="49">
                  <c:v>39.787692096514434</c:v>
                </c:pt>
                <c:pt idx="50">
                  <c:v>39.669312391609324</c:v>
                </c:pt>
                <c:pt idx="51">
                  <c:v>39.548054625119164</c:v>
                </c:pt>
                <c:pt idx="52">
                  <c:v>39.423916338070661</c:v>
                </c:pt>
                <c:pt idx="53">
                  <c:v>39.296897476800957</c:v>
                </c:pt>
                <c:pt idx="54">
                  <c:v>39.167000437352328</c:v>
                </c:pt>
                <c:pt idx="55">
                  <c:v>39.034230106377713</c:v>
                </c:pt>
                <c:pt idx="56">
                  <c:v>38.898593898487711</c:v>
                </c:pt>
                <c:pt idx="57">
                  <c:v>38.760101789975927</c:v>
                </c:pt>
                <c:pt idx="58">
                  <c:v>38.618766348866522</c:v>
                </c:pt>
                <c:pt idx="59">
                  <c:v>38.474602761234344</c:v>
                </c:pt>
                <c:pt idx="60">
                  <c:v>38.327628853755407</c:v>
                </c:pt>
                <c:pt idx="61">
                  <c:v>38.177865112452366</c:v>
                </c:pt>
                <c:pt idx="62">
                  <c:v>38.025334697607008</c:v>
                </c:pt>
                <c:pt idx="63">
                  <c:v>37.870063454819189</c:v>
                </c:pt>
                <c:pt idx="64">
                  <c:v>37.712079922198583</c:v>
                </c:pt>
                <c:pt idx="65">
                  <c:v>37.551415333683863</c:v>
                </c:pt>
                <c:pt idx="66">
                  <c:v>37.388103618490561</c:v>
                </c:pt>
                <c:pt idx="67">
                  <c:v>37.222181396696861</c:v>
                </c:pt>
                <c:pt idx="68">
                  <c:v>37.053687970983916</c:v>
                </c:pt>
                <c:pt idx="69">
                  <c:v>36.88266531455475</c:v>
                </c:pt>
                <c:pt idx="70">
                  <c:v>36.709158055262904</c:v>
                </c:pt>
                <c:pt idx="71">
                  <c:v>36.533213455989859</c:v>
                </c:pt>
                <c:pt idx="72">
                  <c:v>36.354881391316866</c:v>
                </c:pt>
                <c:pt idx="73">
                  <c:v>36.174214320544394</c:v>
                </c:pt>
                <c:pt idx="74">
                  <c:v>35.99126725711892</c:v>
                </c:pt>
                <c:pt idx="75">
                  <c:v>35.806097734533928</c:v>
                </c:pt>
                <c:pt idx="76">
                  <c:v>35.618765768778481</c:v>
                </c:pt>
                <c:pt idx="77">
                  <c:v>35.429333817412896</c:v>
                </c:pt>
                <c:pt idx="78">
                  <c:v>35.237866735357592</c:v>
                </c:pt>
                <c:pt idx="79">
                  <c:v>35.044431727486888</c:v>
                </c:pt>
                <c:pt idx="80">
                  <c:v>34.849098298125057</c:v>
                </c:pt>
                <c:pt idx="81">
                  <c:v>34.65193819754785</c:v>
                </c:pt>
                <c:pt idx="82">
                  <c:v>34.45302536559705</c:v>
                </c:pt>
                <c:pt idx="83">
                  <c:v>34.252435872521126</c:v>
                </c:pt>
                <c:pt idx="84">
                  <c:v>34.050247857158936</c:v>
                </c:pt>
                <c:pt idx="85">
                  <c:v>33.846541462587886</c:v>
                </c:pt>
                <c:pt idx="86">
                  <c:v>33.641398769361587</c:v>
                </c:pt>
                <c:pt idx="87">
                  <c:v>33.434903726465407</c:v>
                </c:pt>
                <c:pt idx="88">
                  <c:v>33.227142080121403</c:v>
                </c:pt>
                <c:pt idx="89">
                  <c:v>33.018201300576806</c:v>
                </c:pt>
                <c:pt idx="90">
                  <c:v>32.808170507012335</c:v>
                </c:pt>
                <c:pt idx="91">
                  <c:v>32.597140390708589</c:v>
                </c:pt>
                <c:pt idx="92">
                  <c:v>32.385203136610173</c:v>
                </c:pt>
                <c:pt idx="93">
                  <c:v>32.172452343428503</c:v>
                </c:pt>
                <c:pt idx="94">
                  <c:v>31.958982942424491</c:v>
                </c:pt>
                <c:pt idx="95">
                  <c:v>31.744891115012912</c:v>
                </c:pt>
                <c:pt idx="96">
                  <c:v>31.530274209330113</c:v>
                </c:pt>
                <c:pt idx="97">
                  <c:v>31.315230655906124</c:v>
                </c:pt>
                <c:pt idx="98">
                  <c:v>31.099859882581278</c:v>
                </c:pt>
                <c:pt idx="99">
                  <c:v>30.884262228806513</c:v>
                </c:pt>
                <c:pt idx="100">
                  <c:v>30.668538859464338</c:v>
                </c:pt>
                <c:pt idx="101">
                  <c:v>30.452791678346252</c:v>
                </c:pt>
                <c:pt idx="102">
                  <c:v>30.23712324141912</c:v>
                </c:pt>
                <c:pt idx="103">
                  <c:v>30.021636670011276</c:v>
                </c:pt>
                <c:pt idx="104">
                  <c:v>29.806435564045611</c:v>
                </c:pt>
                <c:pt idx="105">
                  <c:v>29.591623915443581</c:v>
                </c:pt>
                <c:pt idx="106">
                  <c:v>29.37730602182107</c:v>
                </c:pt>
                <c:pt idx="107">
                  <c:v>29.1635864005925</c:v>
                </c:pt>
                <c:pt idx="108">
                  <c:v>28.950569703596233</c:v>
                </c:pt>
                <c:pt idx="109">
                  <c:v>28.738360632349288</c:v>
                </c:pt>
                <c:pt idx="110">
                  <c:v>28.527063854035756</c:v>
                </c:pt>
                <c:pt idx="111">
                  <c:v>28.316783918327758</c:v>
                </c:pt>
                <c:pt idx="112">
                  <c:v>28.107625175133698</c:v>
                </c:pt>
                <c:pt idx="113">
                  <c:v>27.899691693363042</c:v>
                </c:pt>
                <c:pt idx="114">
                  <c:v>27.693087180792208</c:v>
                </c:pt>
                <c:pt idx="115">
                  <c:v>27.48791490511055</c:v>
                </c:pt>
                <c:pt idx="116">
                  <c:v>27.284277616220667</c:v>
                </c:pt>
                <c:pt idx="117">
                  <c:v>27.082277469861481</c:v>
                </c:pt>
                <c:pt idx="118">
                  <c:v>26.882015952617522</c:v>
                </c:pt>
                <c:pt idx="119">
                  <c:v>26.683593808372656</c:v>
                </c:pt>
                <c:pt idx="120">
                  <c:v>26.487110966260655</c:v>
                </c:pt>
                <c:pt idx="121">
                  <c:v>26.292666470160459</c:v>
                </c:pt>
                <c:pt idx="122">
                  <c:v>26.100358409778405</c:v>
                </c:pt>
                <c:pt idx="123">
                  <c:v>25.910283853354457</c:v>
                </c:pt>
                <c:pt idx="124">
                  <c:v>25.722538782025158</c:v>
                </c:pt>
                <c:pt idx="125">
                  <c:v>25.537218025870104</c:v>
                </c:pt>
                <c:pt idx="126">
                  <c:v>25.35441520166528</c:v>
                </c:pt>
                <c:pt idx="127">
                  <c:v>25.174222652360857</c:v>
                </c:pt>
                <c:pt idx="128">
                  <c:v>24.996731388297615</c:v>
                </c:pt>
                <c:pt idx="129">
                  <c:v>24.822031030171193</c:v>
                </c:pt>
                <c:pt idx="130">
                  <c:v>24.650209753750019</c:v>
                </c:pt>
                <c:pt idx="131">
                  <c:v>24.481354236348565</c:v>
                </c:pt>
                <c:pt idx="132">
                  <c:v>24.315549605054137</c:v>
                </c:pt>
                <c:pt idx="133">
                  <c:v>24.15287938670215</c:v>
                </c:pt>
                <c:pt idx="134">
                  <c:v>23.99342545959168</c:v>
                </c:pt>
                <c:pt idx="135">
                  <c:v>23.837268006930191</c:v>
                </c:pt>
                <c:pt idx="136">
                  <c:v>23.684485471993778</c:v>
                </c:pt>
                <c:pt idx="137">
                  <c:v>23.535154514987006</c:v>
                </c:pt>
                <c:pt idx="138">
                  <c:v>23.389349971584</c:v>
                </c:pt>
                <c:pt idx="139">
                  <c:v>23.24714481313087</c:v>
                </c:pt>
                <c:pt idx="140">
                  <c:v>23.10861010848782</c:v>
                </c:pt>
                <c:pt idx="141">
                  <c:v>22.973814987487845</c:v>
                </c:pt>
                <c:pt idx="142">
                  <c:v>22.842826605987625</c:v>
                </c:pt>
                <c:pt idx="143">
                  <c:v>22.715710112485695</c:v>
                </c:pt>
                <c:pt idx="144">
                  <c:v>22.592528616281644</c:v>
                </c:pt>
                <c:pt idx="145">
                  <c:v>22.473343157150058</c:v>
                </c:pt>
                <c:pt idx="146">
                  <c:v>22.358212676502294</c:v>
                </c:pt>
                <c:pt idx="147">
                  <c:v>22.247193990009002</c:v>
                </c:pt>
                <c:pt idx="148">
                  <c:v>22.140341761656558</c:v>
                </c:pt>
                <c:pt idx="149">
                  <c:v>22.037708479210323</c:v>
                </c:pt>
                <c:pt idx="150">
                  <c:v>21.939344431058366</c:v>
                </c:pt>
                <c:pt idx="151">
                  <c:v>21.845297684409342</c:v>
                </c:pt>
                <c:pt idx="152">
                  <c:v>21.755614064818971</c:v>
                </c:pt>
                <c:pt idx="153">
                  <c:v>21.670337137020166</c:v>
                </c:pt>
                <c:pt idx="154">
                  <c:v>21.589508187032429</c:v>
                </c:pt>
                <c:pt idx="155">
                  <c:v>21.513166205527206</c:v>
                </c:pt>
                <c:pt idx="156">
                  <c:v>21.441347872426416</c:v>
                </c:pt>
                <c:pt idx="157">
                  <c:v>21.374087542712605</c:v>
                </c:pt>
                <c:pt idx="158">
                  <c:v>21.311417233429818</c:v>
                </c:pt>
                <c:pt idx="159">
                  <c:v>21.253366611855558</c:v>
                </c:pt>
                <c:pt idx="160">
                  <c:v>21.199962984824928</c:v>
                </c:pt>
                <c:pt idx="161">
                  <c:v>21.151231289189205</c:v>
                </c:pt>
                <c:pt idx="162">
                  <c:v>21.107194083392169</c:v>
                </c:pt>
                <c:pt idx="163">
                  <c:v>21.067871540148388</c:v>
                </c:pt>
                <c:pt idx="164">
                  <c:v>21.03328144020869</c:v>
                </c:pt>
                <c:pt idx="165">
                  <c:v>21.00343916719925</c:v>
                </c:pt>
                <c:pt idx="166">
                  <c:v>20.978357703521414</c:v>
                </c:pt>
                <c:pt idx="167">
                  <c:v>20.958047627300708</c:v>
                </c:pt>
                <c:pt idx="168">
                  <c:v>20.942517110374155</c:v>
                </c:pt>
                <c:pt idx="169">
                  <c:v>20.931771917306211</c:v>
                </c:pt>
                <c:pt idx="170">
                  <c:v>20.925815405424466</c:v>
                </c:pt>
                <c:pt idx="171">
                  <c:v>20.924648525867344</c:v>
                </c:pt>
                <c:pt idx="172">
                  <c:v>20.928269825636843</c:v>
                </c:pt>
                <c:pt idx="173">
                  <c:v>20.936675450650391</c:v>
                </c:pt>
                <c:pt idx="174">
                  <c:v>20.949859149786995</c:v>
                </c:pt>
                <c:pt idx="175">
                  <c:v>20.967812279923514</c:v>
                </c:pt>
                <c:pt idx="176">
                  <c:v>20.990523811958184</c:v>
                </c:pt>
                <c:pt idx="177">
                  <c:v>21.017980337819424</c:v>
                </c:pt>
                <c:pt idx="178">
                  <c:v>21.050166078458862</c:v>
                </c:pt>
                <c:pt idx="179">
                  <c:v>21.087062892828754</c:v>
                </c:pt>
                <c:pt idx="180">
                  <c:v>21.128650287844938</c:v>
                </c:pt>
                <c:pt idx="181">
                  <c:v>21.174905429337528</c:v>
                </c:pt>
                <c:pt idx="182">
                  <c:v>21.225803153992796</c:v>
                </c:pt>
                <c:pt idx="183">
                  <c:v>21.281315982290653</c:v>
                </c:pt>
                <c:pt idx="184">
                  <c:v>21.34141413244355</c:v>
                </c:pt>
                <c:pt idx="185">
                  <c:v>21.406065535343554</c:v>
                </c:pt>
                <c:pt idx="186">
                  <c:v>21.475235850525767</c:v>
                </c:pt>
                <c:pt idx="187">
                  <c:v>21.548888483157288</c:v>
                </c:pt>
                <c:pt idx="188">
                  <c:v>21.626984602062372</c:v>
                </c:pt>
                <c:pt idx="189">
                  <c:v>21.709483158795383</c:v>
                </c:pt>
                <c:pt idx="190">
                  <c:v>21.79634090777456</c:v>
                </c:pt>
                <c:pt idx="191">
                  <c:v>21.887512427490712</c:v>
                </c:pt>
                <c:pt idx="192">
                  <c:v>21.982950142806043</c:v>
                </c:pt>
                <c:pt idx="193">
                  <c:v>22.082604348359606</c:v>
                </c:pt>
                <c:pt idx="194">
                  <c:v>22.186423233096814</c:v>
                </c:pt>
                <c:pt idx="195">
                  <c:v>22.294352905941253</c:v>
                </c:pt>
                <c:pt idx="196">
                  <c:v>22.406337422628368</c:v>
                </c:pt>
                <c:pt idx="197">
                  <c:v>22.522318813721007</c:v>
                </c:pt>
                <c:pt idx="198">
                  <c:v>22.642237113827761</c:v>
                </c:pt>
                <c:pt idx="199">
                  <c:v>22.766030392045298</c:v>
                </c:pt>
                <c:pt idx="200">
                  <c:v>22.893634783646942</c:v>
                </c:pt>
                <c:pt idx="201">
                  <c:v>23.024984523039173</c:v>
                </c:pt>
                <c:pt idx="202">
                  <c:v>23.160011978008715</c:v>
                </c:pt>
                <c:pt idx="203">
                  <c:v>23.298647685282209</c:v>
                </c:pt>
                <c:pt idx="204">
                  <c:v>23.440820387420594</c:v>
                </c:pt>
                <c:pt idx="205">
                  <c:v>23.586457071069713</c:v>
                </c:pt>
                <c:pt idx="206">
                  <c:v>23.735483006588087</c:v>
                </c:pt>
                <c:pt idx="207">
                  <c:v>23.887821789072003</c:v>
                </c:pt>
                <c:pt idx="208">
                  <c:v>24.043395380796852</c:v>
                </c:pt>
                <c:pt idx="209">
                  <c:v>24.202124155092562</c:v>
                </c:pt>
                <c:pt idx="210">
                  <c:v>24.363926941669114</c:v>
                </c:pt>
                <c:pt idx="211">
                  <c:v>24.528721073406842</c:v>
                </c:pt>
                <c:pt idx="212">
                  <c:v>24.69642243462372</c:v>
                </c:pt>
                <c:pt idx="213">
                  <c:v>24.866945510829854</c:v>
                </c:pt>
                <c:pt idx="214">
                  <c:v>25.040203439977045</c:v>
                </c:pt>
                <c:pt idx="215">
                  <c:v>25.216108065208136</c:v>
                </c:pt>
                <c:pt idx="216">
                  <c:v>25.394569989108451</c:v>
                </c:pt>
                <c:pt idx="217">
                  <c:v>25.575498629458171</c:v>
                </c:pt>
                <c:pt idx="218">
                  <c:v>25.758802276480981</c:v>
                </c:pt>
                <c:pt idx="219">
                  <c:v>25.944388151581233</c:v>
                </c:pt>
                <c:pt idx="220">
                  <c:v>26.13216246755756</c:v>
                </c:pt>
                <c:pt idx="221">
                  <c:v>26.322030490277335</c:v>
                </c:pt>
                <c:pt idx="222">
                  <c:v>26.513896601791892</c:v>
                </c:pt>
                <c:pt idx="223">
                  <c:v>26.707664364868545</c:v>
                </c:pt>
                <c:pt idx="224">
                  <c:v>26.903236588910637</c:v>
                </c:pt>
                <c:pt idx="225">
                  <c:v>27.100515397232567</c:v>
                </c:pt>
                <c:pt idx="226">
                  <c:v>27.299402295652119</c:v>
                </c:pt>
                <c:pt idx="227">
                  <c:v>27.499798242357365</c:v>
                </c:pt>
                <c:pt idx="228">
                  <c:v>27.701603719001142</c:v>
                </c:pt>
                <c:pt idx="229">
                  <c:v>27.904718802970805</c:v>
                </c:pt>
                <c:pt idx="230">
                  <c:v>28.109043240776359</c:v>
                </c:pt>
                <c:pt idx="231">
                  <c:v>28.314476522495092</c:v>
                </c:pt>
                <c:pt idx="232">
                  <c:v>28.520917957206109</c:v>
                </c:pt>
                <c:pt idx="233">
                  <c:v>28.728266749343085</c:v>
                </c:pt>
                <c:pt idx="234">
                  <c:v>28.936422075889354</c:v>
                </c:pt>
                <c:pt idx="235">
                  <c:v>29.145283164333911</c:v>
                </c:pt>
                <c:pt idx="236">
                  <c:v>29.354749371303406</c:v>
                </c:pt>
                <c:pt idx="237">
                  <c:v>29.564720261779804</c:v>
                </c:pt>
                <c:pt idx="238">
                  <c:v>29.775095688809735</c:v>
                </c:pt>
                <c:pt idx="239">
                  <c:v>29.985775873607121</c:v>
                </c:pt>
                <c:pt idx="240">
                  <c:v>30.196661485946816</c:v>
                </c:pt>
                <c:pt idx="241">
                  <c:v>30.407653724743259</c:v>
                </c:pt>
                <c:pt idx="242">
                  <c:v>30.618654398704592</c:v>
                </c:pt>
                <c:pt idx="243">
                  <c:v>30.829566006949467</c:v>
                </c:pt>
                <c:pt idx="244">
                  <c:v>31.040291819470667</c:v>
                </c:pt>
                <c:pt idx="245">
                  <c:v>31.250735957327006</c:v>
                </c:pt>
                <c:pt idx="246">
                  <c:v>31.460803472442461</c:v>
                </c:pt>
                <c:pt idx="247">
                  <c:v>31.670400426889319</c:v>
                </c:pt>
                <c:pt idx="248">
                  <c:v>31.879433971530343</c:v>
                </c:pt>
                <c:pt idx="249">
                  <c:v>32.087812423893354</c:v>
                </c:pt>
                <c:pt idx="250">
                  <c:v>32.295445345150362</c:v>
                </c:pt>
                <c:pt idx="251">
                  <c:v>32.50224361607291</c:v>
                </c:pt>
                <c:pt idx="252">
                  <c:v>32.708119511834212</c:v>
                </c:pt>
                <c:pt idx="253">
                  <c:v>32.912986775528907</c:v>
                </c:pt>
                <c:pt idx="254">
                  <c:v>33.116760690281581</c:v>
                </c:pt>
                <c:pt idx="255">
                  <c:v>33.319358149815201</c:v>
                </c:pt>
                <c:pt idx="256">
                  <c:v>33.520697727352214</c:v>
                </c:pt>
                <c:pt idx="257">
                  <c:v>33.720699742721884</c:v>
                </c:pt>
                <c:pt idx="258">
                  <c:v>33.91928632754928</c:v>
                </c:pt>
                <c:pt idx="259">
                  <c:v>34.116381488403412</c:v>
                </c:pt>
                <c:pt idx="260">
                  <c:v>34.311911167784082</c:v>
                </c:pt>
                <c:pt idx="261">
                  <c:v>34.505803302830131</c:v>
                </c:pt>
                <c:pt idx="262">
                  <c:v>34.69798788163444</c:v>
                </c:pt>
                <c:pt idx="263">
                  <c:v>34.888396997054706</c:v>
                </c:pt>
                <c:pt idx="264">
                  <c:v>35.076964897912447</c:v>
                </c:pt>
                <c:pt idx="265">
                  <c:v>35.263628037477041</c:v>
                </c:pt>
                <c:pt idx="266">
                  <c:v>35.448325119135561</c:v>
                </c:pt>
                <c:pt idx="267">
                  <c:v>35.630997139153962</c:v>
                </c:pt>
                <c:pt idx="268">
                  <c:v>35.811587426440113</c:v>
                </c:pt>
                <c:pt idx="269">
                  <c:v>35.990041679224042</c:v>
                </c:pt>
                <c:pt idx="270">
                  <c:v>36.166307998576315</c:v>
                </c:pt>
                <c:pt idx="271">
                  <c:v>36.340336918691172</c:v>
                </c:pt>
                <c:pt idx="272">
                  <c:v>36.512081433866342</c:v>
                </c:pt>
                <c:pt idx="273">
                  <c:v>36.681497022118243</c:v>
                </c:pt>
                <c:pt idx="274">
                  <c:v>36.848541665376501</c:v>
                </c:pt>
                <c:pt idx="275">
                  <c:v>37.01317586620889</c:v>
                </c:pt>
                <c:pt idx="276">
                  <c:v>37.175362661033596</c:v>
                </c:pt>
                <c:pt idx="277">
                  <c:v>37.335067629782664</c:v>
                </c:pt>
                <c:pt idx="278">
                  <c:v>37.492258901986879</c:v>
                </c:pt>
                <c:pt idx="279">
                  <c:v>37.646907159259285</c:v>
                </c:pt>
                <c:pt idx="280">
                  <c:v>37.798985634161063</c:v>
                </c:pt>
                <c:pt idx="281">
                  <c:v>37.94847010544057</c:v>
                </c:pt>
                <c:pt idx="282">
                  <c:v>38.095338889643017</c:v>
                </c:pt>
                <c:pt idx="283">
                  <c:v>38.239572829095103</c:v>
                </c:pt>
                <c:pt idx="284">
                  <c:v>38.381155276275827</c:v>
                </c:pt>
                <c:pt idx="285">
                  <c:v>38.520072074591404</c:v>
                </c:pt>
                <c:pt idx="286">
                  <c:v>38.656311535578972</c:v>
                </c:pt>
                <c:pt idx="287">
                  <c:v>38.789864412570296</c:v>
                </c:pt>
                <c:pt idx="288">
                  <c:v>38.920723870853763</c:v>
                </c:pt>
                <c:pt idx="289">
                  <c:v>39.048885454378485</c:v>
                </c:pt>
                <c:pt idx="290">
                  <c:v>39.174347049051711</c:v>
                </c:pt>
                <c:pt idx="291">
                  <c:v>39.297108842686399</c:v>
                </c:pt>
                <c:pt idx="292">
                  <c:v>39.417173281661867</c:v>
                </c:pt>
                <c:pt idx="293">
                  <c:v>39.534545024366849</c:v>
                </c:pt>
                <c:pt idx="294">
                  <c:v>39.64923089149945</c:v>
                </c:pt>
                <c:pt idx="295">
                  <c:v>39.761239813304641</c:v>
                </c:pt>
                <c:pt idx="296">
                  <c:v>39.870582773835118</c:v>
                </c:pt>
                <c:pt idx="297">
                  <c:v>39.977272752326606</c:v>
                </c:pt>
                <c:pt idx="298">
                  <c:v>40.08132466178386</c:v>
                </c:pt>
                <c:pt idx="299">
                  <c:v>40.182755284878354</c:v>
                </c:pt>
                <c:pt idx="300">
                  <c:v>40.281583207263452</c:v>
                </c:pt>
                <c:pt idx="301">
                  <c:v>40.37782874841723</c:v>
                </c:pt>
                <c:pt idx="302">
                  <c:v>40.471513890127412</c:v>
                </c:pt>
                <c:pt idx="303">
                  <c:v>40.56266220273676</c:v>
                </c:pt>
                <c:pt idx="304">
                  <c:v>40.651298769271513</c:v>
                </c:pt>
                <c:pt idx="305">
                  <c:v>40.737450107578539</c:v>
                </c:pt>
                <c:pt idx="306">
                  <c:v>40.821144090600569</c:v>
                </c:pt>
                <c:pt idx="307">
                  <c:v>40.90240986492234</c:v>
                </c:pt>
                <c:pt idx="308">
                  <c:v>40.981277767722631</c:v>
                </c:pt>
                <c:pt idx="309">
                  <c:v>41.057779242270854</c:v>
                </c:pt>
                <c:pt idx="310">
                  <c:v>41.131946752108895</c:v>
                </c:pt>
                <c:pt idx="311">
                  <c:v>41.203813694061253</c:v>
                </c:pt>
                <c:pt idx="312">
                  <c:v>41.273414310218826</c:v>
                </c:pt>
                <c:pt idx="313">
                  <c:v>41.340783599043519</c:v>
                </c:pt>
                <c:pt idx="314">
                  <c:v>41.405957225742469</c:v>
                </c:pt>
                <c:pt idx="315">
                  <c:v>41.468971432062411</c:v>
                </c:pt>
                <c:pt idx="316">
                  <c:v>41.529862945655651</c:v>
                </c:pt>
                <c:pt idx="317">
                  <c:v>41.588668889170499</c:v>
                </c:pt>
                <c:pt idx="318">
                  <c:v>41.645426689219661</c:v>
                </c:pt>
                <c:pt idx="319">
                  <c:v>41.700173985380879</c:v>
                </c:pt>
                <c:pt idx="320">
                  <c:v>41.752948539384441</c:v>
                </c:pt>
                <c:pt idx="321">
                  <c:v>41.803788144642368</c:v>
                </c:pt>
                <c:pt idx="322">
                  <c:v>41.85273053627418</c:v>
                </c:pt>
                <c:pt idx="323">
                  <c:v>41.899813301783972</c:v>
                </c:pt>
                <c:pt idx="324">
                  <c:v>41.945073792542708</c:v>
                </c:pt>
                <c:pt idx="325">
                  <c:v>41.988549036229465</c:v>
                </c:pt>
                <c:pt idx="326">
                  <c:v>42.030275650383977</c:v>
                </c:pt>
                <c:pt idx="327">
                  <c:v>42.070289757222049</c:v>
                </c:pt>
                <c:pt idx="328">
                  <c:v>42.108626899863559</c:v>
                </c:pt>
                <c:pt idx="329">
                  <c:v>42.145321960121585</c:v>
                </c:pt>
                <c:pt idx="330">
                  <c:v>42.180409077998817</c:v>
                </c:pt>
                <c:pt idx="331">
                  <c:v>42.213921573035741</c:v>
                </c:pt>
                <c:pt idx="332">
                  <c:v>42.245891867651792</c:v>
                </c:pt>
                <c:pt idx="333">
                  <c:v>42.276351412619256</c:v>
                </c:pt>
                <c:pt idx="334">
                  <c:v>42.305330614805158</c:v>
                </c:pt>
                <c:pt idx="335">
                  <c:v>42.332858767314505</c:v>
                </c:pt>
                <c:pt idx="336">
                  <c:v>42.358963982163644</c:v>
                </c:pt>
                <c:pt idx="337">
                  <c:v>42.38367312560932</c:v>
                </c:pt>
                <c:pt idx="338">
                  <c:v>42.407011756254597</c:v>
                </c:pt>
                <c:pt idx="339">
                  <c:v>42.429004066048464</c:v>
                </c:pt>
                <c:pt idx="340">
                  <c:v>42.449672824291184</c:v>
                </c:pt>
                <c:pt idx="341">
                  <c:v>42.469039324752842</c:v>
                </c:pt>
                <c:pt idx="342">
                  <c:v>42.487123336006647</c:v>
                </c:pt>
                <c:pt idx="343">
                  <c:v>42.503943055073812</c:v>
                </c:pt>
                <c:pt idx="344">
                  <c:v>42.51951506447039</c:v>
                </c:pt>
                <c:pt idx="345">
                  <c:v>42.533854292741118</c:v>
                </c:pt>
                <c:pt idx="346">
                  <c:v>42.546973978558306</c:v>
                </c:pt>
                <c:pt idx="347">
                  <c:v>42.55888563845815</c:v>
                </c:pt>
                <c:pt idx="348">
                  <c:v>42.56959903827957</c:v>
                </c:pt>
                <c:pt idx="349">
                  <c:v>42.579122168364023</c:v>
                </c:pt>
                <c:pt idx="350">
                  <c:v>42.587461222567946</c:v>
                </c:pt>
                <c:pt idx="351">
                  <c:v>42.594620581131615</c:v>
                </c:pt>
                <c:pt idx="352">
                  <c:v>42.600602797441866</c:v>
                </c:pt>
                <c:pt idx="353">
                  <c:v>42.605408588717623</c:v>
                </c:pt>
                <c:pt idx="354">
                  <c:v>42.60903683064042</c:v>
                </c:pt>
                <c:pt idx="355">
                  <c:v>42.611484555944081</c:v>
                </c:pt>
                <c:pt idx="356">
                  <c:v>42.612746956970341</c:v>
                </c:pt>
                <c:pt idx="357">
                  <c:v>42.612817392189108</c:v>
                </c:pt>
                <c:pt idx="358">
                  <c:v>42.611687396674789</c:v>
                </c:pt>
                <c:pt idx="359">
                  <c:v>42.609346696522373</c:v>
                </c:pt>
                <c:pt idx="360">
                  <c:v>42.60578322717901</c:v>
                </c:pt>
                <c:pt idx="361">
                  <c:v>42.600983155659684</c:v>
                </c:pt>
                <c:pt idx="362">
                  <c:v>42.594930906607921</c:v>
                </c:pt>
                <c:pt idx="363">
                  <c:v>42.587609192155298</c:v>
                </c:pt>
                <c:pt idx="364">
                  <c:v>42.57899904552589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8C-4F82-B188-C5CE54B11658}"/>
            </c:ext>
          </c:extLst>
        </c:ser>
        <c:ser>
          <c:idx val="3"/>
          <c:order val="2"/>
          <c:tx>
            <c:v>Superfície Estimada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'Base Manual'!$CI$12:$CI$376</c:f>
              <c:numCache>
                <c:formatCode>General</c:formatCode>
                <c:ptCount val="365"/>
                <c:pt idx="0">
                  <c:v>21.710230727745966</c:v>
                </c:pt>
                <c:pt idx="1">
                  <c:v>21.704493004938094</c:v>
                </c:pt>
                <c:pt idx="2">
                  <c:v>21.698064224455855</c:v>
                </c:pt>
                <c:pt idx="3">
                  <c:v>21.690931496700692</c:v>
                </c:pt>
                <c:pt idx="4">
                  <c:v>21.683081188970153</c:v>
                </c:pt>
                <c:pt idx="5">
                  <c:v>21.674498953287614</c:v>
                </c:pt>
                <c:pt idx="6">
                  <c:v>21.665169755855448</c:v>
                </c:pt>
                <c:pt idx="7">
                  <c:v>21.655077908078308</c:v>
                </c:pt>
                <c:pt idx="8">
                  <c:v>21.644207099100715</c:v>
                </c:pt>
                <c:pt idx="9">
                  <c:v>21.632540429800194</c:v>
                </c:pt>
                <c:pt idx="10">
                  <c:v>21.620060448175067</c:v>
                </c:pt>
                <c:pt idx="11">
                  <c:v>21.606749186063649</c:v>
                </c:pt>
                <c:pt idx="12">
                  <c:v>21.592588197129189</c:v>
                </c:pt>
                <c:pt idx="13">
                  <c:v>21.577558596043279</c:v>
                </c:pt>
                <c:pt idx="14">
                  <c:v>21.561641098798148</c:v>
                </c:pt>
                <c:pt idx="15">
                  <c:v>21.544816064076684</c:v>
                </c:pt>
                <c:pt idx="16">
                  <c:v>21.527063535607535</c:v>
                </c:pt>
                <c:pt idx="17">
                  <c:v>21.508363285430878</c:v>
                </c:pt>
                <c:pt idx="18">
                  <c:v>21.488694857999267</c:v>
                </c:pt>
                <c:pt idx="19">
                  <c:v>21.468037615036696</c:v>
                </c:pt>
                <c:pt idx="20">
                  <c:v>21.446370781078052</c:v>
                </c:pt>
                <c:pt idx="21">
                  <c:v>21.423673489609776</c:v>
                </c:pt>
                <c:pt idx="22">
                  <c:v>21.399924829732434</c:v>
                </c:pt>
                <c:pt idx="23">
                  <c:v>21.375103893264175</c:v>
                </c:pt>
                <c:pt idx="24">
                  <c:v>21.349189822204682</c:v>
                </c:pt>
                <c:pt idx="25">
                  <c:v>21.322161856477553</c:v>
                </c:pt>
                <c:pt idx="26">
                  <c:v>21.293999381869664</c:v>
                </c:pt>
                <c:pt idx="27">
                  <c:v>21.264681978085239</c:v>
                </c:pt>
                <c:pt idx="28">
                  <c:v>21.234189466832603</c:v>
                </c:pt>
                <c:pt idx="29">
                  <c:v>21.202501959861323</c:v>
                </c:pt>
                <c:pt idx="30">
                  <c:v>21.169599906867973</c:v>
                </c:pt>
                <c:pt idx="31">
                  <c:v>21.135464143188486</c:v>
                </c:pt>
                <c:pt idx="32">
                  <c:v>21.100075937195964</c:v>
                </c:pt>
                <c:pt idx="33">
                  <c:v>21.063417037322967</c:v>
                </c:pt>
                <c:pt idx="34">
                  <c:v>21.025469718628006</c:v>
                </c:pt>
                <c:pt idx="35">
                  <c:v>20.986216828826745</c:v>
                </c:pt>
                <c:pt idx="36">
                  <c:v>20.945641833709352</c:v>
                </c:pt>
                <c:pt idx="37">
                  <c:v>20.903728861866064</c:v>
                </c:pt>
                <c:pt idx="38">
                  <c:v>20.860462748644718</c:v>
                </c:pt>
                <c:pt idx="39">
                  <c:v>20.815829079264571</c:v>
                </c:pt>
                <c:pt idx="40">
                  <c:v>20.769814231012742</c:v>
                </c:pt>
                <c:pt idx="41">
                  <c:v>20.722405414450506</c:v>
                </c:pt>
                <c:pt idx="42">
                  <c:v>20.673590713558632</c:v>
                </c:pt>
                <c:pt idx="43">
                  <c:v>20.623359124752721</c:v>
                </c:pt>
                <c:pt idx="44">
                  <c:v>20.571700594701007</c:v>
                </c:pt>
                <c:pt idx="45">
                  <c:v>20.518606056879452</c:v>
                </c:pt>
                <c:pt idx="46">
                  <c:v>20.464067466801026</c:v>
                </c:pt>
                <c:pt idx="47">
                  <c:v>20.408077835857931</c:v>
                </c:pt>
                <c:pt idx="48">
                  <c:v>20.350631263718491</c:v>
                </c:pt>
                <c:pt idx="49">
                  <c:v>20.291722969222363</c:v>
                </c:pt>
                <c:pt idx="50">
                  <c:v>20.231349319720756</c:v>
                </c:pt>
                <c:pt idx="51">
                  <c:v>20.169507858810775</c:v>
                </c:pt>
                <c:pt idx="52">
                  <c:v>20.106197332416038</c:v>
                </c:pt>
                <c:pt idx="53">
                  <c:v>20.041417713168489</c:v>
                </c:pt>
                <c:pt idx="54">
                  <c:v>19.975170223049687</c:v>
                </c:pt>
                <c:pt idx="55">
                  <c:v>19.907457354252635</c:v>
                </c:pt>
                <c:pt idx="56">
                  <c:v>19.838282888228733</c:v>
                </c:pt>
                <c:pt idx="57">
                  <c:v>19.767651912887722</c:v>
                </c:pt>
                <c:pt idx="58">
                  <c:v>19.695570837921927</c:v>
                </c:pt>
                <c:pt idx="59">
                  <c:v>19.622047408229516</c:v>
                </c:pt>
                <c:pt idx="60">
                  <c:v>19.547090715415258</c:v>
                </c:pt>
                <c:pt idx="61">
                  <c:v>19.470711207350707</c:v>
                </c:pt>
                <c:pt idx="62">
                  <c:v>19.392920695779573</c:v>
                </c:pt>
                <c:pt idx="63">
                  <c:v>19.313732361957786</c:v>
                </c:pt>
                <c:pt idx="64">
                  <c:v>19.23316076032128</c:v>
                </c:pt>
                <c:pt idx="65">
                  <c:v>19.151221820178769</c:v>
                </c:pt>
                <c:pt idx="66">
                  <c:v>19.067932845430185</c:v>
                </c:pt>
                <c:pt idx="67">
                  <c:v>18.983312512315401</c:v>
                </c:pt>
                <c:pt idx="68">
                  <c:v>18.897380865201796</c:v>
                </c:pt>
                <c:pt idx="69">
                  <c:v>18.810159310422922</c:v>
                </c:pt>
                <c:pt idx="70">
                  <c:v>18.72167060818408</c:v>
                </c:pt>
                <c:pt idx="71">
                  <c:v>18.631938862554829</c:v>
                </c:pt>
                <c:pt idx="72">
                  <c:v>18.540989509571602</c:v>
                </c:pt>
                <c:pt idx="73">
                  <c:v>18.44884930347764</c:v>
                </c:pt>
                <c:pt idx="74">
                  <c:v>18.355546301130651</c:v>
                </c:pt>
                <c:pt idx="75">
                  <c:v>18.261109844612303</c:v>
                </c:pt>
                <c:pt idx="76">
                  <c:v>18.165570542077024</c:v>
                </c:pt>
                <c:pt idx="77">
                  <c:v>18.068960246880579</c:v>
                </c:pt>
                <c:pt idx="78">
                  <c:v>17.971312035032373</c:v>
                </c:pt>
                <c:pt idx="79">
                  <c:v>17.872660181018315</c:v>
                </c:pt>
                <c:pt idx="80">
                  <c:v>17.773040132043779</c:v>
                </c:pt>
                <c:pt idx="81">
                  <c:v>17.672488480749404</c:v>
                </c:pt>
                <c:pt idx="82">
                  <c:v>17.571042936454496</c:v>
                </c:pt>
                <c:pt idx="83">
                  <c:v>17.468742294985773</c:v>
                </c:pt>
                <c:pt idx="84">
                  <c:v>17.365626407151058</c:v>
                </c:pt>
                <c:pt idx="85">
                  <c:v>17.261736145919823</c:v>
                </c:pt>
                <c:pt idx="86">
                  <c:v>17.157113372374411</c:v>
                </c:pt>
                <c:pt idx="87">
                  <c:v>17.051800900497359</c:v>
                </c:pt>
                <c:pt idx="88">
                  <c:v>16.945842460861915</c:v>
                </c:pt>
                <c:pt idx="89">
                  <c:v>16.839282663294171</c:v>
                </c:pt>
                <c:pt idx="90">
                  <c:v>16.73216695857629</c:v>
                </c:pt>
                <c:pt idx="91">
                  <c:v>16.624541599261381</c:v>
                </c:pt>
                <c:pt idx="92">
                  <c:v>16.516453599671188</c:v>
                </c:pt>
                <c:pt idx="93">
                  <c:v>16.407950695148536</c:v>
                </c:pt>
                <c:pt idx="94">
                  <c:v>16.299081300636491</c:v>
                </c:pt>
                <c:pt idx="95">
                  <c:v>16.189894468656586</c:v>
                </c:pt>
                <c:pt idx="96">
                  <c:v>16.080439846758356</c:v>
                </c:pt>
                <c:pt idx="97">
                  <c:v>15.970767634512123</c:v>
                </c:pt>
                <c:pt idx="98">
                  <c:v>15.860928540116452</c:v>
                </c:pt>
                <c:pt idx="99">
                  <c:v>15.750973736691321</c:v>
                </c:pt>
                <c:pt idx="100">
                  <c:v>15.640954818326813</c:v>
                </c:pt>
                <c:pt idx="101">
                  <c:v>15.530923755956589</c:v>
                </c:pt>
                <c:pt idx="102">
                  <c:v>15.420932853123752</c:v>
                </c:pt>
                <c:pt idx="103">
                  <c:v>15.311034701705751</c:v>
                </c:pt>
                <c:pt idx="104">
                  <c:v>15.201282137663261</c:v>
                </c:pt>
                <c:pt idx="105">
                  <c:v>15.091728196876227</c:v>
                </c:pt>
                <c:pt idx="106">
                  <c:v>14.982426071128746</c:v>
                </c:pt>
                <c:pt idx="107">
                  <c:v>14.873429064302176</c:v>
                </c:pt>
                <c:pt idx="108">
                  <c:v>14.76479054883408</c:v>
                </c:pt>
                <c:pt idx="109">
                  <c:v>14.656563922498137</c:v>
                </c:pt>
                <c:pt idx="110">
                  <c:v>14.548802565558235</c:v>
                </c:pt>
                <c:pt idx="111">
                  <c:v>14.441559798347157</c:v>
                </c:pt>
                <c:pt idx="112">
                  <c:v>14.334888839318186</c:v>
                </c:pt>
                <c:pt idx="113">
                  <c:v>14.228842763615152</c:v>
                </c:pt>
                <c:pt idx="114">
                  <c:v>14.123474462204026</c:v>
                </c:pt>
                <c:pt idx="115">
                  <c:v>14.018836601606381</c:v>
                </c:pt>
                <c:pt idx="116">
                  <c:v>13.914981584272541</c:v>
                </c:pt>
                <c:pt idx="117">
                  <c:v>13.811961509629356</c:v>
                </c:pt>
                <c:pt idx="118">
                  <c:v>13.709828135834936</c:v>
                </c:pt>
                <c:pt idx="119">
                  <c:v>13.608632842270055</c:v>
                </c:pt>
                <c:pt idx="120">
                  <c:v>13.508426592792935</c:v>
                </c:pt>
                <c:pt idx="121">
                  <c:v>13.409259899781834</c:v>
                </c:pt>
                <c:pt idx="122">
                  <c:v>13.311182788986986</c:v>
                </c:pt>
                <c:pt idx="123">
                  <c:v>13.214244765210774</c:v>
                </c:pt>
                <c:pt idx="124">
                  <c:v>13.118494778832831</c:v>
                </c:pt>
                <c:pt idx="125">
                  <c:v>13.023981193193753</c:v>
                </c:pt>
                <c:pt idx="126">
                  <c:v>12.930751752849293</c:v>
                </c:pt>
                <c:pt idx="127">
                  <c:v>12.838853552704037</c:v>
                </c:pt>
                <c:pt idx="128">
                  <c:v>12.748333008031784</c:v>
                </c:pt>
                <c:pt idx="129">
                  <c:v>12.659235825387308</c:v>
                </c:pt>
                <c:pt idx="130">
                  <c:v>12.571606974412511</c:v>
                </c:pt>
                <c:pt idx="131">
                  <c:v>12.485490660537769</c:v>
                </c:pt>
                <c:pt idx="132">
                  <c:v>12.40093029857761</c:v>
                </c:pt>
                <c:pt idx="133">
                  <c:v>12.317968487218097</c:v>
                </c:pt>
                <c:pt idx="134">
                  <c:v>12.236646984391758</c:v>
                </c:pt>
                <c:pt idx="135">
                  <c:v>12.157006683534398</c:v>
                </c:pt>
                <c:pt idx="136">
                  <c:v>12.079087590716826</c:v>
                </c:pt>
                <c:pt idx="137">
                  <c:v>12.002928802643373</c:v>
                </c:pt>
                <c:pt idx="138">
                  <c:v>11.92856848550784</c:v>
                </c:pt>
                <c:pt idx="139">
                  <c:v>11.856043854696743</c:v>
                </c:pt>
                <c:pt idx="140">
                  <c:v>11.785391155328789</c:v>
                </c:pt>
                <c:pt idx="141">
                  <c:v>11.716645643618801</c:v>
                </c:pt>
                <c:pt idx="142">
                  <c:v>11.64984156905369</c:v>
                </c:pt>
                <c:pt idx="143">
                  <c:v>11.585012157367705</c:v>
                </c:pt>
                <c:pt idx="144">
                  <c:v>11.522189594303638</c:v>
                </c:pt>
                <c:pt idx="145">
                  <c:v>11.46140501014653</c:v>
                </c:pt>
                <c:pt idx="146">
                  <c:v>11.402688465016171</c:v>
                </c:pt>
                <c:pt idx="147">
                  <c:v>11.346068934904592</c:v>
                </c:pt>
                <c:pt idx="148">
                  <c:v>11.291574298444845</c:v>
                </c:pt>
                <c:pt idx="149">
                  <c:v>11.239231324397265</c:v>
                </c:pt>
                <c:pt idx="150">
                  <c:v>11.189065659839766</c:v>
                </c:pt>
                <c:pt idx="151">
                  <c:v>11.141101819048764</c:v>
                </c:pt>
                <c:pt idx="152">
                  <c:v>11.095363173057676</c:v>
                </c:pt>
                <c:pt idx="153">
                  <c:v>11.051871939880284</c:v>
                </c:pt>
                <c:pt idx="154">
                  <c:v>11.01064917538654</c:v>
                </c:pt>
                <c:pt idx="155">
                  <c:v>10.971714764818875</c:v>
                </c:pt>
                <c:pt idx="156">
                  <c:v>10.935087414937472</c:v>
                </c:pt>
                <c:pt idx="157">
                  <c:v>10.900784646783428</c:v>
                </c:pt>
                <c:pt idx="158">
                  <c:v>10.868822789049208</c:v>
                </c:pt>
                <c:pt idx="159">
                  <c:v>10.839216972046335</c:v>
                </c:pt>
                <c:pt idx="160">
                  <c:v>10.811981122260713</c:v>
                </c:pt>
                <c:pt idx="161">
                  <c:v>10.787127957486495</c:v>
                </c:pt>
                <c:pt idx="162">
                  <c:v>10.764668982530006</c:v>
                </c:pt>
                <c:pt idx="163">
                  <c:v>10.744614485475678</c:v>
                </c:pt>
                <c:pt idx="164">
                  <c:v>10.726973534506431</c:v>
                </c:pt>
                <c:pt idx="165">
                  <c:v>10.711753975271618</c:v>
                </c:pt>
                <c:pt idx="166">
                  <c:v>10.698962428795921</c:v>
                </c:pt>
                <c:pt idx="167">
                  <c:v>10.688604289923362</c:v>
                </c:pt>
                <c:pt idx="168">
                  <c:v>10.68068372629082</c:v>
                </c:pt>
                <c:pt idx="169">
                  <c:v>10.675203677826168</c:v>
                </c:pt>
                <c:pt idx="170">
                  <c:v>10.672165856766478</c:v>
                </c:pt>
                <c:pt idx="171">
                  <c:v>10.671570748192346</c:v>
                </c:pt>
                <c:pt idx="172">
                  <c:v>10.67341761107479</c:v>
                </c:pt>
                <c:pt idx="173">
                  <c:v>10.6777044798317</c:v>
                </c:pt>
                <c:pt idx="174">
                  <c:v>10.684428166391367</c:v>
                </c:pt>
                <c:pt idx="175">
                  <c:v>10.693584262760993</c:v>
                </c:pt>
                <c:pt idx="176">
                  <c:v>10.705167144098674</c:v>
                </c:pt>
                <c:pt idx="177">
                  <c:v>10.719169972287906</c:v>
                </c:pt>
                <c:pt idx="178">
                  <c:v>10.735584700014019</c:v>
                </c:pt>
                <c:pt idx="179">
                  <c:v>10.754402075342664</c:v>
                </c:pt>
                <c:pt idx="180">
                  <c:v>10.775611646800918</c:v>
                </c:pt>
                <c:pt idx="181">
                  <c:v>10.79920176896214</c:v>
                </c:pt>
                <c:pt idx="182">
                  <c:v>10.825159608536326</c:v>
                </c:pt>
                <c:pt idx="183">
                  <c:v>10.853471150968234</c:v>
                </c:pt>
                <c:pt idx="184">
                  <c:v>10.88412120754621</c:v>
                </c:pt>
                <c:pt idx="185">
                  <c:v>10.917093423025213</c:v>
                </c:pt>
                <c:pt idx="186">
                  <c:v>10.952370283768142</c:v>
                </c:pt>
                <c:pt idx="187">
                  <c:v>10.989933126410218</c:v>
                </c:pt>
                <c:pt idx="188">
                  <c:v>11.029762147051811</c:v>
                </c:pt>
                <c:pt idx="189">
                  <c:v>11.071836410985645</c:v>
                </c:pt>
                <c:pt idx="190">
                  <c:v>11.116133862965025</c:v>
                </c:pt>
                <c:pt idx="191">
                  <c:v>11.162631338020264</c:v>
                </c:pt>
                <c:pt idx="192">
                  <c:v>11.211304572831082</c:v>
                </c:pt>
                <c:pt idx="193">
                  <c:v>11.262128217663399</c:v>
                </c:pt>
                <c:pt idx="194">
                  <c:v>11.315075848879376</c:v>
                </c:pt>
                <c:pt idx="195">
                  <c:v>11.370119982030038</c:v>
                </c:pt>
                <c:pt idx="196">
                  <c:v>11.427232085540469</c:v>
                </c:pt>
                <c:pt idx="197">
                  <c:v>11.486382594997714</c:v>
                </c:pt>
                <c:pt idx="198">
                  <c:v>11.547540928052159</c:v>
                </c:pt>
                <c:pt idx="199">
                  <c:v>11.610675499943103</c:v>
                </c:pt>
                <c:pt idx="200">
                  <c:v>11.675753739659941</c:v>
                </c:pt>
                <c:pt idx="201">
                  <c:v>11.742742106749978</c:v>
                </c:pt>
                <c:pt idx="202">
                  <c:v>11.811606108784444</c:v>
                </c:pt>
                <c:pt idx="203">
                  <c:v>11.882310319493927</c:v>
                </c:pt>
                <c:pt idx="204">
                  <c:v>11.954818397584503</c:v>
                </c:pt>
                <c:pt idx="205">
                  <c:v>12.029093106245554</c:v>
                </c:pt>
                <c:pt idx="206">
                  <c:v>12.105096333359924</c:v>
                </c:pt>
                <c:pt idx="207">
                  <c:v>12.182789112426722</c:v>
                </c:pt>
                <c:pt idx="208">
                  <c:v>12.262131644206395</c:v>
                </c:pt>
                <c:pt idx="209">
                  <c:v>12.343083319097207</c:v>
                </c:pt>
                <c:pt idx="210">
                  <c:v>12.425602740251248</c:v>
                </c:pt>
                <c:pt idx="211">
                  <c:v>12.509647747437489</c:v>
                </c:pt>
                <c:pt idx="212">
                  <c:v>12.595175441658098</c:v>
                </c:pt>
                <c:pt idx="213">
                  <c:v>12.682142210523226</c:v>
                </c:pt>
                <c:pt idx="214">
                  <c:v>12.770503754388294</c:v>
                </c:pt>
                <c:pt idx="215">
                  <c:v>12.86021511325615</c:v>
                </c:pt>
                <c:pt idx="216">
                  <c:v>12.951230694445311</c:v>
                </c:pt>
                <c:pt idx="217">
                  <c:v>13.043504301023667</c:v>
                </c:pt>
                <c:pt idx="218">
                  <c:v>13.136989161005301</c:v>
                </c:pt>
                <c:pt idx="219">
                  <c:v>13.231637957306429</c:v>
                </c:pt>
                <c:pt idx="220">
                  <c:v>13.327402858454356</c:v>
                </c:pt>
                <c:pt idx="221">
                  <c:v>13.424235550041441</c:v>
                </c:pt>
                <c:pt idx="222">
                  <c:v>13.522087266913864</c:v>
                </c:pt>
                <c:pt idx="223">
                  <c:v>13.620908826082958</c:v>
                </c:pt>
                <c:pt idx="224">
                  <c:v>13.720650660344425</c:v>
                </c:pt>
                <c:pt idx="225">
                  <c:v>13.821262852588609</c:v>
                </c:pt>
                <c:pt idx="226">
                  <c:v>13.92269517078258</c:v>
                </c:pt>
                <c:pt idx="227">
                  <c:v>14.024897103602257</c:v>
                </c:pt>
                <c:pt idx="228">
                  <c:v>14.127817896690582</c:v>
                </c:pt>
                <c:pt idx="229">
                  <c:v>14.23140658951511</c:v>
                </c:pt>
                <c:pt idx="230">
                  <c:v>14.335612052795943</c:v>
                </c:pt>
                <c:pt idx="231">
                  <c:v>14.440383026472498</c:v>
                </c:pt>
                <c:pt idx="232">
                  <c:v>14.545668158175117</c:v>
                </c:pt>
                <c:pt idx="233">
                  <c:v>14.651416042164973</c:v>
                </c:pt>
                <c:pt idx="234">
                  <c:v>14.757575258703572</c:v>
                </c:pt>
                <c:pt idx="235">
                  <c:v>14.864094413810294</c:v>
                </c:pt>
                <c:pt idx="236">
                  <c:v>14.970922179364738</c:v>
                </c:pt>
                <c:pt idx="237">
                  <c:v>15.078007333507701</c:v>
                </c:pt>
                <c:pt idx="238">
                  <c:v>15.185298801292966</c:v>
                </c:pt>
                <c:pt idx="239">
                  <c:v>15.292745695539631</c:v>
                </c:pt>
                <c:pt idx="240">
                  <c:v>15.400297357832876</c:v>
                </c:pt>
                <c:pt idx="241">
                  <c:v>15.507903399619062</c:v>
                </c:pt>
                <c:pt idx="242">
                  <c:v>15.615513743339342</c:v>
                </c:pt>
                <c:pt idx="243">
                  <c:v>15.723078663544229</c:v>
                </c:pt>
                <c:pt idx="244">
                  <c:v>15.830548827930041</c:v>
                </c:pt>
                <c:pt idx="245">
                  <c:v>15.937875338236774</c:v>
                </c:pt>
                <c:pt idx="246">
                  <c:v>16.045009770945654</c:v>
                </c:pt>
                <c:pt idx="247">
                  <c:v>16.151904217713554</c:v>
                </c:pt>
                <c:pt idx="248">
                  <c:v>16.258511325480477</c:v>
                </c:pt>
                <c:pt idx="249">
                  <c:v>16.364784336185611</c:v>
                </c:pt>
                <c:pt idx="250">
                  <c:v>16.470677126026686</c:v>
                </c:pt>
                <c:pt idx="251">
                  <c:v>16.576144244197184</c:v>
                </c:pt>
                <c:pt idx="252">
                  <c:v>16.681140951035449</c:v>
                </c:pt>
                <c:pt idx="253">
                  <c:v>16.785623255519742</c:v>
                </c:pt>
                <c:pt idx="254">
                  <c:v>16.889547952043607</c:v>
                </c:pt>
                <c:pt idx="255">
                  <c:v>16.992872656405751</c:v>
                </c:pt>
                <c:pt idx="256">
                  <c:v>17.095555840949629</c:v>
                </c:pt>
                <c:pt idx="257">
                  <c:v>17.197556868788162</c:v>
                </c:pt>
                <c:pt idx="258">
                  <c:v>17.298836027050132</c:v>
                </c:pt>
                <c:pt idx="259">
                  <c:v>17.39935455908574</c:v>
                </c:pt>
                <c:pt idx="260">
                  <c:v>17.499074695569881</c:v>
                </c:pt>
                <c:pt idx="261">
                  <c:v>17.597959684443367</c:v>
                </c:pt>
                <c:pt idx="262">
                  <c:v>17.695973819633565</c:v>
                </c:pt>
                <c:pt idx="263">
                  <c:v>17.7930824684979</c:v>
                </c:pt>
                <c:pt idx="264">
                  <c:v>17.889252097935348</c:v>
                </c:pt>
                <c:pt idx="265">
                  <c:v>17.984450299113291</c:v>
                </c:pt>
                <c:pt idx="266">
                  <c:v>18.078645810759138</c:v>
                </c:pt>
                <c:pt idx="267">
                  <c:v>18.17180854096852</c:v>
                </c:pt>
                <c:pt idx="268">
                  <c:v>18.263909587484459</c:v>
                </c:pt>
                <c:pt idx="269">
                  <c:v>18.354921256404261</c:v>
                </c:pt>
                <c:pt idx="270">
                  <c:v>18.444817079273921</c:v>
                </c:pt>
                <c:pt idx="271">
                  <c:v>18.533571828532498</c:v>
                </c:pt>
                <c:pt idx="272">
                  <c:v>18.621161531271834</c:v>
                </c:pt>
                <c:pt idx="273">
                  <c:v>18.707563481280303</c:v>
                </c:pt>
                <c:pt idx="274">
                  <c:v>18.792756249342016</c:v>
                </c:pt>
                <c:pt idx="275">
                  <c:v>18.876719691766535</c:v>
                </c:pt>
                <c:pt idx="276">
                  <c:v>18.959434957127133</c:v>
                </c:pt>
                <c:pt idx="277">
                  <c:v>19.040884491189161</c:v>
                </c:pt>
                <c:pt idx="278">
                  <c:v>19.121052040013311</c:v>
                </c:pt>
                <c:pt idx="279">
                  <c:v>19.199922651222234</c:v>
                </c:pt>
                <c:pt idx="280">
                  <c:v>19.277482673422142</c:v>
                </c:pt>
                <c:pt idx="281">
                  <c:v>19.353719753774691</c:v>
                </c:pt>
                <c:pt idx="282">
                  <c:v>19.428622833717938</c:v>
                </c:pt>
                <c:pt idx="283">
                  <c:v>19.502182142838503</c:v>
                </c:pt>
                <c:pt idx="284">
                  <c:v>19.574389190900671</c:v>
                </c:pt>
                <c:pt idx="285">
                  <c:v>19.645236758041616</c:v>
                </c:pt>
                <c:pt idx="286">
                  <c:v>19.714718883145277</c:v>
                </c:pt>
                <c:pt idx="287">
                  <c:v>19.78283085041085</c:v>
                </c:pt>
                <c:pt idx="288">
                  <c:v>19.849569174135418</c:v>
                </c:pt>
                <c:pt idx="289">
                  <c:v>19.914931581733029</c:v>
                </c:pt>
                <c:pt idx="290">
                  <c:v>19.978916995016373</c:v>
                </c:pt>
                <c:pt idx="291">
                  <c:v>20.041525509770064</c:v>
                </c:pt>
                <c:pt idx="292">
                  <c:v>20.102758373647553</c:v>
                </c:pt>
                <c:pt idx="293">
                  <c:v>20.162617962427092</c:v>
                </c:pt>
                <c:pt idx="294">
                  <c:v>20.221107754664718</c:v>
                </c:pt>
                <c:pt idx="295">
                  <c:v>20.278232304785366</c:v>
                </c:pt>
                <c:pt idx="296">
                  <c:v>20.333997214655909</c:v>
                </c:pt>
                <c:pt idx="297">
                  <c:v>20.38840910368657</c:v>
                </c:pt>
                <c:pt idx="298">
                  <c:v>20.44147557750977</c:v>
                </c:pt>
                <c:pt idx="299">
                  <c:v>20.49320519528796</c:v>
                </c:pt>
                <c:pt idx="300">
                  <c:v>20.543607435704359</c:v>
                </c:pt>
                <c:pt idx="301">
                  <c:v>20.592692661692787</c:v>
                </c:pt>
                <c:pt idx="302">
                  <c:v>20.64047208396498</c:v>
                </c:pt>
                <c:pt idx="303">
                  <c:v>20.686957723395746</c:v>
                </c:pt>
                <c:pt idx="304">
                  <c:v>20.732162372328471</c:v>
                </c:pt>
                <c:pt idx="305">
                  <c:v>20.776099554865056</c:v>
                </c:pt>
                <c:pt idx="306">
                  <c:v>20.818783486206289</c:v>
                </c:pt>
                <c:pt idx="307">
                  <c:v>20.860229031110393</c:v>
                </c:pt>
                <c:pt idx="308">
                  <c:v>20.900451661538543</c:v>
                </c:pt>
                <c:pt idx="309">
                  <c:v>20.939467413558138</c:v>
                </c:pt>
                <c:pt idx="310">
                  <c:v>20.977292843575537</c:v>
                </c:pt>
                <c:pt idx="311">
                  <c:v>21.013944983971239</c:v>
                </c:pt>
                <c:pt idx="312">
                  <c:v>21.049441298211601</c:v>
                </c:pt>
                <c:pt idx="313">
                  <c:v>21.083799635512197</c:v>
                </c:pt>
                <c:pt idx="314">
                  <c:v>21.11703818512866</c:v>
                </c:pt>
                <c:pt idx="315">
                  <c:v>21.149175430351828</c:v>
                </c:pt>
                <c:pt idx="316">
                  <c:v>21.180230102284384</c:v>
                </c:pt>
                <c:pt idx="317">
                  <c:v>21.210221133476956</c:v>
                </c:pt>
                <c:pt idx="318">
                  <c:v>21.239167611502026</c:v>
                </c:pt>
                <c:pt idx="319">
                  <c:v>21.267088732544249</c:v>
                </c:pt>
                <c:pt idx="320">
                  <c:v>21.294003755086067</c:v>
                </c:pt>
                <c:pt idx="321">
                  <c:v>21.319931953767608</c:v>
                </c:pt>
                <c:pt idx="322">
                  <c:v>21.34489257349983</c:v>
                </c:pt>
                <c:pt idx="323">
                  <c:v>21.368904783909827</c:v>
                </c:pt>
                <c:pt idx="324">
                  <c:v>21.391987634196781</c:v>
                </c:pt>
                <c:pt idx="325">
                  <c:v>21.414160008477026</c:v>
                </c:pt>
                <c:pt idx="326">
                  <c:v>21.435440581695829</c:v>
                </c:pt>
                <c:pt idx="327">
                  <c:v>21.455847776183244</c:v>
                </c:pt>
                <c:pt idx="328">
                  <c:v>21.475399718930415</c:v>
                </c:pt>
                <c:pt idx="329">
                  <c:v>21.494114199662008</c:v>
                </c:pt>
                <c:pt idx="330">
                  <c:v>21.512008629779398</c:v>
                </c:pt>
                <c:pt idx="331">
                  <c:v>21.529100002248228</c:v>
                </c:pt>
                <c:pt idx="332">
                  <c:v>21.545404852502415</c:v>
                </c:pt>
                <c:pt idx="333">
                  <c:v>21.56093922043582</c:v>
                </c:pt>
                <c:pt idx="334">
                  <c:v>21.575718613550631</c:v>
                </c:pt>
                <c:pt idx="335">
                  <c:v>21.5897579713304</c:v>
                </c:pt>
                <c:pt idx="336">
                  <c:v>21.603071630903457</c:v>
                </c:pt>
                <c:pt idx="337">
                  <c:v>21.615673294060755</c:v>
                </c:pt>
                <c:pt idx="338">
                  <c:v>21.627575995689845</c:v>
                </c:pt>
                <c:pt idx="339">
                  <c:v>21.638792073684716</c:v>
                </c:pt>
                <c:pt idx="340">
                  <c:v>21.649333140388503</c:v>
                </c:pt>
                <c:pt idx="341">
                  <c:v>21.659210055623952</c:v>
                </c:pt>
                <c:pt idx="342">
                  <c:v>21.668432901363392</c:v>
                </c:pt>
                <c:pt idx="343">
                  <c:v>21.677010958087646</c:v>
                </c:pt>
                <c:pt idx="344">
                  <c:v>21.684952682879899</c:v>
                </c:pt>
                <c:pt idx="345">
                  <c:v>21.692265689297972</c:v>
                </c:pt>
                <c:pt idx="346">
                  <c:v>21.698956729064736</c:v>
                </c:pt>
                <c:pt idx="347">
                  <c:v>21.705031675613657</c:v>
                </c:pt>
                <c:pt idx="348">
                  <c:v>21.71049550952258</c:v>
                </c:pt>
                <c:pt idx="349">
                  <c:v>21.715352305865654</c:v>
                </c:pt>
                <c:pt idx="350">
                  <c:v>21.719605223509653</c:v>
                </c:pt>
                <c:pt idx="351">
                  <c:v>21.723256496377125</c:v>
                </c:pt>
                <c:pt idx="352">
                  <c:v>21.726307426695353</c:v>
                </c:pt>
                <c:pt idx="353">
                  <c:v>21.728758380245988</c:v>
                </c:pt>
                <c:pt idx="354">
                  <c:v>21.730608783626614</c:v>
                </c:pt>
                <c:pt idx="355">
                  <c:v>21.73185712353148</c:v>
                </c:pt>
                <c:pt idx="356">
                  <c:v>21.732500948054874</c:v>
                </c:pt>
                <c:pt idx="357">
                  <c:v>21.732536870016446</c:v>
                </c:pt>
                <c:pt idx="358">
                  <c:v>21.731960572304143</c:v>
                </c:pt>
                <c:pt idx="359">
                  <c:v>21.73076681522641</c:v>
                </c:pt>
                <c:pt idx="360">
                  <c:v>21.728949445861296</c:v>
                </c:pt>
                <c:pt idx="361">
                  <c:v>21.72650140938644</c:v>
                </c:pt>
                <c:pt idx="362">
                  <c:v>21.723414762370041</c:v>
                </c:pt>
                <c:pt idx="363">
                  <c:v>21.719680687999201</c:v>
                </c:pt>
                <c:pt idx="364">
                  <c:v>21.715289513218206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8C-4F82-B188-C5CE54B11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3548352"/>
        <c:axId val="1253544192"/>
      </c:lineChart>
      <c:dateAx>
        <c:axId val="1253548352"/>
        <c:scaling>
          <c:orientation val="minMax"/>
        </c:scaling>
        <c:delete val="0"/>
        <c:axPos val="b"/>
        <c:numFmt formatCode="[$-416]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544192"/>
        <c:crossesAt val="0"/>
        <c:auto val="1"/>
        <c:lblOffset val="100"/>
        <c:baseTimeUnit val="days"/>
        <c:majorUnit val="1"/>
        <c:majorTimeUnit val="months"/>
      </c:dateAx>
      <c:valAx>
        <c:axId val="1253544192"/>
        <c:scaling>
          <c:orientation val="minMax"/>
          <c:max val="6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00"/>
                  <a:t>Radiação MJ m² dia¯¹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54835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7.5591810620601413E-2"/>
          <c:y val="2.6809651474530832E-2"/>
          <c:w val="0.90000000000000013"/>
          <c:h val="7.00059107893014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756849996023229E-2"/>
          <c:y val="5.7338203713840581E-2"/>
          <c:w val="0.8617001710013521"/>
          <c:h val="0.84054053125558259"/>
        </c:manualLayout>
      </c:layout>
      <c:lineChart>
        <c:grouping val="standard"/>
        <c:varyColors val="0"/>
        <c:ser>
          <c:idx val="1"/>
          <c:order val="0"/>
          <c:tx>
            <c:v>Fotoperíodo</c:v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'Base Manual'!$BD$12:$BD$376</c:f>
              <c:numCache>
                <c:formatCode>General</c:formatCode>
                <c:ptCount val="365"/>
                <c:pt idx="0">
                  <c:v>13.320183471165386</c:v>
                </c:pt>
                <c:pt idx="1">
                  <c:v>13.314487076010595</c:v>
                </c:pt>
                <c:pt idx="2">
                  <c:v>13.308361018596109</c:v>
                </c:pt>
                <c:pt idx="3">
                  <c:v>13.301809058062798</c:v>
                </c:pt>
                <c:pt idx="4">
                  <c:v>13.294835186123986</c:v>
                </c:pt>
                <c:pt idx="5">
                  <c:v>13.287443619067224</c:v>
                </c:pt>
                <c:pt idx="6">
                  <c:v>13.279638789404867</c:v>
                </c:pt>
                <c:pt idx="7">
                  <c:v>13.271425337206411</c:v>
                </c:pt>
                <c:pt idx="8">
                  <c:v>13.262808101146145</c:v>
                </c:pt>
                <c:pt idx="9">
                  <c:v>13.253792109300361</c:v>
                </c:pt>
                <c:pt idx="10">
                  <c:v>13.244382569728595</c:v>
                </c:pt>
                <c:pt idx="11">
                  <c:v>13.234584860873559</c:v>
                </c:pt>
                <c:pt idx="12">
                  <c:v>13.224404521814442</c:v>
                </c:pt>
                <c:pt idx="13">
                  <c:v>13.213847242407883</c:v>
                </c:pt>
                <c:pt idx="14">
                  <c:v>13.202918853350747</c:v>
                </c:pt>
                <c:pt idx="15">
                  <c:v>13.191625316198055</c:v>
                </c:pt>
                <c:pt idx="16">
                  <c:v>13.179972713368899</c:v>
                </c:pt>
                <c:pt idx="17">
                  <c:v>13.167967238172148</c:v>
                </c:pt>
                <c:pt idx="18">
                  <c:v>13.155615184882906</c:v>
                </c:pt>
                <c:pt idx="19">
                  <c:v>13.142922938899465</c:v>
                </c:pt>
                <c:pt idx="20">
                  <c:v>13.129896967009328</c:v>
                </c:pt>
                <c:pt idx="21">
                  <c:v>13.116543807791553</c:v>
                </c:pt>
                <c:pt idx="22">
                  <c:v>13.102870062181244</c:v>
                </c:pt>
                <c:pt idx="23">
                  <c:v>13.088882384220552</c:v>
                </c:pt>
                <c:pt idx="24">
                  <c:v>13.07458747201906</c:v>
                </c:pt>
                <c:pt idx="25">
                  <c:v>13.059992058944745</c:v>
                </c:pt>
                <c:pt idx="26">
                  <c:v>13.045102905065214</c:v>
                </c:pt>
                <c:pt idx="27">
                  <c:v>13.029926788857189</c:v>
                </c:pt>
                <c:pt idx="28">
                  <c:v>13.014470499200621</c:v>
                </c:pt>
                <c:pt idx="29">
                  <c:v>12.998740827672123</c:v>
                </c:pt>
                <c:pt idx="30">
                  <c:v>12.982744561150827</c:v>
                </c:pt>
                <c:pt idx="31">
                  <c:v>12.966488474748106</c:v>
                </c:pt>
                <c:pt idx="32">
                  <c:v>12.949979325071014</c:v>
                </c:pt>
                <c:pt idx="33">
                  <c:v>12.933223843827795</c:v>
                </c:pt>
                <c:pt idx="34">
                  <c:v>12.916228731782216</c:v>
                </c:pt>
                <c:pt idx="35">
                  <c:v>12.899000653062094</c:v>
                </c:pt>
                <c:pt idx="36">
                  <c:v>12.881546229825918</c:v>
                </c:pt>
                <c:pt idx="37">
                  <c:v>12.863872037290166</c:v>
                </c:pt>
                <c:pt idx="38">
                  <c:v>12.845984599118569</c:v>
                </c:pt>
                <c:pt idx="39">
                  <c:v>12.827890383173463</c:v>
                </c:pt>
                <c:pt idx="40">
                  <c:v>12.809595797628056</c:v>
                </c:pt>
                <c:pt idx="41">
                  <c:v>12.791107187437527</c:v>
                </c:pt>
                <c:pt idx="42">
                  <c:v>12.772430831165771</c:v>
                </c:pt>
                <c:pt idx="43">
                  <c:v>12.753572938163648</c:v>
                </c:pt>
                <c:pt idx="44">
                  <c:v>12.73453964609385</c:v>
                </c:pt>
                <c:pt idx="45">
                  <c:v>12.715337018796562</c:v>
                </c:pt>
                <c:pt idx="46">
                  <c:v>12.695971044489504</c:v>
                </c:pt>
                <c:pt idx="47">
                  <c:v>12.676447634295199</c:v>
                </c:pt>
                <c:pt idx="48">
                  <c:v>12.656772621087798</c:v>
                </c:pt>
                <c:pt idx="49">
                  <c:v>12.636951758651241</c:v>
                </c:pt>
                <c:pt idx="50">
                  <c:v>12.616990721140096</c:v>
                </c:pt>
                <c:pt idx="51">
                  <c:v>12.596895102834047</c:v>
                </c:pt>
                <c:pt idx="52">
                  <c:v>12.576670418176581</c:v>
                </c:pt>
                <c:pt idx="53">
                  <c:v>12.556322102088354</c:v>
                </c:pt>
                <c:pt idx="54">
                  <c:v>12.53585551054517</c:v>
                </c:pt>
                <c:pt idx="55">
                  <c:v>12.515275921410685</c:v>
                </c:pt>
                <c:pt idx="56">
                  <c:v>12.494588535513509</c:v>
                </c:pt>
                <c:pt idx="57">
                  <c:v>12.473798477958491</c:v>
                </c:pt>
                <c:pt idx="58">
                  <c:v>12.452910799661804</c:v>
                </c:pt>
                <c:pt idx="59">
                  <c:v>12.431930479099492</c:v>
                </c:pt>
                <c:pt idx="60">
                  <c:v>12.410862424259058</c:v>
                </c:pt>
                <c:pt idx="61">
                  <c:v>12.389711474783834</c:v>
                </c:pt>
                <c:pt idx="62">
                  <c:v>12.368482404299824</c:v>
                </c:pt>
                <c:pt idx="63">
                  <c:v>12.347179922914822</c:v>
                </c:pt>
                <c:pt idx="64">
                  <c:v>12.325808679879708</c:v>
                </c:pt>
                <c:pt idx="65">
                  <c:v>12.304373266401955</c:v>
                </c:pt>
                <c:pt idx="66">
                  <c:v>12.282878218601416</c:v>
                </c:pt>
                <c:pt idx="67">
                  <c:v>12.261328020598709</c:v>
                </c:pt>
                <c:pt idx="68">
                  <c:v>12.239727107726514</c:v>
                </c:pt>
                <c:pt idx="69">
                  <c:v>12.218079869854359</c:v>
                </c:pt>
                <c:pt idx="70">
                  <c:v>12.196390654817479</c:v>
                </c:pt>
                <c:pt idx="71">
                  <c:v>12.174663771940612</c:v>
                </c:pt>
                <c:pt idx="72">
                  <c:v>12.152903495647552</c:v>
                </c:pt>
                <c:pt idx="73">
                  <c:v>12.131114069147554</c:v>
                </c:pt>
                <c:pt idx="74">
                  <c:v>12.109299708189734</c:v>
                </c:pt>
                <c:pt idx="75">
                  <c:v>12.087464604876681</c:v>
                </c:pt>
                <c:pt idx="76">
                  <c:v>12.065612931528664</c:v>
                </c:pt>
                <c:pt idx="77">
                  <c:v>12.043748844589878</c:v>
                </c:pt>
                <c:pt idx="78">
                  <c:v>12.021876488568187</c:v>
                </c:pt>
                <c:pt idx="79">
                  <c:v>12</c:v>
                </c:pt>
                <c:pt idx="80">
                  <c:v>11.978123511431813</c:v>
                </c:pt>
                <c:pt idx="81">
                  <c:v>11.956251155410122</c:v>
                </c:pt>
                <c:pt idx="82">
                  <c:v>11.934387068471336</c:v>
                </c:pt>
                <c:pt idx="83">
                  <c:v>11.912535395123319</c:v>
                </c:pt>
                <c:pt idx="84">
                  <c:v>11.890700291810266</c:v>
                </c:pt>
                <c:pt idx="85">
                  <c:v>11.868885930852446</c:v>
                </c:pt>
                <c:pt idx="86">
                  <c:v>11.847096504352448</c:v>
                </c:pt>
                <c:pt idx="87">
                  <c:v>11.825336228059388</c:v>
                </c:pt>
                <c:pt idx="88">
                  <c:v>11.803609345182519</c:v>
                </c:pt>
                <c:pt idx="89">
                  <c:v>11.781920130145641</c:v>
                </c:pt>
                <c:pt idx="90">
                  <c:v>11.760272892273486</c:v>
                </c:pt>
                <c:pt idx="91">
                  <c:v>11.738671979401291</c:v>
                </c:pt>
                <c:pt idx="92">
                  <c:v>11.717121781398584</c:v>
                </c:pt>
                <c:pt idx="93">
                  <c:v>11.695626733598045</c:v>
                </c:pt>
                <c:pt idx="94">
                  <c:v>11.674191320120292</c:v>
                </c:pt>
                <c:pt idx="95">
                  <c:v>11.652820077085178</c:v>
                </c:pt>
                <c:pt idx="96">
                  <c:v>11.631517595700176</c:v>
                </c:pt>
                <c:pt idx="97">
                  <c:v>11.610288525216166</c:v>
                </c:pt>
                <c:pt idx="98">
                  <c:v>11.589137575740942</c:v>
                </c:pt>
                <c:pt idx="99">
                  <c:v>11.568069520900508</c:v>
                </c:pt>
                <c:pt idx="100">
                  <c:v>11.547089200338196</c:v>
                </c:pt>
                <c:pt idx="101">
                  <c:v>11.526201522041509</c:v>
                </c:pt>
                <c:pt idx="102">
                  <c:v>11.505411464486491</c:v>
                </c:pt>
                <c:pt idx="103">
                  <c:v>11.484724078589315</c:v>
                </c:pt>
                <c:pt idx="104">
                  <c:v>11.46414448945483</c:v>
                </c:pt>
                <c:pt idx="105">
                  <c:v>11.443677897911646</c:v>
                </c:pt>
                <c:pt idx="106">
                  <c:v>11.423329581823419</c:v>
                </c:pt>
                <c:pt idx="107">
                  <c:v>11.403104897165953</c:v>
                </c:pt>
                <c:pt idx="108">
                  <c:v>11.383009278859902</c:v>
                </c:pt>
                <c:pt idx="109">
                  <c:v>11.363048241348759</c:v>
                </c:pt>
                <c:pt idx="110">
                  <c:v>11.343227378912202</c:v>
                </c:pt>
                <c:pt idx="111">
                  <c:v>11.323552365704801</c:v>
                </c:pt>
                <c:pt idx="112">
                  <c:v>11.304028955510496</c:v>
                </c:pt>
                <c:pt idx="113">
                  <c:v>11.284662981203438</c:v>
                </c:pt>
                <c:pt idx="114">
                  <c:v>11.26546035390615</c:v>
                </c:pt>
                <c:pt idx="115">
                  <c:v>11.246427061836352</c:v>
                </c:pt>
                <c:pt idx="116">
                  <c:v>11.227569168834229</c:v>
                </c:pt>
                <c:pt idx="117">
                  <c:v>11.208892812562473</c:v>
                </c:pt>
                <c:pt idx="118">
                  <c:v>11.190404202371944</c:v>
                </c:pt>
                <c:pt idx="119">
                  <c:v>11.172109616826537</c:v>
                </c:pt>
                <c:pt idx="120">
                  <c:v>11.154015400881431</c:v>
                </c:pt>
                <c:pt idx="121">
                  <c:v>11.136127962709834</c:v>
                </c:pt>
                <c:pt idx="122">
                  <c:v>11.118453770174082</c:v>
                </c:pt>
                <c:pt idx="123">
                  <c:v>11.100999346937906</c:v>
                </c:pt>
                <c:pt idx="124">
                  <c:v>11.083771268217784</c:v>
                </c:pt>
                <c:pt idx="125">
                  <c:v>11.066776156172205</c:v>
                </c:pt>
                <c:pt idx="126">
                  <c:v>11.050020674928986</c:v>
                </c:pt>
                <c:pt idx="127">
                  <c:v>11.033511525251894</c:v>
                </c:pt>
                <c:pt idx="128">
                  <c:v>11.017255438849173</c:v>
                </c:pt>
                <c:pt idx="129">
                  <c:v>11.001259172327877</c:v>
                </c:pt>
                <c:pt idx="130">
                  <c:v>10.985529500799379</c:v>
                </c:pt>
                <c:pt idx="131">
                  <c:v>10.970073211142811</c:v>
                </c:pt>
                <c:pt idx="132">
                  <c:v>10.954897094934786</c:v>
                </c:pt>
                <c:pt idx="133">
                  <c:v>10.940007941055255</c:v>
                </c:pt>
                <c:pt idx="134">
                  <c:v>10.92541252798094</c:v>
                </c:pt>
                <c:pt idx="135">
                  <c:v>10.911117615779448</c:v>
                </c:pt>
                <c:pt idx="136">
                  <c:v>10.897129937818756</c:v>
                </c:pt>
                <c:pt idx="137">
                  <c:v>10.883456192208445</c:v>
                </c:pt>
                <c:pt idx="138">
                  <c:v>10.870103032990672</c:v>
                </c:pt>
                <c:pt idx="139">
                  <c:v>10.857077061100536</c:v>
                </c:pt>
                <c:pt idx="140">
                  <c:v>10.844384815117094</c:v>
                </c:pt>
                <c:pt idx="141">
                  <c:v>10.832032761827852</c:v>
                </c:pt>
                <c:pt idx="142">
                  <c:v>10.820027286631101</c:v>
                </c:pt>
                <c:pt idx="143">
                  <c:v>10.808374683801945</c:v>
                </c:pt>
                <c:pt idx="144">
                  <c:v>10.797081146649253</c:v>
                </c:pt>
                <c:pt idx="145">
                  <c:v>10.786152757592117</c:v>
                </c:pt>
                <c:pt idx="146">
                  <c:v>10.775595478185558</c:v>
                </c:pt>
                <c:pt idx="147">
                  <c:v>10.765415139126439</c:v>
                </c:pt>
                <c:pt idx="148">
                  <c:v>10.755617430271405</c:v>
                </c:pt>
                <c:pt idx="149">
                  <c:v>10.746207890699639</c:v>
                </c:pt>
                <c:pt idx="150">
                  <c:v>10.737191898853855</c:v>
                </c:pt>
                <c:pt idx="151">
                  <c:v>10.728574662793589</c:v>
                </c:pt>
                <c:pt idx="152">
                  <c:v>10.720361210595133</c:v>
                </c:pt>
                <c:pt idx="153">
                  <c:v>10.712556380932776</c:v>
                </c:pt>
                <c:pt idx="154">
                  <c:v>10.705164813876014</c:v>
                </c:pt>
                <c:pt idx="155">
                  <c:v>10.698190941937202</c:v>
                </c:pt>
                <c:pt idx="156">
                  <c:v>10.691638981403891</c:v>
                </c:pt>
                <c:pt idx="157">
                  <c:v>10.685512923989405</c:v>
                </c:pt>
                <c:pt idx="158">
                  <c:v>10.679816528834614</c:v>
                </c:pt>
                <c:pt idx="159">
                  <c:v>10.674553314892849</c:v>
                </c:pt>
                <c:pt idx="160">
                  <c:v>10.669726553728813</c:v>
                </c:pt>
                <c:pt idx="161">
                  <c:v>10.665339262761</c:v>
                </c:pt>
                <c:pt idx="162">
                  <c:v>10.661394198975641</c:v>
                </c:pt>
                <c:pt idx="163">
                  <c:v>10.6578938531385</c:v>
                </c:pt>
                <c:pt idx="164">
                  <c:v>10.654840444529007</c:v>
                </c:pt>
                <c:pt idx="165">
                  <c:v>10.652235916219132</c:v>
                </c:pt>
                <c:pt idx="166">
                  <c:v>10.650081930917299</c:v>
                </c:pt>
                <c:pt idx="167">
                  <c:v>10.648379867395297</c:v>
                </c:pt>
                <c:pt idx="168">
                  <c:v>10.6471308175137</c:v>
                </c:pt>
                <c:pt idx="169">
                  <c:v>10.646335583858784</c:v>
                </c:pt>
                <c:pt idx="170">
                  <c:v>10.645994678001289</c:v>
                </c:pt>
                <c:pt idx="171">
                  <c:v>10.646108319384705</c:v>
                </c:pt>
                <c:pt idx="172">
                  <c:v>10.646676434847942</c:v>
                </c:pt>
                <c:pt idx="173">
                  <c:v>10.647698658784476</c:v>
                </c:pt>
                <c:pt idx="174">
                  <c:v>10.649174333937344</c:v>
                </c:pt>
                <c:pt idx="175">
                  <c:v>10.651102512826393</c:v>
                </c:pt>
                <c:pt idx="176">
                  <c:v>10.65348195980156</c:v>
                </c:pt>
                <c:pt idx="177">
                  <c:v>10.656311153713178</c:v>
                </c:pt>
                <c:pt idx="178">
                  <c:v>10.65958829118758</c:v>
                </c:pt>
                <c:pt idx="179">
                  <c:v>10.663311290493795</c:v>
                </c:pt>
                <c:pt idx="180">
                  <c:v>10.667477795984535</c:v>
                </c:pt>
                <c:pt idx="181">
                  <c:v>10.672085183092374</c:v>
                </c:pt>
                <c:pt idx="182">
                  <c:v>10.677130563859714</c:v>
                </c:pt>
                <c:pt idx="183">
                  <c:v>10.682610792979087</c:v>
                </c:pt>
                <c:pt idx="184">
                  <c:v>10.688522474318386</c:v>
                </c:pt>
                <c:pt idx="185">
                  <c:v>10.694861967903794</c:v>
                </c:pt>
                <c:pt idx="186">
                  <c:v>10.701625397331643</c:v>
                </c:pt>
                <c:pt idx="187">
                  <c:v>10.708808657579006</c:v>
                </c:pt>
                <c:pt idx="188">
                  <c:v>10.716407423181582</c:v>
                </c:pt>
                <c:pt idx="189">
                  <c:v>10.7244171567464</c:v>
                </c:pt>
                <c:pt idx="190">
                  <c:v>10.732833117766061</c:v>
                </c:pt>
                <c:pt idx="191">
                  <c:v>10.741650371700619</c:v>
                </c:pt>
                <c:pt idx="192">
                  <c:v>10.750863799292677</c:v>
                </c:pt>
                <c:pt idx="193">
                  <c:v>10.760468106081117</c:v>
                </c:pt>
                <c:pt idx="194">
                  <c:v>10.770457832078835</c:v>
                </c:pt>
                <c:pt idx="195">
                  <c:v>10.780827361579858</c:v>
                </c:pt>
                <c:pt idx="196">
                  <c:v>10.791570933061703</c:v>
                </c:pt>
                <c:pt idx="197">
                  <c:v>10.802682649149155</c:v>
                </c:pt>
                <c:pt idx="198">
                  <c:v>10.814156486606402</c:v>
                </c:pt>
                <c:pt idx="199">
                  <c:v>10.825986306325138</c:v>
                </c:pt>
                <c:pt idx="200">
                  <c:v>10.838165863277275</c:v>
                </c:pt>
                <c:pt idx="201">
                  <c:v>10.850688816401902</c:v>
                </c:pt>
                <c:pt idx="202">
                  <c:v>10.863548738397268</c:v>
                </c:pt>
                <c:pt idx="203">
                  <c:v>10.87673912538993</c:v>
                </c:pt>
                <c:pt idx="204">
                  <c:v>10.890253406454482</c:v>
                </c:pt>
                <c:pt idx="205">
                  <c:v>10.904084952958728</c:v>
                </c:pt>
                <c:pt idx="206">
                  <c:v>10.91822708771079</c:v>
                </c:pt>
                <c:pt idx="207">
                  <c:v>10.932673093885954</c:v>
                </c:pt>
                <c:pt idx="208">
                  <c:v>10.947416223712946</c:v>
                </c:pt>
                <c:pt idx="209">
                  <c:v>10.962449706900713</c:v>
                </c:pt>
                <c:pt idx="210">
                  <c:v>10.977766758788567</c:v>
                </c:pt>
                <c:pt idx="211">
                  <c:v>10.993360588204144</c:v>
                </c:pt>
                <c:pt idx="212">
                  <c:v>11.009224405015289</c:v>
                </c:pt>
                <c:pt idx="213">
                  <c:v>11.025351427363614</c:v>
                </c:pt>
                <c:pt idx="214">
                  <c:v>11.041734888569041</c:v>
                </c:pt>
                <c:pt idx="215">
                  <c:v>11.058368043696264</c:v>
                </c:pt>
                <c:pt idx="216">
                  <c:v>11.0752441757756</c:v>
                </c:pt>
                <c:pt idx="217">
                  <c:v>11.092356601672128</c:v>
                </c:pt>
                <c:pt idx="218">
                  <c:v>11.109698677598519</c:v>
                </c:pt>
                <c:pt idx="219">
                  <c:v>11.127263804268319</c:v>
                </c:pt>
                <c:pt idx="220">
                  <c:v>11.145045431687711</c:v>
                </c:pt>
                <c:pt idx="221">
                  <c:v>11.163037063585183</c:v>
                </c:pt>
                <c:pt idx="222">
                  <c:v>11.181232261479488</c:v>
                </c:pt>
                <c:pt idx="223">
                  <c:v>11.19962464838763</c:v>
                </c:pt>
                <c:pt idx="224">
                  <c:v>11.21820791217549</c:v>
                </c:pt>
                <c:pt idx="225">
                  <c:v>11.236975808554766</c:v>
                </c:pt>
                <c:pt idx="226">
                  <c:v>11.255922163730727</c:v>
                </c:pt>
                <c:pt idx="227">
                  <c:v>11.275040876706205</c:v>
                </c:pt>
                <c:pt idx="228">
                  <c:v>11.294325921247877</c:v>
                </c:pt>
                <c:pt idx="229">
                  <c:v>11.313771347521687</c:v>
                </c:pt>
                <c:pt idx="230">
                  <c:v>11.33337128340481</c:v>
                </c:pt>
                <c:pt idx="231">
                  <c:v>11.3531199354821</c:v>
                </c:pt>
                <c:pt idx="232">
                  <c:v>11.373011589735466</c:v>
                </c:pt>
                <c:pt idx="233">
                  <c:v>11.393040611935087</c:v>
                </c:pt>
                <c:pt idx="234">
                  <c:v>11.413201447741612</c:v>
                </c:pt>
                <c:pt idx="235">
                  <c:v>11.433488622528904</c:v>
                </c:pt>
                <c:pt idx="236">
                  <c:v>11.453896740937147</c:v>
                </c:pt>
                <c:pt idx="237">
                  <c:v>11.474420486166206</c:v>
                </c:pt>
                <c:pt idx="238">
                  <c:v>11.495054619019472</c:v>
                </c:pt>
                <c:pt idx="239">
                  <c:v>11.515793976708354</c:v>
                </c:pt>
                <c:pt idx="240">
                  <c:v>11.536633471427807</c:v>
                </c:pt>
                <c:pt idx="241">
                  <c:v>11.557568088713227</c:v>
                </c:pt>
                <c:pt idx="242">
                  <c:v>11.578592885589083</c:v>
                </c:pt>
                <c:pt idx="243">
                  <c:v>11.599702988519642</c:v>
                </c:pt>
                <c:pt idx="244">
                  <c:v>11.620893591172097</c:v>
                </c:pt>
                <c:pt idx="245">
                  <c:v>11.642159952002315</c:v>
                </c:pt>
                <c:pt idx="246">
                  <c:v>11.663497391673362</c:v>
                </c:pt>
                <c:pt idx="247">
                  <c:v>11.684901290316875</c:v>
                </c:pt>
                <c:pt idx="248">
                  <c:v>11.706367084647182</c:v>
                </c:pt>
                <c:pt idx="249">
                  <c:v>11.727890264937994</c:v>
                </c:pt>
                <c:pt idx="250">
                  <c:v>11.749466371871394</c:v>
                </c:pt>
                <c:pt idx="251">
                  <c:v>11.771090993268595</c:v>
                </c:pt>
                <c:pt idx="252">
                  <c:v>11.792759760711975</c:v>
                </c:pt>
                <c:pt idx="253">
                  <c:v>11.814468346067587</c:v>
                </c:pt>
                <c:pt idx="254">
                  <c:v>11.836212457917377</c:v>
                </c:pt>
                <c:pt idx="255">
                  <c:v>11.857987837910075</c:v>
                </c:pt>
                <c:pt idx="256">
                  <c:v>11.879790257039698</c:v>
                </c:pt>
                <c:pt idx="257">
                  <c:v>11.901615511860461</c:v>
                </c:pt>
                <c:pt idx="258">
                  <c:v>11.923459420646788</c:v>
                </c:pt>
                <c:pt idx="259">
                  <c:v>11.945317819507022</c:v>
                </c:pt>
                <c:pt idx="260">
                  <c:v>11.967186558459364</c:v>
                </c:pt>
                <c:pt idx="261">
                  <c:v>11.989061497478527</c:v>
                </c:pt>
                <c:pt idx="262">
                  <c:v>12.010938502521471</c:v>
                </c:pt>
                <c:pt idx="263">
                  <c:v>12.032813441540636</c:v>
                </c:pt>
                <c:pt idx="264">
                  <c:v>12.054682180492978</c:v>
                </c:pt>
                <c:pt idx="265">
                  <c:v>12.07654057935321</c:v>
                </c:pt>
                <c:pt idx="266">
                  <c:v>12.098384488139539</c:v>
                </c:pt>
                <c:pt idx="267">
                  <c:v>12.1202097429603</c:v>
                </c:pt>
                <c:pt idx="268">
                  <c:v>12.142012162089925</c:v>
                </c:pt>
                <c:pt idx="269">
                  <c:v>12.163787542082622</c:v>
                </c:pt>
                <c:pt idx="270">
                  <c:v>12.185531653932411</c:v>
                </c:pt>
                <c:pt idx="271">
                  <c:v>12.207240239288025</c:v>
                </c:pt>
                <c:pt idx="272">
                  <c:v>12.228909006731403</c:v>
                </c:pt>
                <c:pt idx="273">
                  <c:v>12.250533628128606</c:v>
                </c:pt>
                <c:pt idx="274">
                  <c:v>12.272109735062006</c:v>
                </c:pt>
                <c:pt idx="275">
                  <c:v>12.293632915352818</c:v>
                </c:pt>
                <c:pt idx="276">
                  <c:v>12.315098709683124</c:v>
                </c:pt>
                <c:pt idx="277">
                  <c:v>12.336502608326638</c:v>
                </c:pt>
                <c:pt idx="278">
                  <c:v>12.357840047997685</c:v>
                </c:pt>
                <c:pt idx="279">
                  <c:v>12.379106408827901</c:v>
                </c:pt>
                <c:pt idx="280">
                  <c:v>12.400297011480358</c:v>
                </c:pt>
                <c:pt idx="281">
                  <c:v>12.421407114410917</c:v>
                </c:pt>
                <c:pt idx="282">
                  <c:v>12.442431911286773</c:v>
                </c:pt>
                <c:pt idx="283">
                  <c:v>12.463366528572191</c:v>
                </c:pt>
                <c:pt idx="284">
                  <c:v>12.484206023291646</c:v>
                </c:pt>
                <c:pt idx="285">
                  <c:v>12.504945380980526</c:v>
                </c:pt>
                <c:pt idx="286">
                  <c:v>12.525579513833794</c:v>
                </c:pt>
                <c:pt idx="287">
                  <c:v>12.546103259062853</c:v>
                </c:pt>
                <c:pt idx="288">
                  <c:v>12.566511377471096</c:v>
                </c:pt>
                <c:pt idx="289">
                  <c:v>12.586798552258388</c:v>
                </c:pt>
                <c:pt idx="290">
                  <c:v>12.606959388064912</c:v>
                </c:pt>
                <c:pt idx="291">
                  <c:v>12.626988410264534</c:v>
                </c:pt>
                <c:pt idx="292">
                  <c:v>12.6468800645179</c:v>
                </c:pt>
                <c:pt idx="293">
                  <c:v>12.666628716595188</c:v>
                </c:pt>
                <c:pt idx="294">
                  <c:v>12.686228652478313</c:v>
                </c:pt>
                <c:pt idx="295">
                  <c:v>12.705674078752123</c:v>
                </c:pt>
                <c:pt idx="296">
                  <c:v>12.724959123293795</c:v>
                </c:pt>
                <c:pt idx="297">
                  <c:v>12.744077836269273</c:v>
                </c:pt>
                <c:pt idx="298">
                  <c:v>12.763024191445234</c:v>
                </c:pt>
                <c:pt idx="299">
                  <c:v>12.78179208782451</c:v>
                </c:pt>
                <c:pt idx="300">
                  <c:v>12.80037535161237</c:v>
                </c:pt>
                <c:pt idx="301">
                  <c:v>12.818767738520512</c:v>
                </c:pt>
                <c:pt idx="302">
                  <c:v>12.836962936414816</c:v>
                </c:pt>
                <c:pt idx="303">
                  <c:v>12.854954568312287</c:v>
                </c:pt>
                <c:pt idx="304">
                  <c:v>12.872736195731681</c:v>
                </c:pt>
                <c:pt idx="305">
                  <c:v>12.890301322401481</c:v>
                </c:pt>
                <c:pt idx="306">
                  <c:v>12.907643398327872</c:v>
                </c:pt>
                <c:pt idx="307">
                  <c:v>12.924755824224398</c:v>
                </c:pt>
                <c:pt idx="308">
                  <c:v>12.941631956303736</c:v>
                </c:pt>
                <c:pt idx="309">
                  <c:v>12.958265111430959</c:v>
                </c:pt>
                <c:pt idx="310">
                  <c:v>12.974648572636386</c:v>
                </c:pt>
                <c:pt idx="311">
                  <c:v>12.990775594984711</c:v>
                </c:pt>
                <c:pt idx="312">
                  <c:v>13.006639411795856</c:v>
                </c:pt>
                <c:pt idx="313">
                  <c:v>13.022233241211433</c:v>
                </c:pt>
                <c:pt idx="314">
                  <c:v>13.037550293099285</c:v>
                </c:pt>
                <c:pt idx="315">
                  <c:v>13.052583776287054</c:v>
                </c:pt>
                <c:pt idx="316">
                  <c:v>13.067326906114046</c:v>
                </c:pt>
                <c:pt idx="317">
                  <c:v>13.08177291228921</c:v>
                </c:pt>
                <c:pt idx="318">
                  <c:v>13.09591504704127</c:v>
                </c:pt>
                <c:pt idx="319">
                  <c:v>13.109746593545518</c:v>
                </c:pt>
                <c:pt idx="320">
                  <c:v>13.123260874610066</c:v>
                </c:pt>
                <c:pt idx="321">
                  <c:v>13.136451261602732</c:v>
                </c:pt>
                <c:pt idx="322">
                  <c:v>13.149311183598098</c:v>
                </c:pt>
                <c:pt idx="323">
                  <c:v>13.161834136722725</c:v>
                </c:pt>
                <c:pt idx="324">
                  <c:v>13.174013693674862</c:v>
                </c:pt>
                <c:pt idx="325">
                  <c:v>13.185843513393596</c:v>
                </c:pt>
                <c:pt idx="326">
                  <c:v>13.197317350850843</c:v>
                </c:pt>
                <c:pt idx="327">
                  <c:v>13.208429066938297</c:v>
                </c:pt>
                <c:pt idx="328">
                  <c:v>13.21917263842014</c:v>
                </c:pt>
                <c:pt idx="329">
                  <c:v>13.229542167921165</c:v>
                </c:pt>
                <c:pt idx="330">
                  <c:v>13.239531893918883</c:v>
                </c:pt>
                <c:pt idx="331">
                  <c:v>13.249136200707323</c:v>
                </c:pt>
                <c:pt idx="332">
                  <c:v>13.25834962829938</c:v>
                </c:pt>
                <c:pt idx="333">
                  <c:v>13.267166882233939</c:v>
                </c:pt>
                <c:pt idx="334">
                  <c:v>13.2755828432536</c:v>
                </c:pt>
                <c:pt idx="335">
                  <c:v>13.283592576818418</c:v>
                </c:pt>
                <c:pt idx="336">
                  <c:v>13.291191342420994</c:v>
                </c:pt>
                <c:pt idx="337">
                  <c:v>13.298374602668357</c:v>
                </c:pt>
                <c:pt idx="338">
                  <c:v>13.305138032096206</c:v>
                </c:pt>
                <c:pt idx="339">
                  <c:v>13.311477525681614</c:v>
                </c:pt>
                <c:pt idx="340">
                  <c:v>13.317389207020913</c:v>
                </c:pt>
                <c:pt idx="341">
                  <c:v>13.322869436140286</c:v>
                </c:pt>
                <c:pt idx="342">
                  <c:v>13.327914816907624</c:v>
                </c:pt>
                <c:pt idx="343">
                  <c:v>13.332522204015465</c:v>
                </c:pt>
                <c:pt idx="344">
                  <c:v>13.336688709506204</c:v>
                </c:pt>
                <c:pt idx="345">
                  <c:v>13.34041170881242</c:v>
                </c:pt>
                <c:pt idx="346">
                  <c:v>13.343688846286822</c:v>
                </c:pt>
                <c:pt idx="347">
                  <c:v>13.34651804019844</c:v>
                </c:pt>
                <c:pt idx="348">
                  <c:v>13.348897487173607</c:v>
                </c:pt>
                <c:pt idx="349">
                  <c:v>13.350825666062656</c:v>
                </c:pt>
                <c:pt idx="350">
                  <c:v>13.352301341215524</c:v>
                </c:pt>
                <c:pt idx="351">
                  <c:v>13.353323565152058</c:v>
                </c:pt>
                <c:pt idx="352">
                  <c:v>13.353891680615295</c:v>
                </c:pt>
                <c:pt idx="353">
                  <c:v>13.354005321998711</c:v>
                </c:pt>
                <c:pt idx="354">
                  <c:v>13.353664416141216</c:v>
                </c:pt>
                <c:pt idx="355">
                  <c:v>13.3528691824863</c:v>
                </c:pt>
                <c:pt idx="356">
                  <c:v>13.351620132604703</c:v>
                </c:pt>
                <c:pt idx="357">
                  <c:v>13.349918069082701</c:v>
                </c:pt>
                <c:pt idx="358">
                  <c:v>13.347764083780868</c:v>
                </c:pt>
                <c:pt idx="359">
                  <c:v>13.345159555470993</c:v>
                </c:pt>
                <c:pt idx="360">
                  <c:v>13.3421061468615</c:v>
                </c:pt>
                <c:pt idx="361">
                  <c:v>13.338605801024359</c:v>
                </c:pt>
                <c:pt idx="362">
                  <c:v>13.334660737239</c:v>
                </c:pt>
                <c:pt idx="363">
                  <c:v>13.330273446271187</c:v>
                </c:pt>
                <c:pt idx="364">
                  <c:v>13.325446685107151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D8-41C0-90E3-DE443A038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4143968"/>
        <c:axId val="954138144"/>
      </c:lineChart>
      <c:catAx>
        <c:axId val="954143968"/>
        <c:scaling>
          <c:orientation val="minMax"/>
        </c:scaling>
        <c:delete val="1"/>
        <c:axPos val="b"/>
        <c:numFmt formatCode="[$-416]mmm" sourceLinked="0"/>
        <c:majorTickMark val="none"/>
        <c:minorTickMark val="none"/>
        <c:tickLblPos val="nextTo"/>
        <c:crossAx val="954138144"/>
        <c:crossesAt val="0"/>
        <c:auto val="0"/>
        <c:lblAlgn val="ctr"/>
        <c:lblOffset val="100"/>
        <c:tickLblSkip val="30"/>
        <c:noMultiLvlLbl val="0"/>
      </c:catAx>
      <c:valAx>
        <c:axId val="954138144"/>
        <c:scaling>
          <c:orientation val="minMax"/>
          <c:max val="18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00" b="0">
                    <a:solidFill>
                      <a:sysClr val="windowText" lastClr="000000"/>
                    </a:solidFill>
                  </a:rPr>
                  <a:t>Hora(s)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54143968"/>
        <c:crossesAt val="1"/>
        <c:crossBetween val="between"/>
        <c:majorUnit val="1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5878008065083824"/>
          <c:y val="3.572433192686357E-2"/>
          <c:w val="0.24569839859883671"/>
          <c:h val="6.835655687018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32707638797939E-2"/>
          <c:y val="7.1483791816894071E-2"/>
          <c:w val="0.90497965642376788"/>
          <c:h val="0.83784618260919408"/>
        </c:manualLayout>
      </c:layout>
      <c:barChart>
        <c:barDir val="col"/>
        <c:grouping val="clustered"/>
        <c:varyColors val="0"/>
        <c:ser>
          <c:idx val="0"/>
          <c:order val="0"/>
          <c:tx>
            <c:v>Insolação</c:v>
          </c:tx>
          <c:spPr>
            <a:solidFill>
              <a:srgbClr val="287713"/>
            </a:solidFill>
            <a:ln w="0">
              <a:noFill/>
            </a:ln>
            <a:effectLst/>
          </c:spPr>
          <c:invertIfNegative val="0"/>
          <c:cat>
            <c:numRef>
              <c:f>'Base Automática'!$C$12:$C$376</c:f>
              <c:numCache>
                <c:formatCode>d\-mmm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'Base Manual'!$CG$12:$CG$376</c:f>
              <c:numCache>
                <c:formatCode>0.00</c:formatCode>
                <c:ptCount val="365"/>
                <c:pt idx="0">
                  <c:v>6.3612903225806487</c:v>
                </c:pt>
                <c:pt idx="1">
                  <c:v>6.3612903225806487</c:v>
                </c:pt>
                <c:pt idx="2">
                  <c:v>6.3612903225806487</c:v>
                </c:pt>
                <c:pt idx="3">
                  <c:v>6.3612903225806487</c:v>
                </c:pt>
                <c:pt idx="4">
                  <c:v>6.3612903225806487</c:v>
                </c:pt>
                <c:pt idx="5">
                  <c:v>6.3612903225806487</c:v>
                </c:pt>
                <c:pt idx="6">
                  <c:v>6.3612903225806487</c:v>
                </c:pt>
                <c:pt idx="7">
                  <c:v>6.3612903225806487</c:v>
                </c:pt>
                <c:pt idx="8">
                  <c:v>6.3612903225806487</c:v>
                </c:pt>
                <c:pt idx="9">
                  <c:v>6.3612903225806487</c:v>
                </c:pt>
                <c:pt idx="10">
                  <c:v>6.3612903225806487</c:v>
                </c:pt>
                <c:pt idx="11">
                  <c:v>6.3612903225806487</c:v>
                </c:pt>
                <c:pt idx="12">
                  <c:v>6.3612903225806487</c:v>
                </c:pt>
                <c:pt idx="13">
                  <c:v>6.3612903225806487</c:v>
                </c:pt>
                <c:pt idx="14">
                  <c:v>6.3612903225806487</c:v>
                </c:pt>
                <c:pt idx="15">
                  <c:v>6.3612903225806487</c:v>
                </c:pt>
                <c:pt idx="16">
                  <c:v>6.3612903225806487</c:v>
                </c:pt>
                <c:pt idx="17">
                  <c:v>6.3612903225806487</c:v>
                </c:pt>
                <c:pt idx="18">
                  <c:v>6.3612903225806487</c:v>
                </c:pt>
                <c:pt idx="19">
                  <c:v>6.3612903225806487</c:v>
                </c:pt>
                <c:pt idx="20">
                  <c:v>6.3612903225806487</c:v>
                </c:pt>
                <c:pt idx="21">
                  <c:v>6.3612903225806487</c:v>
                </c:pt>
                <c:pt idx="22">
                  <c:v>6.3612903225806487</c:v>
                </c:pt>
                <c:pt idx="23">
                  <c:v>6.3612903225806487</c:v>
                </c:pt>
                <c:pt idx="24">
                  <c:v>6.3612903225806487</c:v>
                </c:pt>
                <c:pt idx="25">
                  <c:v>6.3612903225806487</c:v>
                </c:pt>
                <c:pt idx="26">
                  <c:v>6.3612903225806487</c:v>
                </c:pt>
                <c:pt idx="27">
                  <c:v>6.3612903225806487</c:v>
                </c:pt>
                <c:pt idx="28">
                  <c:v>6.3612903225806487</c:v>
                </c:pt>
                <c:pt idx="29">
                  <c:v>6.3612903225806487</c:v>
                </c:pt>
                <c:pt idx="30">
                  <c:v>6.3612903225806487</c:v>
                </c:pt>
                <c:pt idx="31">
                  <c:v>6.6607142857142856</c:v>
                </c:pt>
                <c:pt idx="32">
                  <c:v>6.6607142857142856</c:v>
                </c:pt>
                <c:pt idx="33">
                  <c:v>6.6607142857142856</c:v>
                </c:pt>
                <c:pt idx="34">
                  <c:v>6.6607142857142856</c:v>
                </c:pt>
                <c:pt idx="35">
                  <c:v>6.6607142857142856</c:v>
                </c:pt>
                <c:pt idx="36">
                  <c:v>6.6607142857142856</c:v>
                </c:pt>
                <c:pt idx="37">
                  <c:v>6.6607142857142856</c:v>
                </c:pt>
                <c:pt idx="38">
                  <c:v>6.6607142857142856</c:v>
                </c:pt>
                <c:pt idx="39">
                  <c:v>6.6607142857142856</c:v>
                </c:pt>
                <c:pt idx="40">
                  <c:v>6.6607142857142856</c:v>
                </c:pt>
                <c:pt idx="41">
                  <c:v>6.6607142857142856</c:v>
                </c:pt>
                <c:pt idx="42">
                  <c:v>6.6607142857142856</c:v>
                </c:pt>
                <c:pt idx="43">
                  <c:v>6.6607142857142856</c:v>
                </c:pt>
                <c:pt idx="44">
                  <c:v>6.6607142857142856</c:v>
                </c:pt>
                <c:pt idx="45">
                  <c:v>6.6607142857142856</c:v>
                </c:pt>
                <c:pt idx="46">
                  <c:v>6.6607142857142856</c:v>
                </c:pt>
                <c:pt idx="47">
                  <c:v>6.6607142857142856</c:v>
                </c:pt>
                <c:pt idx="48">
                  <c:v>6.6607142857142856</c:v>
                </c:pt>
                <c:pt idx="49">
                  <c:v>6.6607142857142856</c:v>
                </c:pt>
                <c:pt idx="50">
                  <c:v>6.6607142857142856</c:v>
                </c:pt>
                <c:pt idx="51">
                  <c:v>6.6607142857142856</c:v>
                </c:pt>
                <c:pt idx="52">
                  <c:v>6.6607142857142856</c:v>
                </c:pt>
                <c:pt idx="53">
                  <c:v>6.6607142857142856</c:v>
                </c:pt>
                <c:pt idx="54">
                  <c:v>6.6607142857142856</c:v>
                </c:pt>
                <c:pt idx="55">
                  <c:v>6.6607142857142856</c:v>
                </c:pt>
                <c:pt idx="56">
                  <c:v>6.6607142857142856</c:v>
                </c:pt>
                <c:pt idx="57">
                  <c:v>6.6607142857142856</c:v>
                </c:pt>
                <c:pt idx="58">
                  <c:v>6.6607142857142856</c:v>
                </c:pt>
                <c:pt idx="59">
                  <c:v>7.3838709677419336</c:v>
                </c:pt>
                <c:pt idx="60">
                  <c:v>7.3838709677419336</c:v>
                </c:pt>
                <c:pt idx="61">
                  <c:v>7.3838709677419336</c:v>
                </c:pt>
                <c:pt idx="62">
                  <c:v>7.3838709677419336</c:v>
                </c:pt>
                <c:pt idx="63">
                  <c:v>7.3838709677419336</c:v>
                </c:pt>
                <c:pt idx="64">
                  <c:v>7.3838709677419336</c:v>
                </c:pt>
                <c:pt idx="65">
                  <c:v>7.3838709677419336</c:v>
                </c:pt>
                <c:pt idx="66">
                  <c:v>7.3838709677419336</c:v>
                </c:pt>
                <c:pt idx="67">
                  <c:v>7.3838709677419336</c:v>
                </c:pt>
                <c:pt idx="68">
                  <c:v>7.3838709677419336</c:v>
                </c:pt>
                <c:pt idx="69">
                  <c:v>7.3838709677419336</c:v>
                </c:pt>
                <c:pt idx="70">
                  <c:v>7.3838709677419336</c:v>
                </c:pt>
                <c:pt idx="71">
                  <c:v>7.3838709677419336</c:v>
                </c:pt>
                <c:pt idx="72">
                  <c:v>7.3838709677419336</c:v>
                </c:pt>
                <c:pt idx="73">
                  <c:v>7.3838709677419336</c:v>
                </c:pt>
                <c:pt idx="74">
                  <c:v>7.3838709677419336</c:v>
                </c:pt>
                <c:pt idx="75">
                  <c:v>7.3838709677419336</c:v>
                </c:pt>
                <c:pt idx="76">
                  <c:v>7.3838709677419336</c:v>
                </c:pt>
                <c:pt idx="77">
                  <c:v>7.3838709677419336</c:v>
                </c:pt>
                <c:pt idx="78">
                  <c:v>7.3838709677419336</c:v>
                </c:pt>
                <c:pt idx="79">
                  <c:v>7.3838709677419336</c:v>
                </c:pt>
                <c:pt idx="80">
                  <c:v>7.3838709677419336</c:v>
                </c:pt>
                <c:pt idx="81">
                  <c:v>7.3838709677419336</c:v>
                </c:pt>
                <c:pt idx="82">
                  <c:v>7.3838709677419336</c:v>
                </c:pt>
                <c:pt idx="83">
                  <c:v>7.3838709677419336</c:v>
                </c:pt>
                <c:pt idx="84">
                  <c:v>7.3838709677419336</c:v>
                </c:pt>
                <c:pt idx="85">
                  <c:v>7.3838709677419336</c:v>
                </c:pt>
                <c:pt idx="86">
                  <c:v>7.3838709677419336</c:v>
                </c:pt>
                <c:pt idx="87">
                  <c:v>7.3838709677419336</c:v>
                </c:pt>
                <c:pt idx="88">
                  <c:v>7.3838709677419336</c:v>
                </c:pt>
                <c:pt idx="89">
                  <c:v>7.3838709677419336</c:v>
                </c:pt>
                <c:pt idx="90">
                  <c:v>7.9833333333333281</c:v>
                </c:pt>
                <c:pt idx="91">
                  <c:v>7.9833333333333281</c:v>
                </c:pt>
                <c:pt idx="92">
                  <c:v>7.9833333333333281</c:v>
                </c:pt>
                <c:pt idx="93">
                  <c:v>7.9833333333333281</c:v>
                </c:pt>
                <c:pt idx="94">
                  <c:v>7.9833333333333281</c:v>
                </c:pt>
                <c:pt idx="95">
                  <c:v>7.9833333333333281</c:v>
                </c:pt>
                <c:pt idx="96">
                  <c:v>7.9833333333333281</c:v>
                </c:pt>
                <c:pt idx="97">
                  <c:v>7.9833333333333281</c:v>
                </c:pt>
                <c:pt idx="98">
                  <c:v>7.9833333333333281</c:v>
                </c:pt>
                <c:pt idx="99">
                  <c:v>7.9833333333333281</c:v>
                </c:pt>
                <c:pt idx="100">
                  <c:v>7.9833333333333281</c:v>
                </c:pt>
                <c:pt idx="101">
                  <c:v>7.9833333333333281</c:v>
                </c:pt>
                <c:pt idx="102">
                  <c:v>7.9833333333333281</c:v>
                </c:pt>
                <c:pt idx="103">
                  <c:v>7.9833333333333281</c:v>
                </c:pt>
                <c:pt idx="104">
                  <c:v>7.9833333333333281</c:v>
                </c:pt>
                <c:pt idx="105">
                  <c:v>7.9833333333333281</c:v>
                </c:pt>
                <c:pt idx="106">
                  <c:v>7.9833333333333281</c:v>
                </c:pt>
                <c:pt idx="107">
                  <c:v>7.9833333333333281</c:v>
                </c:pt>
                <c:pt idx="108">
                  <c:v>7.9833333333333281</c:v>
                </c:pt>
                <c:pt idx="109">
                  <c:v>7.9833333333333281</c:v>
                </c:pt>
                <c:pt idx="110">
                  <c:v>7.9833333333333281</c:v>
                </c:pt>
                <c:pt idx="111">
                  <c:v>7.9833333333333281</c:v>
                </c:pt>
                <c:pt idx="112">
                  <c:v>7.9833333333333281</c:v>
                </c:pt>
                <c:pt idx="113">
                  <c:v>7.9833333333333281</c:v>
                </c:pt>
                <c:pt idx="114">
                  <c:v>7.9833333333333281</c:v>
                </c:pt>
                <c:pt idx="115">
                  <c:v>7.9833333333333281</c:v>
                </c:pt>
                <c:pt idx="116">
                  <c:v>7.9833333333333281</c:v>
                </c:pt>
                <c:pt idx="117">
                  <c:v>7.9833333333333281</c:v>
                </c:pt>
                <c:pt idx="118">
                  <c:v>7.9833333333333281</c:v>
                </c:pt>
                <c:pt idx="119">
                  <c:v>7.9833333333333281</c:v>
                </c:pt>
                <c:pt idx="120">
                  <c:v>6.9387096774193546</c:v>
                </c:pt>
                <c:pt idx="121">
                  <c:v>6.9387096774193546</c:v>
                </c:pt>
                <c:pt idx="122">
                  <c:v>6.9387096774193546</c:v>
                </c:pt>
                <c:pt idx="123">
                  <c:v>6.9387096774193546</c:v>
                </c:pt>
                <c:pt idx="124">
                  <c:v>6.9387096774193546</c:v>
                </c:pt>
                <c:pt idx="125">
                  <c:v>6.9387096774193546</c:v>
                </c:pt>
                <c:pt idx="126">
                  <c:v>6.9387096774193546</c:v>
                </c:pt>
                <c:pt idx="127">
                  <c:v>6.9387096774193546</c:v>
                </c:pt>
                <c:pt idx="128">
                  <c:v>6.9387096774193546</c:v>
                </c:pt>
                <c:pt idx="129">
                  <c:v>6.9387096774193546</c:v>
                </c:pt>
                <c:pt idx="130">
                  <c:v>6.9387096774193546</c:v>
                </c:pt>
                <c:pt idx="131">
                  <c:v>6.9387096774193546</c:v>
                </c:pt>
                <c:pt idx="132">
                  <c:v>6.9387096774193546</c:v>
                </c:pt>
                <c:pt idx="133">
                  <c:v>6.9387096774193546</c:v>
                </c:pt>
                <c:pt idx="134">
                  <c:v>6.9387096774193546</c:v>
                </c:pt>
                <c:pt idx="135">
                  <c:v>6.9387096774193546</c:v>
                </c:pt>
                <c:pt idx="136">
                  <c:v>6.9387096774193546</c:v>
                </c:pt>
                <c:pt idx="137">
                  <c:v>6.9387096774193546</c:v>
                </c:pt>
                <c:pt idx="138">
                  <c:v>6.9387096774193546</c:v>
                </c:pt>
                <c:pt idx="139">
                  <c:v>6.9387096774193546</c:v>
                </c:pt>
                <c:pt idx="140">
                  <c:v>6.9387096774193546</c:v>
                </c:pt>
                <c:pt idx="141">
                  <c:v>6.9387096774193546</c:v>
                </c:pt>
                <c:pt idx="142">
                  <c:v>6.9387096774193546</c:v>
                </c:pt>
                <c:pt idx="143">
                  <c:v>6.9387096774193546</c:v>
                </c:pt>
                <c:pt idx="144">
                  <c:v>6.9387096774193546</c:v>
                </c:pt>
                <c:pt idx="145">
                  <c:v>6.9387096774193546</c:v>
                </c:pt>
                <c:pt idx="146">
                  <c:v>6.9387096774193546</c:v>
                </c:pt>
                <c:pt idx="147">
                  <c:v>6.9387096774193546</c:v>
                </c:pt>
                <c:pt idx="148">
                  <c:v>6.9387096774193546</c:v>
                </c:pt>
                <c:pt idx="149">
                  <c:v>6.9387096774193546</c:v>
                </c:pt>
                <c:pt idx="150">
                  <c:v>6.9387096774193546</c:v>
                </c:pt>
                <c:pt idx="151">
                  <c:v>6.9900000000000029</c:v>
                </c:pt>
                <c:pt idx="152">
                  <c:v>6.9900000000000029</c:v>
                </c:pt>
                <c:pt idx="153">
                  <c:v>6.9900000000000029</c:v>
                </c:pt>
                <c:pt idx="154">
                  <c:v>6.9900000000000029</c:v>
                </c:pt>
                <c:pt idx="155">
                  <c:v>6.9900000000000029</c:v>
                </c:pt>
                <c:pt idx="156">
                  <c:v>6.9900000000000029</c:v>
                </c:pt>
                <c:pt idx="157">
                  <c:v>6.9900000000000029</c:v>
                </c:pt>
                <c:pt idx="158">
                  <c:v>6.9900000000000029</c:v>
                </c:pt>
                <c:pt idx="159">
                  <c:v>6.9900000000000029</c:v>
                </c:pt>
                <c:pt idx="160">
                  <c:v>6.9900000000000029</c:v>
                </c:pt>
                <c:pt idx="161">
                  <c:v>6.9900000000000029</c:v>
                </c:pt>
                <c:pt idx="162">
                  <c:v>6.9900000000000029</c:v>
                </c:pt>
                <c:pt idx="163">
                  <c:v>6.9900000000000029</c:v>
                </c:pt>
                <c:pt idx="164">
                  <c:v>6.9900000000000029</c:v>
                </c:pt>
                <c:pt idx="165">
                  <c:v>6.9900000000000029</c:v>
                </c:pt>
                <c:pt idx="166">
                  <c:v>6.9900000000000029</c:v>
                </c:pt>
                <c:pt idx="167">
                  <c:v>6.9900000000000029</c:v>
                </c:pt>
                <c:pt idx="168">
                  <c:v>6.9900000000000029</c:v>
                </c:pt>
                <c:pt idx="169">
                  <c:v>6.9900000000000029</c:v>
                </c:pt>
                <c:pt idx="170">
                  <c:v>6.9900000000000029</c:v>
                </c:pt>
                <c:pt idx="171">
                  <c:v>6.9900000000000029</c:v>
                </c:pt>
                <c:pt idx="172">
                  <c:v>6.9900000000000029</c:v>
                </c:pt>
                <c:pt idx="173">
                  <c:v>6.9900000000000029</c:v>
                </c:pt>
                <c:pt idx="174">
                  <c:v>6.9900000000000029</c:v>
                </c:pt>
                <c:pt idx="175">
                  <c:v>6.9900000000000029</c:v>
                </c:pt>
                <c:pt idx="176">
                  <c:v>6.9900000000000029</c:v>
                </c:pt>
                <c:pt idx="177">
                  <c:v>6.9900000000000029</c:v>
                </c:pt>
                <c:pt idx="178">
                  <c:v>6.9900000000000029</c:v>
                </c:pt>
                <c:pt idx="179">
                  <c:v>6.9900000000000029</c:v>
                </c:pt>
                <c:pt idx="180">
                  <c:v>6.9900000000000029</c:v>
                </c:pt>
                <c:pt idx="181">
                  <c:v>7.6064516129032214</c:v>
                </c:pt>
                <c:pt idx="182">
                  <c:v>7.6064516129032214</c:v>
                </c:pt>
                <c:pt idx="183">
                  <c:v>7.6064516129032214</c:v>
                </c:pt>
                <c:pt idx="184">
                  <c:v>7.6064516129032214</c:v>
                </c:pt>
                <c:pt idx="185">
                  <c:v>7.6064516129032214</c:v>
                </c:pt>
                <c:pt idx="186">
                  <c:v>7.6064516129032214</c:v>
                </c:pt>
                <c:pt idx="187">
                  <c:v>7.6064516129032214</c:v>
                </c:pt>
                <c:pt idx="188">
                  <c:v>7.6064516129032214</c:v>
                </c:pt>
                <c:pt idx="189">
                  <c:v>7.6064516129032214</c:v>
                </c:pt>
                <c:pt idx="190">
                  <c:v>7.6064516129032214</c:v>
                </c:pt>
                <c:pt idx="191">
                  <c:v>7.6064516129032214</c:v>
                </c:pt>
                <c:pt idx="192">
                  <c:v>7.6064516129032214</c:v>
                </c:pt>
                <c:pt idx="193">
                  <c:v>7.6064516129032214</c:v>
                </c:pt>
                <c:pt idx="194">
                  <c:v>7.6064516129032214</c:v>
                </c:pt>
                <c:pt idx="195">
                  <c:v>7.6064516129032214</c:v>
                </c:pt>
                <c:pt idx="196">
                  <c:v>7.6064516129032214</c:v>
                </c:pt>
                <c:pt idx="197">
                  <c:v>7.6064516129032214</c:v>
                </c:pt>
                <c:pt idx="198">
                  <c:v>7.6064516129032214</c:v>
                </c:pt>
                <c:pt idx="199">
                  <c:v>7.6064516129032214</c:v>
                </c:pt>
                <c:pt idx="200">
                  <c:v>7.6064516129032214</c:v>
                </c:pt>
                <c:pt idx="201">
                  <c:v>7.6064516129032214</c:v>
                </c:pt>
                <c:pt idx="202">
                  <c:v>7.6064516129032214</c:v>
                </c:pt>
                <c:pt idx="203">
                  <c:v>7.6064516129032214</c:v>
                </c:pt>
                <c:pt idx="204">
                  <c:v>7.6064516129032214</c:v>
                </c:pt>
                <c:pt idx="205">
                  <c:v>7.6064516129032214</c:v>
                </c:pt>
                <c:pt idx="206">
                  <c:v>7.6064516129032214</c:v>
                </c:pt>
                <c:pt idx="207">
                  <c:v>7.6064516129032214</c:v>
                </c:pt>
                <c:pt idx="208">
                  <c:v>7.6064516129032214</c:v>
                </c:pt>
                <c:pt idx="209">
                  <c:v>7.6064516129032214</c:v>
                </c:pt>
                <c:pt idx="210">
                  <c:v>7.6064516129032214</c:v>
                </c:pt>
                <c:pt idx="211">
                  <c:v>7.6064516129032214</c:v>
                </c:pt>
                <c:pt idx="212">
                  <c:v>7.5290322580645173</c:v>
                </c:pt>
                <c:pt idx="213">
                  <c:v>7.5290322580645173</c:v>
                </c:pt>
                <c:pt idx="214">
                  <c:v>7.5290322580645173</c:v>
                </c:pt>
                <c:pt idx="215">
                  <c:v>7.5290322580645173</c:v>
                </c:pt>
                <c:pt idx="216">
                  <c:v>7.5290322580645173</c:v>
                </c:pt>
                <c:pt idx="217">
                  <c:v>7.5290322580645173</c:v>
                </c:pt>
                <c:pt idx="218">
                  <c:v>7.5290322580645173</c:v>
                </c:pt>
                <c:pt idx="219">
                  <c:v>7.5290322580645173</c:v>
                </c:pt>
                <c:pt idx="220">
                  <c:v>7.5290322580645173</c:v>
                </c:pt>
                <c:pt idx="221">
                  <c:v>7.5290322580645173</c:v>
                </c:pt>
                <c:pt idx="222">
                  <c:v>7.5290322580645173</c:v>
                </c:pt>
                <c:pt idx="223">
                  <c:v>7.5290322580645173</c:v>
                </c:pt>
                <c:pt idx="224">
                  <c:v>7.5290322580645173</c:v>
                </c:pt>
                <c:pt idx="225">
                  <c:v>7.5290322580645173</c:v>
                </c:pt>
                <c:pt idx="226">
                  <c:v>7.5290322580645173</c:v>
                </c:pt>
                <c:pt idx="227">
                  <c:v>7.5290322580645173</c:v>
                </c:pt>
                <c:pt idx="228">
                  <c:v>7.5290322580645173</c:v>
                </c:pt>
                <c:pt idx="229">
                  <c:v>7.5290322580645173</c:v>
                </c:pt>
                <c:pt idx="230">
                  <c:v>7.5290322580645173</c:v>
                </c:pt>
                <c:pt idx="231">
                  <c:v>7.5290322580645173</c:v>
                </c:pt>
                <c:pt idx="232">
                  <c:v>7.5290322580645173</c:v>
                </c:pt>
                <c:pt idx="233">
                  <c:v>7.5290322580645173</c:v>
                </c:pt>
                <c:pt idx="234">
                  <c:v>7.5290322580645173</c:v>
                </c:pt>
                <c:pt idx="235">
                  <c:v>7.5290322580645173</c:v>
                </c:pt>
                <c:pt idx="236">
                  <c:v>7.5290322580645173</c:v>
                </c:pt>
                <c:pt idx="237">
                  <c:v>7.5290322580645173</c:v>
                </c:pt>
                <c:pt idx="238">
                  <c:v>7.5290322580645173</c:v>
                </c:pt>
                <c:pt idx="239">
                  <c:v>7.5290322580645173</c:v>
                </c:pt>
                <c:pt idx="240">
                  <c:v>7.5290322580645173</c:v>
                </c:pt>
                <c:pt idx="241">
                  <c:v>7.5290322580645173</c:v>
                </c:pt>
                <c:pt idx="242">
                  <c:v>7.5290322580645173</c:v>
                </c:pt>
                <c:pt idx="243">
                  <c:v>6.5133333333333301</c:v>
                </c:pt>
                <c:pt idx="244">
                  <c:v>6.5133333333333301</c:v>
                </c:pt>
                <c:pt idx="245">
                  <c:v>6.5133333333333301</c:v>
                </c:pt>
                <c:pt idx="246">
                  <c:v>6.5133333333333301</c:v>
                </c:pt>
                <c:pt idx="247">
                  <c:v>6.5133333333333301</c:v>
                </c:pt>
                <c:pt idx="248">
                  <c:v>6.5133333333333301</c:v>
                </c:pt>
                <c:pt idx="249">
                  <c:v>6.5133333333333301</c:v>
                </c:pt>
                <c:pt idx="250">
                  <c:v>6.5133333333333301</c:v>
                </c:pt>
                <c:pt idx="251">
                  <c:v>6.5133333333333301</c:v>
                </c:pt>
                <c:pt idx="252">
                  <c:v>6.5133333333333301</c:v>
                </c:pt>
                <c:pt idx="253">
                  <c:v>6.5133333333333301</c:v>
                </c:pt>
                <c:pt idx="254">
                  <c:v>6.5133333333333301</c:v>
                </c:pt>
                <c:pt idx="255">
                  <c:v>6.5133333333333301</c:v>
                </c:pt>
                <c:pt idx="256">
                  <c:v>6.5133333333333301</c:v>
                </c:pt>
                <c:pt idx="257">
                  <c:v>6.5133333333333301</c:v>
                </c:pt>
                <c:pt idx="258">
                  <c:v>6.5133333333333301</c:v>
                </c:pt>
                <c:pt idx="259">
                  <c:v>6.5133333333333301</c:v>
                </c:pt>
                <c:pt idx="260">
                  <c:v>6.5133333333333301</c:v>
                </c:pt>
                <c:pt idx="261">
                  <c:v>6.5133333333333301</c:v>
                </c:pt>
                <c:pt idx="262">
                  <c:v>6.5133333333333301</c:v>
                </c:pt>
                <c:pt idx="263">
                  <c:v>6.5133333333333301</c:v>
                </c:pt>
                <c:pt idx="264">
                  <c:v>6.5133333333333301</c:v>
                </c:pt>
                <c:pt idx="265">
                  <c:v>6.5133333333333301</c:v>
                </c:pt>
                <c:pt idx="266">
                  <c:v>6.5133333333333301</c:v>
                </c:pt>
                <c:pt idx="267">
                  <c:v>6.5133333333333301</c:v>
                </c:pt>
                <c:pt idx="268">
                  <c:v>6.5133333333333301</c:v>
                </c:pt>
                <c:pt idx="269">
                  <c:v>6.5133333333333301</c:v>
                </c:pt>
                <c:pt idx="270">
                  <c:v>6.5133333333333301</c:v>
                </c:pt>
                <c:pt idx="271">
                  <c:v>6.5133333333333301</c:v>
                </c:pt>
                <c:pt idx="272">
                  <c:v>6.5133333333333301</c:v>
                </c:pt>
                <c:pt idx="273">
                  <c:v>6.9709677419354827</c:v>
                </c:pt>
                <c:pt idx="274">
                  <c:v>6.9709677419354827</c:v>
                </c:pt>
                <c:pt idx="275">
                  <c:v>6.9709677419354827</c:v>
                </c:pt>
                <c:pt idx="276">
                  <c:v>6.9709677419354827</c:v>
                </c:pt>
                <c:pt idx="277">
                  <c:v>6.9709677419354827</c:v>
                </c:pt>
                <c:pt idx="278">
                  <c:v>6.9709677419354827</c:v>
                </c:pt>
                <c:pt idx="279">
                  <c:v>6.9709677419354827</c:v>
                </c:pt>
                <c:pt idx="280">
                  <c:v>6.9709677419354827</c:v>
                </c:pt>
                <c:pt idx="281">
                  <c:v>6.9709677419354827</c:v>
                </c:pt>
                <c:pt idx="282">
                  <c:v>6.9709677419354827</c:v>
                </c:pt>
                <c:pt idx="283">
                  <c:v>6.9709677419354827</c:v>
                </c:pt>
                <c:pt idx="284">
                  <c:v>6.9709677419354827</c:v>
                </c:pt>
                <c:pt idx="285">
                  <c:v>6.9709677419354827</c:v>
                </c:pt>
                <c:pt idx="286">
                  <c:v>6.9709677419354827</c:v>
                </c:pt>
                <c:pt idx="287">
                  <c:v>6.9709677419354827</c:v>
                </c:pt>
                <c:pt idx="288">
                  <c:v>6.9709677419354827</c:v>
                </c:pt>
                <c:pt idx="289">
                  <c:v>6.9709677419354827</c:v>
                </c:pt>
                <c:pt idx="290">
                  <c:v>6.9709677419354827</c:v>
                </c:pt>
                <c:pt idx="291">
                  <c:v>6.9709677419354827</c:v>
                </c:pt>
                <c:pt idx="292">
                  <c:v>6.9709677419354827</c:v>
                </c:pt>
                <c:pt idx="293">
                  <c:v>6.9709677419354827</c:v>
                </c:pt>
                <c:pt idx="294">
                  <c:v>6.9709677419354827</c:v>
                </c:pt>
                <c:pt idx="295">
                  <c:v>6.9709677419354827</c:v>
                </c:pt>
                <c:pt idx="296">
                  <c:v>6.9709677419354827</c:v>
                </c:pt>
                <c:pt idx="297">
                  <c:v>6.9709677419354827</c:v>
                </c:pt>
                <c:pt idx="298">
                  <c:v>6.9709677419354827</c:v>
                </c:pt>
                <c:pt idx="299">
                  <c:v>6.9709677419354827</c:v>
                </c:pt>
                <c:pt idx="300">
                  <c:v>6.9709677419354827</c:v>
                </c:pt>
                <c:pt idx="301">
                  <c:v>6.9709677419354827</c:v>
                </c:pt>
                <c:pt idx="302">
                  <c:v>6.9709677419354827</c:v>
                </c:pt>
                <c:pt idx="303">
                  <c:v>6.9709677419354827</c:v>
                </c:pt>
                <c:pt idx="304">
                  <c:v>7.5666666666666638</c:v>
                </c:pt>
                <c:pt idx="305">
                  <c:v>7.5666666666666638</c:v>
                </c:pt>
                <c:pt idx="306">
                  <c:v>7.5666666666666638</c:v>
                </c:pt>
                <c:pt idx="307">
                  <c:v>7.5666666666666638</c:v>
                </c:pt>
                <c:pt idx="308">
                  <c:v>7.5666666666666638</c:v>
                </c:pt>
                <c:pt idx="309">
                  <c:v>7.5666666666666638</c:v>
                </c:pt>
                <c:pt idx="310">
                  <c:v>7.5666666666666638</c:v>
                </c:pt>
                <c:pt idx="311">
                  <c:v>7.5666666666666638</c:v>
                </c:pt>
                <c:pt idx="312">
                  <c:v>7.5666666666666638</c:v>
                </c:pt>
                <c:pt idx="313">
                  <c:v>7.5666666666666638</c:v>
                </c:pt>
                <c:pt idx="314">
                  <c:v>7.5666666666666638</c:v>
                </c:pt>
                <c:pt idx="315">
                  <c:v>7.5666666666666638</c:v>
                </c:pt>
                <c:pt idx="316">
                  <c:v>7.5666666666666638</c:v>
                </c:pt>
                <c:pt idx="317">
                  <c:v>7.5666666666666638</c:v>
                </c:pt>
                <c:pt idx="318">
                  <c:v>7.5666666666666638</c:v>
                </c:pt>
                <c:pt idx="319">
                  <c:v>7.5666666666666638</c:v>
                </c:pt>
                <c:pt idx="320">
                  <c:v>7.5666666666666638</c:v>
                </c:pt>
                <c:pt idx="321">
                  <c:v>7.5666666666666638</c:v>
                </c:pt>
                <c:pt idx="322">
                  <c:v>7.5666666666666638</c:v>
                </c:pt>
                <c:pt idx="323">
                  <c:v>7.5666666666666638</c:v>
                </c:pt>
                <c:pt idx="324">
                  <c:v>7.5666666666666638</c:v>
                </c:pt>
                <c:pt idx="325">
                  <c:v>7.5666666666666638</c:v>
                </c:pt>
                <c:pt idx="326">
                  <c:v>7.5666666666666638</c:v>
                </c:pt>
                <c:pt idx="327">
                  <c:v>7.5666666666666638</c:v>
                </c:pt>
                <c:pt idx="328">
                  <c:v>7.5666666666666638</c:v>
                </c:pt>
                <c:pt idx="329">
                  <c:v>7.5666666666666638</c:v>
                </c:pt>
                <c:pt idx="330">
                  <c:v>7.5666666666666638</c:v>
                </c:pt>
                <c:pt idx="331">
                  <c:v>7.5666666666666638</c:v>
                </c:pt>
                <c:pt idx="332">
                  <c:v>7.5666666666666638</c:v>
                </c:pt>
                <c:pt idx="333">
                  <c:v>7.5666666666666638</c:v>
                </c:pt>
                <c:pt idx="334">
                  <c:v>6.6580645161290324</c:v>
                </c:pt>
                <c:pt idx="335">
                  <c:v>6.6580645161290324</c:v>
                </c:pt>
                <c:pt idx="336">
                  <c:v>6.6580645161290324</c:v>
                </c:pt>
                <c:pt idx="337">
                  <c:v>6.6580645161290324</c:v>
                </c:pt>
                <c:pt idx="338">
                  <c:v>6.6580645161290324</c:v>
                </c:pt>
                <c:pt idx="339">
                  <c:v>6.6580645161290324</c:v>
                </c:pt>
                <c:pt idx="340">
                  <c:v>6.6580645161290324</c:v>
                </c:pt>
                <c:pt idx="341">
                  <c:v>6.6580645161290324</c:v>
                </c:pt>
                <c:pt idx="342">
                  <c:v>6.6580645161290324</c:v>
                </c:pt>
                <c:pt idx="343">
                  <c:v>6.6580645161290324</c:v>
                </c:pt>
                <c:pt idx="344">
                  <c:v>6.6580645161290324</c:v>
                </c:pt>
                <c:pt idx="345">
                  <c:v>6.6580645161290324</c:v>
                </c:pt>
                <c:pt idx="346">
                  <c:v>6.6580645161290324</c:v>
                </c:pt>
                <c:pt idx="347">
                  <c:v>6.6580645161290324</c:v>
                </c:pt>
                <c:pt idx="348">
                  <c:v>6.6580645161290324</c:v>
                </c:pt>
                <c:pt idx="349">
                  <c:v>6.6580645161290324</c:v>
                </c:pt>
                <c:pt idx="350">
                  <c:v>6.6580645161290324</c:v>
                </c:pt>
                <c:pt idx="351">
                  <c:v>6.6580645161290324</c:v>
                </c:pt>
                <c:pt idx="352">
                  <c:v>6.6580645161290324</c:v>
                </c:pt>
                <c:pt idx="353">
                  <c:v>6.6580645161290324</c:v>
                </c:pt>
                <c:pt idx="354">
                  <c:v>6.6580645161290324</c:v>
                </c:pt>
                <c:pt idx="355">
                  <c:v>6.6580645161290324</c:v>
                </c:pt>
                <c:pt idx="356">
                  <c:v>6.6580645161290324</c:v>
                </c:pt>
                <c:pt idx="357">
                  <c:v>6.6580645161290324</c:v>
                </c:pt>
                <c:pt idx="358">
                  <c:v>6.6580645161290324</c:v>
                </c:pt>
                <c:pt idx="359">
                  <c:v>6.6580645161290324</c:v>
                </c:pt>
                <c:pt idx="360">
                  <c:v>6.6580645161290324</c:v>
                </c:pt>
                <c:pt idx="361">
                  <c:v>6.6580645161290324</c:v>
                </c:pt>
                <c:pt idx="362">
                  <c:v>6.6580645161290324</c:v>
                </c:pt>
                <c:pt idx="363">
                  <c:v>6.6580645161290324</c:v>
                </c:pt>
                <c:pt idx="364">
                  <c:v>6.6580645161290324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7-4126-A1A0-FDEC39730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4143968"/>
        <c:axId val="954138144"/>
      </c:barChart>
      <c:dateAx>
        <c:axId val="954143968"/>
        <c:scaling>
          <c:orientation val="minMax"/>
        </c:scaling>
        <c:delete val="0"/>
        <c:axPos val="b"/>
        <c:numFmt formatCode="[$-416]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54138144"/>
        <c:crossesAt val="0"/>
        <c:auto val="1"/>
        <c:lblOffset val="100"/>
        <c:baseTimeUnit val="months"/>
        <c:minorUnit val="1"/>
        <c:minorTimeUnit val="months"/>
      </c:dateAx>
      <c:valAx>
        <c:axId val="954138144"/>
        <c:scaling>
          <c:orientation val="minMax"/>
          <c:max val="18"/>
        </c:scaling>
        <c:delete val="1"/>
        <c:axPos val="l"/>
        <c:numFmt formatCode="0" sourceLinked="0"/>
        <c:majorTickMark val="out"/>
        <c:minorTickMark val="none"/>
        <c:tickLblPos val="nextTo"/>
        <c:crossAx val="954143968"/>
        <c:crossesAt val="1"/>
        <c:crossBetween val="between"/>
        <c:majorUnit val="1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49832024340422865"/>
          <c:y val="3.9264586104463761E-2"/>
          <c:w val="0.17775895682272613"/>
          <c:h val="7.42089626659464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61404146406579"/>
          <c:y val="4.8086190279498828E-2"/>
          <c:w val="0.8359337725002185"/>
          <c:h val="0.87026544263686623"/>
        </c:manualLayout>
      </c:layout>
      <c:lineChart>
        <c:grouping val="standard"/>
        <c:varyColors val="0"/>
        <c:ser>
          <c:idx val="2"/>
          <c:order val="0"/>
          <c:tx>
            <c:v>12h Topo Atmosféra</c:v>
          </c:tx>
          <c:spPr>
            <a:ln w="28575" cap="rnd">
              <a:solidFill>
                <a:srgbClr val="0E4B0D"/>
              </a:solidFill>
              <a:round/>
            </a:ln>
            <a:effectLst/>
          </c:spPr>
          <c:marker>
            <c:symbol val="none"/>
          </c:marker>
          <c:val>
            <c:numRef>
              <c:f>'Base Manual'!$BR$12:$BR$376</c:f>
              <c:numCache>
                <c:formatCode>General</c:formatCode>
                <c:ptCount val="365"/>
                <c:pt idx="0">
                  <c:v>1411.9630179823687</c:v>
                </c:pt>
                <c:pt idx="1">
                  <c:v>1411.9719510473631</c:v>
                </c:pt>
                <c:pt idx="2">
                  <c:v>1411.9660406397138</c:v>
                </c:pt>
                <c:pt idx="3">
                  <c:v>1411.9444628652727</c:v>
                </c:pt>
                <c:pt idx="4">
                  <c:v>1411.906343738339</c:v>
                </c:pt>
                <c:pt idx="5">
                  <c:v>1411.8507605803602</c:v>
                </c:pt>
                <c:pt idx="6">
                  <c:v>1411.7767435065086</c:v>
                </c:pt>
                <c:pt idx="7">
                  <c:v>1411.6832769983832</c:v>
                </c:pt>
                <c:pt idx="8">
                  <c:v>1411.5693015609595</c:v>
                </c:pt>
                <c:pt idx="9">
                  <c:v>1411.4337154617826</c:v>
                </c:pt>
                <c:pt idx="10">
                  <c:v>1411.2753765502791</c:v>
                </c:pt>
                <c:pt idx="11">
                  <c:v>1411.093104154932</c:v>
                </c:pt>
                <c:pt idx="12">
                  <c:v>1410.8856810559409</c:v>
                </c:pt>
                <c:pt idx="13">
                  <c:v>1410.6518555308701</c:v>
                </c:pt>
                <c:pt idx="14">
                  <c:v>1410.390343470654</c:v>
                </c:pt>
                <c:pt idx="15">
                  <c:v>1410.0998305632104</c:v>
                </c:pt>
                <c:pt idx="16">
                  <c:v>1409.7789745417972</c:v>
                </c:pt>
                <c:pt idx="17">
                  <c:v>1409.4264074951152</c:v>
                </c:pt>
                <c:pt idx="18">
                  <c:v>1409.0407382360524</c:v>
                </c:pt>
                <c:pt idx="19">
                  <c:v>1408.6205547258389</c:v>
                </c:pt>
                <c:pt idx="20">
                  <c:v>1408.1644265502775</c:v>
                </c:pt>
                <c:pt idx="21">
                  <c:v>1407.6709074445939</c:v>
                </c:pt>
                <c:pt idx="22">
                  <c:v>1407.1385378633465</c:v>
                </c:pt>
                <c:pt idx="23">
                  <c:v>1406.5658475917307</c:v>
                </c:pt>
                <c:pt idx="24">
                  <c:v>1405.9513583945077</c:v>
                </c:pt>
                <c:pt idx="25">
                  <c:v>1405.2935866986966</c:v>
                </c:pt>
                <c:pt idx="26">
                  <c:v>1404.5910463060636</c:v>
                </c:pt>
                <c:pt idx="27">
                  <c:v>1403.8422511313699</c:v>
                </c:pt>
                <c:pt idx="28">
                  <c:v>1403.0457179622433</c:v>
                </c:pt>
                <c:pt idx="29">
                  <c:v>1402.1999692364661</c:v>
                </c:pt>
                <c:pt idx="30">
                  <c:v>1401.3035358324016</c:v>
                </c:pt>
                <c:pt idx="31">
                  <c:v>1400.3549598682137</c:v>
                </c:pt>
                <c:pt idx="32">
                  <c:v>1399.352797505481</c:v>
                </c:pt>
                <c:pt idx="33">
                  <c:v>1398.2956217527437</c:v>
                </c:pt>
                <c:pt idx="34">
                  <c:v>1397.1820252644959</c:v>
                </c:pt>
                <c:pt idx="35">
                  <c:v>1396.0106231310774</c:v>
                </c:pt>
                <c:pt idx="36">
                  <c:v>1394.780055654918</c:v>
                </c:pt>
                <c:pt idx="37">
                  <c:v>1393.4889911085368</c:v>
                </c:pt>
                <c:pt idx="38">
                  <c:v>1392.1361284697227</c:v>
                </c:pt>
                <c:pt idx="39">
                  <c:v>1390.7202001292831</c:v>
                </c:pt>
                <c:pt idx="40">
                  <c:v>1389.2399745667949</c:v>
                </c:pt>
                <c:pt idx="41">
                  <c:v>1387.6942589897731</c:v>
                </c:pt>
                <c:pt idx="42">
                  <c:v>1386.081901931723</c:v>
                </c:pt>
                <c:pt idx="43">
                  <c:v>1384.4017958045688</c:v>
                </c:pt>
                <c:pt idx="44">
                  <c:v>1382.6528794010014</c:v>
                </c:pt>
                <c:pt idx="45">
                  <c:v>1380.8341403423372</c:v>
                </c:pt>
                <c:pt idx="46">
                  <c:v>1378.9446174675613</c:v>
                </c:pt>
                <c:pt idx="47">
                  <c:v>1376.9834031592886</c:v>
                </c:pt>
                <c:pt idx="48">
                  <c:v>1374.9496456024799</c:v>
                </c:pt>
                <c:pt idx="49">
                  <c:v>1372.8425509718268</c:v>
                </c:pt>
                <c:pt idx="50">
                  <c:v>1370.6613855438552</c:v>
                </c:pt>
                <c:pt idx="51">
                  <c:v>1368.4054777298863</c:v>
                </c:pt>
                <c:pt idx="52">
                  <c:v>1366.074220026137</c:v>
                </c:pt>
                <c:pt idx="53">
                  <c:v>1363.6670708773768</c:v>
                </c:pt>
                <c:pt idx="54">
                  <c:v>1361.183556450703</c:v>
                </c:pt>
                <c:pt idx="55">
                  <c:v>1358.6232723161504</c:v>
                </c:pt>
                <c:pt idx="56">
                  <c:v>1355.985885031014</c:v>
                </c:pt>
                <c:pt idx="57">
                  <c:v>1353.2711336249463</c:v>
                </c:pt>
                <c:pt idx="58">
                  <c:v>1350.478830983061</c:v>
                </c:pt>
                <c:pt idx="59">
                  <c:v>1347.6088651244636</c:v>
                </c:pt>
                <c:pt idx="60">
                  <c:v>1344.6612003738389</c:v>
                </c:pt>
                <c:pt idx="61">
                  <c:v>1341.6358784239046</c:v>
                </c:pt>
                <c:pt idx="62">
                  <c:v>1338.5330192867773</c:v>
                </c:pt>
                <c:pt idx="63">
                  <c:v>1335.3528221324893</c:v>
                </c:pt>
                <c:pt idx="64">
                  <c:v>1332.0955660131197</c:v>
                </c:pt>
                <c:pt idx="65">
                  <c:v>1328.7616104712422</c:v>
                </c:pt>
                <c:pt idx="66">
                  <c:v>1325.3513960315977</c:v>
                </c:pt>
                <c:pt idx="67">
                  <c:v>1321.8654445751476</c:v>
                </c:pt>
                <c:pt idx="68">
                  <c:v>1318.3043595948934</c:v>
                </c:pt>
                <c:pt idx="69">
                  <c:v>1314.6688263330818</c:v>
                </c:pt>
                <c:pt idx="70">
                  <c:v>1310.9596117996564</c:v>
                </c:pt>
                <c:pt idx="71">
                  <c:v>1307.1775646720487</c:v>
                </c:pt>
                <c:pt idx="72">
                  <c:v>1303.3236150766513</c:v>
                </c:pt>
                <c:pt idx="73">
                  <c:v>1299.3987742525351</c:v>
                </c:pt>
                <c:pt idx="74">
                  <c:v>1295.4041340982237</c:v>
                </c:pt>
                <c:pt idx="75">
                  <c:v>1291.3408666025625</c:v>
                </c:pt>
                <c:pt idx="76">
                  <c:v>1287.210223160959</c:v>
                </c:pt>
                <c:pt idx="77">
                  <c:v>1283.0135337784777</c:v>
                </c:pt>
                <c:pt idx="78">
                  <c:v>1278.7522061615239</c:v>
                </c:pt>
                <c:pt idx="79">
                  <c:v>1274.4277247000418</c:v>
                </c:pt>
                <c:pt idx="80">
                  <c:v>1270.0416493423761</c:v>
                </c:pt>
                <c:pt idx="81">
                  <c:v>1265.5956143651529</c:v>
                </c:pt>
                <c:pt idx="82">
                  <c:v>1261.091327040722</c:v>
                </c:pt>
                <c:pt idx="83">
                  <c:v>1256.5305662049095</c:v>
                </c:pt>
                <c:pt idx="84">
                  <c:v>1251.9151807279966</c:v>
                </c:pt>
                <c:pt idx="85">
                  <c:v>1247.2470878920212</c:v>
                </c:pt>
                <c:pt idx="86">
                  <c:v>1242.5282716776687</c:v>
                </c:pt>
                <c:pt idx="87">
                  <c:v>1237.7607809641559</c:v>
                </c:pt>
                <c:pt idx="88">
                  <c:v>1232.9467276456803</c:v>
                </c:pt>
                <c:pt idx="89">
                  <c:v>1228.0882846681184</c:v>
                </c:pt>
                <c:pt idx="90">
                  <c:v>1223.1876839897986</c:v>
                </c:pt>
                <c:pt idx="91">
                  <c:v>1218.2472144702738</c:v>
                </c:pt>
                <c:pt idx="92">
                  <c:v>1213.2692196911241</c:v>
                </c:pt>
                <c:pt idx="93">
                  <c:v>1208.2560957129174</c:v>
                </c:pt>
                <c:pt idx="94">
                  <c:v>1203.2102887725171</c:v>
                </c:pt>
                <c:pt idx="95">
                  <c:v>1198.1342929250075</c:v>
                </c:pt>
                <c:pt idx="96">
                  <c:v>1193.0306476345509</c:v>
                </c:pt>
                <c:pt idx="97">
                  <c:v>1187.9019353185395</c:v>
                </c:pt>
                <c:pt idx="98">
                  <c:v>1182.7507788494272</c:v>
                </c:pt>
                <c:pt idx="99">
                  <c:v>1177.5798390186549</c:v>
                </c:pt>
                <c:pt idx="100">
                  <c:v>1172.3918119670755</c:v>
                </c:pt>
                <c:pt idx="101">
                  <c:v>1167.1894265862911</c:v>
                </c:pt>
                <c:pt idx="102">
                  <c:v>1161.97544189529</c:v>
                </c:pt>
                <c:pt idx="103">
                  <c:v>1156.7526443967449</c:v>
                </c:pt>
                <c:pt idx="104">
                  <c:v>1151.523845417295</c:v>
                </c:pt>
                <c:pt idx="105">
                  <c:v>1146.2918784360772</c:v>
                </c:pt>
                <c:pt idx="106">
                  <c:v>1141.0595964057247</c:v>
                </c:pt>
                <c:pt idx="107">
                  <c:v>1135.8298690699619</c:v>
                </c:pt>
                <c:pt idx="108">
                  <c:v>1130.6055802818585</c:v>
                </c:pt>
                <c:pt idx="109">
                  <c:v>1125.3896253267055</c:v>
                </c:pt>
                <c:pt idx="110">
                  <c:v>1120.1849082533849</c:v>
                </c:pt>
                <c:pt idx="111">
                  <c:v>1114.9943392179885</c:v>
                </c:pt>
                <c:pt idx="112">
                  <c:v>1109.8208318433326</c:v>
                </c:pt>
                <c:pt idx="113">
                  <c:v>1104.6673005978944</c:v>
                </c:pt>
                <c:pt idx="114">
                  <c:v>1099.5366581975572</c:v>
                </c:pt>
                <c:pt idx="115">
                  <c:v>1094.4318130334243</c:v>
                </c:pt>
                <c:pt idx="116">
                  <c:v>1089.3556666288205</c:v>
                </c:pt>
                <c:pt idx="117">
                  <c:v>1084.3111111284484</c:v>
                </c:pt>
                <c:pt idx="118">
                  <c:v>1079.3010268225228</c:v>
                </c:pt>
                <c:pt idx="119">
                  <c:v>1074.3282797085474</c:v>
                </c:pt>
                <c:pt idx="120">
                  <c:v>1069.3957190932415</c:v>
                </c:pt>
                <c:pt idx="121">
                  <c:v>1064.5061752369693</c:v>
                </c:pt>
                <c:pt idx="122">
                  <c:v>1059.6624570428592</c:v>
                </c:pt>
                <c:pt idx="123">
                  <c:v>1054.8673497926281</c:v>
                </c:pt>
                <c:pt idx="124">
                  <c:v>1050.1236129309877</c:v>
                </c:pt>
                <c:pt idx="125">
                  <c:v>1045.433977900313</c:v>
                </c:pt>
                <c:pt idx="126">
                  <c:v>1040.8011460271184</c:v>
                </c:pt>
                <c:pt idx="127">
                  <c:v>1036.2277864617022</c:v>
                </c:pt>
                <c:pt idx="128">
                  <c:v>1031.71653417218</c:v>
                </c:pt>
                <c:pt idx="129">
                  <c:v>1027.2699879939496</c:v>
                </c:pt>
                <c:pt idx="130">
                  <c:v>1022.8907087354866</c:v>
                </c:pt>
                <c:pt idx="131">
                  <c:v>1018.5812173412146</c:v>
                </c:pt>
                <c:pt idx="132">
                  <c:v>1014.3439931120406</c:v>
                </c:pt>
                <c:pt idx="133">
                  <c:v>1010.1814719840069</c:v>
                </c:pt>
                <c:pt idx="134">
                  <c:v>1006.0960448653623</c:v>
                </c:pt>
                <c:pt idx="135">
                  <c:v>1002.0900560322357</c:v>
                </c:pt>
                <c:pt idx="136">
                  <c:v>998.16580158293777</c:v>
                </c:pt>
                <c:pt idx="137">
                  <c:v>994.32552795082461</c:v>
                </c:pt>
                <c:pt idx="138">
                  <c:v>990.57143047551051</c:v>
                </c:pt>
                <c:pt idx="139">
                  <c:v>986.90565203212168</c:v>
                </c:pt>
                <c:pt idx="140">
                  <c:v>983.33028171817</c:v>
                </c:pt>
                <c:pt idx="141">
                  <c:v>979.8473535975279</c:v>
                </c:pt>
                <c:pt idx="142">
                  <c:v>976.45884550089352</c:v>
                </c:pt>
                <c:pt idx="143">
                  <c:v>973.16667788205336</c:v>
                </c:pt>
                <c:pt idx="144">
                  <c:v>969.97271272916294</c:v>
                </c:pt>
                <c:pt idx="145">
                  <c:v>966.87875253021048</c:v>
                </c:pt>
                <c:pt idx="146">
                  <c:v>963.88653929174973</c:v>
                </c:pt>
                <c:pt idx="147">
                  <c:v>960.99775360994579</c:v>
                </c:pt>
                <c:pt idx="148">
                  <c:v>958.21401379292206</c:v>
                </c:pt>
                <c:pt idx="149">
                  <c:v>955.53687503335868</c:v>
                </c:pt>
                <c:pt idx="150">
                  <c:v>952.96782863026385</c:v>
                </c:pt>
                <c:pt idx="151">
                  <c:v>950.50830125881032</c:v>
                </c:pt>
                <c:pt idx="152">
                  <c:v>948.15965428710513</c:v>
                </c:pt>
                <c:pt idx="153">
                  <c:v>945.92318313877081</c:v>
                </c:pt>
                <c:pt idx="154">
                  <c:v>943.80011670018564</c:v>
                </c:pt>
                <c:pt idx="155">
                  <c:v>941.79161677125774</c:v>
                </c:pt>
                <c:pt idx="156">
                  <c:v>939.89877755859982</c:v>
                </c:pt>
                <c:pt idx="157">
                  <c:v>938.12262521000355</c:v>
                </c:pt>
                <c:pt idx="158">
                  <c:v>936.46411738911979</c:v>
                </c:pt>
                <c:pt idx="159">
                  <c:v>934.92414288929626</c:v>
                </c:pt>
                <c:pt idx="160">
                  <c:v>933.50352128554437</c:v>
                </c:pt>
                <c:pt idx="161">
                  <c:v>932.20300262365606</c:v>
                </c:pt>
                <c:pt idx="162">
                  <c:v>931.02326714553442</c:v>
                </c:pt>
                <c:pt idx="163">
                  <c:v>929.9649250498494</c:v>
                </c:pt>
                <c:pt idx="164">
                  <c:v>929.02851628719009</c:v>
                </c:pt>
                <c:pt idx="165">
                  <c:v>928.21451038893531</c:v>
                </c:pt>
                <c:pt idx="166">
                  <c:v>927.52330632913788</c:v>
                </c:pt>
                <c:pt idx="167">
                  <c:v>926.95523241876981</c:v>
                </c:pt>
                <c:pt idx="168">
                  <c:v>926.51054623175958</c:v>
                </c:pt>
                <c:pt idx="169">
                  <c:v>926.18943456230863</c:v>
                </c:pt>
                <c:pt idx="170">
                  <c:v>925.99201341305979</c:v>
                </c:pt>
                <c:pt idx="171">
                  <c:v>925.91832801376222</c:v>
                </c:pt>
                <c:pt idx="172">
                  <c:v>925.96835287014471</c:v>
                </c:pt>
                <c:pt idx="173">
                  <c:v>926.14199184280346</c:v>
                </c:pt>
                <c:pt idx="174">
                  <c:v>926.43907825597398</c:v>
                </c:pt>
                <c:pt idx="175">
                  <c:v>926.8593750361407</c:v>
                </c:pt>
                <c:pt idx="176">
                  <c:v>927.40257488051668</c:v>
                </c:pt>
                <c:pt idx="177">
                  <c:v>928.06830045549646</c:v>
                </c:pt>
                <c:pt idx="178">
                  <c:v>928.85610462527234</c:v>
                </c:pt>
                <c:pt idx="179">
                  <c:v>929.76547071086395</c:v>
                </c:pt>
                <c:pt idx="180">
                  <c:v>930.7958127798945</c:v>
                </c:pt>
                <c:pt idx="181">
                  <c:v>931.94647596751258</c:v>
                </c:pt>
                <c:pt idx="182">
                  <c:v>933.21673682892424</c:v>
                </c:pt>
                <c:pt idx="183">
                  <c:v>934.60580372406719</c:v>
                </c:pt>
                <c:pt idx="184">
                  <c:v>936.11281723501531</c:v>
                </c:pt>
                <c:pt idx="185">
                  <c:v>937.73685061676167</c:v>
                </c:pt>
                <c:pt idx="186">
                  <c:v>939.47691028208101</c:v>
                </c:pt>
                <c:pt idx="187">
                  <c:v>941.33193632121242</c:v>
                </c:pt>
                <c:pt idx="188">
                  <c:v>943.30080305715978</c:v>
                </c:pt>
                <c:pt idx="189">
                  <c:v>945.38231963743101</c:v>
                </c:pt>
                <c:pt idx="190">
                  <c:v>947.57523066307965</c:v>
                </c:pt>
                <c:pt idx="191">
                  <c:v>949.87821685593349</c:v>
                </c:pt>
                <c:pt idx="192">
                  <c:v>952.28989576491631</c:v>
                </c:pt>
                <c:pt idx="193">
                  <c:v>954.80882251238677</c:v>
                </c:pt>
                <c:pt idx="194">
                  <c:v>957.43349058142303</c:v>
                </c:pt>
                <c:pt idx="195">
                  <c:v>960.1623326449818</c:v>
                </c:pt>
                <c:pt idx="196">
                  <c:v>962.99372143786331</c:v>
                </c:pt>
                <c:pt idx="197">
                  <c:v>965.92597067239205</c:v>
                </c:pt>
                <c:pt idx="198">
                  <c:v>968.95733599871119</c:v>
                </c:pt>
                <c:pt idx="199">
                  <c:v>972.08601601055886</c:v>
                </c:pt>
                <c:pt idx="200">
                  <c:v>975.31015329736692</c:v>
                </c:pt>
                <c:pt idx="201">
                  <c:v>978.62783554347436</c:v>
                </c:pt>
                <c:pt idx="202">
                  <c:v>982.03709667520991</c:v>
                </c:pt>
                <c:pt idx="203">
                  <c:v>985.53591805653662</c:v>
                </c:pt>
                <c:pt idx="204">
                  <c:v>989.12222973389748</c:v>
                </c:pt>
                <c:pt idx="205">
                  <c:v>992.7939117308224</c:v>
                </c:pt>
                <c:pt idx="206">
                  <c:v>996.54879539280137</c:v>
                </c:pt>
                <c:pt idx="207">
                  <c:v>1000.3846647828175</c:v>
                </c:pt>
                <c:pt idx="208">
                  <c:v>1004.2992581278787</c:v>
                </c:pt>
                <c:pt idx="209">
                  <c:v>1008.2902693167697</c:v>
                </c:pt>
                <c:pt idx="210">
                  <c:v>1012.355349449151</c:v>
                </c:pt>
                <c:pt idx="211">
                  <c:v>1016.4921084360335</c:v>
                </c:pt>
                <c:pt idx="212">
                  <c:v>1020.6981166515329</c:v>
                </c:pt>
                <c:pt idx="213">
                  <c:v>1024.9709066357036</c:v>
                </c:pt>
                <c:pt idx="214">
                  <c:v>1029.3079748481189</c:v>
                </c:pt>
                <c:pt idx="215">
                  <c:v>1033.7067834717457</c:v>
                </c:pt>
                <c:pt idx="216">
                  <c:v>1038.1647622665284</c:v>
                </c:pt>
                <c:pt idx="217">
                  <c:v>1042.6793104719618</c:v>
                </c:pt>
                <c:pt idx="218">
                  <c:v>1047.2477987577956</c:v>
                </c:pt>
                <c:pt idx="219">
                  <c:v>1051.8675712218724</c:v>
                </c:pt>
                <c:pt idx="220">
                  <c:v>1056.5359474339575</c:v>
                </c:pt>
                <c:pt idx="221">
                  <c:v>1061.2502245242774</c:v>
                </c:pt>
                <c:pt idx="222">
                  <c:v>1066.0076793153271</c:v>
                </c:pt>
                <c:pt idx="223">
                  <c:v>1070.8055704953731</c:v>
                </c:pt>
                <c:pt idx="224">
                  <c:v>1075.6411408319179</c:v>
                </c:pt>
                <c:pt idx="225">
                  <c:v>1080.5116194232528</c:v>
                </c:pt>
                <c:pt idx="226">
                  <c:v>1085.414223986073</c:v>
                </c:pt>
                <c:pt idx="227">
                  <c:v>1090.3461631769869</c:v>
                </c:pt>
                <c:pt idx="228">
                  <c:v>1095.3046389456003</c:v>
                </c:pt>
                <c:pt idx="229">
                  <c:v>1100.2868489167292</c:v>
                </c:pt>
                <c:pt idx="230">
                  <c:v>1105.2899887991316</c:v>
                </c:pt>
                <c:pt idx="231">
                  <c:v>1110.31125481804</c:v>
                </c:pt>
                <c:pt idx="232">
                  <c:v>1115.3478461686229</c:v>
                </c:pt>
                <c:pt idx="233">
                  <c:v>1120.3969674873858</c:v>
                </c:pt>
                <c:pt idx="234">
                  <c:v>1125.4558313384048</c:v>
                </c:pt>
                <c:pt idx="235">
                  <c:v>1130.5216607111558</c:v>
                </c:pt>
                <c:pt idx="236">
                  <c:v>1135.5916915266032</c:v>
                </c:pt>
                <c:pt idx="237">
                  <c:v>1140.6631751481048</c:v>
                </c:pt>
                <c:pt idx="238">
                  <c:v>1145.7333808935903</c:v>
                </c:pt>
                <c:pt idx="239">
                  <c:v>1150.799598545389</c:v>
                </c:pt>
                <c:pt idx="240">
                  <c:v>1155.8591408539844</c:v>
                </c:pt>
                <c:pt idx="241">
                  <c:v>1160.9093460319264</c:v>
                </c:pt>
                <c:pt idx="242">
                  <c:v>1165.9475802340419</c:v>
                </c:pt>
                <c:pt idx="243">
                  <c:v>1170.971240020049</c:v>
                </c:pt>
                <c:pt idx="244">
                  <c:v>1175.9777547956196</c:v>
                </c:pt>
                <c:pt idx="245">
                  <c:v>1180.9645892279138</c:v>
                </c:pt>
                <c:pt idx="246">
                  <c:v>1185.9292456315761</c:v>
                </c:pt>
                <c:pt idx="247">
                  <c:v>1190.8692663211623</c:v>
                </c:pt>
                <c:pt idx="248">
                  <c:v>1195.7822359259806</c:v>
                </c:pt>
                <c:pt idx="249">
                  <c:v>1200.6657836633133</c:v>
                </c:pt>
                <c:pt idx="250">
                  <c:v>1205.5175855660195</c:v>
                </c:pt>
                <c:pt idx="251">
                  <c:v>1210.3353666605387</c:v>
                </c:pt>
                <c:pt idx="252">
                  <c:v>1215.1169030913582</c:v>
                </c:pt>
                <c:pt idx="253">
                  <c:v>1219.8600241880454</c:v>
                </c:pt>
                <c:pt idx="254">
                  <c:v>1224.562614471032</c:v>
                </c:pt>
                <c:pt idx="255">
                  <c:v>1229.2226155923711</c:v>
                </c:pt>
                <c:pt idx="256">
                  <c:v>1233.838028207806</c:v>
                </c:pt>
                <c:pt idx="257">
                  <c:v>1238.4069137765591</c:v>
                </c:pt>
                <c:pt idx="258">
                  <c:v>1242.9273962853606</c:v>
                </c:pt>
                <c:pt idx="259">
                  <c:v>1247.3976638933452</c:v>
                </c:pt>
                <c:pt idx="260">
                  <c:v>1251.8159704945731</c:v>
                </c:pt>
                <c:pt idx="261">
                  <c:v>1256.180637195059</c:v>
                </c:pt>
                <c:pt idx="262">
                  <c:v>1260.490053701335</c:v>
                </c:pt>
                <c:pt idx="263">
                  <c:v>1264.7426796177222</c:v>
                </c:pt>
                <c:pt idx="264">
                  <c:v>1268.9370456496467</c:v>
                </c:pt>
                <c:pt idx="265">
                  <c:v>1273.0717547104998</c:v>
                </c:pt>
                <c:pt idx="266">
                  <c:v>1277.1454829297149</c:v>
                </c:pt>
                <c:pt idx="267">
                  <c:v>1281.1569805599165</c:v>
                </c:pt>
                <c:pt idx="268">
                  <c:v>1285.1050727811785</c:v>
                </c:pt>
                <c:pt idx="269">
                  <c:v>1288.9886604006294</c:v>
                </c:pt>
                <c:pt idx="270">
                  <c:v>1292.8067204458339</c:v>
                </c:pt>
                <c:pt idx="271">
                  <c:v>1296.5583066505803</c:v>
                </c:pt>
                <c:pt idx="272">
                  <c:v>1300.2425498319212</c:v>
                </c:pt>
                <c:pt idx="273">
                  <c:v>1303.8586581575084</c:v>
                </c:pt>
                <c:pt idx="274">
                  <c:v>1307.405917302495</c:v>
                </c:pt>
                <c:pt idx="275">
                  <c:v>1310.8836904954719</c:v>
                </c:pt>
                <c:pt idx="276">
                  <c:v>1314.291418453141</c:v>
                </c:pt>
                <c:pt idx="277">
                  <c:v>1317.6286192036341</c:v>
                </c:pt>
                <c:pt idx="278">
                  <c:v>1320.8948877986043</c:v>
                </c:pt>
                <c:pt idx="279">
                  <c:v>1324.0898959144408</c:v>
                </c:pt>
                <c:pt idx="280">
                  <c:v>1327.2133913431685</c:v>
                </c:pt>
                <c:pt idx="281">
                  <c:v>1330.2651973738086</c:v>
                </c:pt>
                <c:pt idx="282">
                  <c:v>1333.2452120651928</c:v>
                </c:pt>
                <c:pt idx="283">
                  <c:v>1336.1534074114302</c:v>
                </c:pt>
                <c:pt idx="284">
                  <c:v>1338.9898284014319</c:v>
                </c:pt>
                <c:pt idx="285">
                  <c:v>1341.7545919741037</c:v>
                </c:pt>
                <c:pt idx="286">
                  <c:v>1344.447885871012</c:v>
                </c:pt>
                <c:pt idx="287">
                  <c:v>1347.0699673885194</c:v>
                </c:pt>
                <c:pt idx="288">
                  <c:v>1349.6211620315855</c:v>
                </c:pt>
                <c:pt idx="289">
                  <c:v>1352.1018620715834</c:v>
                </c:pt>
                <c:pt idx="290">
                  <c:v>1354.5125250106933</c:v>
                </c:pt>
                <c:pt idx="291">
                  <c:v>1356.8536719555714</c:v>
                </c:pt>
                <c:pt idx="292">
                  <c:v>1359.1258859031661</c:v>
                </c:pt>
                <c:pt idx="293">
                  <c:v>1361.3298099417138</c:v>
                </c:pt>
                <c:pt idx="294">
                  <c:v>1363.4661453700742</c:v>
                </c:pt>
                <c:pt idx="295">
                  <c:v>1365.535649738719</c:v>
                </c:pt>
                <c:pt idx="296">
                  <c:v>1367.5391348158091</c:v>
                </c:pt>
                <c:pt idx="297">
                  <c:v>1369.4774644819145</c:v>
                </c:pt>
                <c:pt idx="298">
                  <c:v>1371.3515525570481</c:v>
                </c:pt>
                <c:pt idx="299">
                  <c:v>1373.1623605637808</c:v>
                </c:pt>
                <c:pt idx="300">
                  <c:v>1374.9108954303078</c:v>
                </c:pt>
                <c:pt idx="301">
                  <c:v>1376.5982071374081</c:v>
                </c:pt>
                <c:pt idx="302">
                  <c:v>1378.2253863133299</c:v>
                </c:pt>
                <c:pt idx="303">
                  <c:v>1379.7935617806829</c:v>
                </c:pt>
                <c:pt idx="304">
                  <c:v>1381.3038980594986</c:v>
                </c:pt>
                <c:pt idx="305">
                  <c:v>1382.7575928306424</c:v>
                </c:pt>
                <c:pt idx="306">
                  <c:v>1384.1558743638209</c:v>
                </c:pt>
                <c:pt idx="307">
                  <c:v>1385.4999989144499</c:v>
                </c:pt>
                <c:pt idx="308">
                  <c:v>1386.7912480936675</c:v>
                </c:pt>
                <c:pt idx="309">
                  <c:v>1388.0309262157964</c:v>
                </c:pt>
                <c:pt idx="310">
                  <c:v>1389.2203576275597</c:v>
                </c:pt>
                <c:pt idx="311">
                  <c:v>1390.3608840233553</c:v>
                </c:pt>
                <c:pt idx="312">
                  <c:v>1391.4538617508763</c:v>
                </c:pt>
                <c:pt idx="313">
                  <c:v>1392.5006591113529</c:v>
                </c:pt>
                <c:pt idx="314">
                  <c:v>1393.5026536586627</c:v>
                </c:pt>
                <c:pt idx="315">
                  <c:v>1394.4612295015186</c:v>
                </c:pt>
                <c:pt idx="316">
                  <c:v>1395.3777746129135</c:v>
                </c:pt>
                <c:pt idx="317">
                  <c:v>1396.2536781509405</c:v>
                </c:pt>
                <c:pt idx="318">
                  <c:v>1397.0903277950692</c:v>
                </c:pt>
                <c:pt idx="319">
                  <c:v>1397.8891071018909</c:v>
                </c:pt>
                <c:pt idx="320">
                  <c:v>1398.6513928842808</c:v>
                </c:pt>
                <c:pt idx="321">
                  <c:v>1399.3785526178635</c:v>
                </c:pt>
                <c:pt idx="322">
                  <c:v>1400.0719418785854</c:v>
                </c:pt>
                <c:pt idx="323">
                  <c:v>1400.732901815127</c:v>
                </c:pt>
                <c:pt idx="324">
                  <c:v>1401.3627566597963</c:v>
                </c:pt>
                <c:pt idx="325">
                  <c:v>1401.9628112814673</c:v>
                </c:pt>
                <c:pt idx="326">
                  <c:v>1402.5343487840287</c:v>
                </c:pt>
                <c:pt idx="327">
                  <c:v>1403.0786281537223</c:v>
                </c:pt>
                <c:pt idx="328">
                  <c:v>1403.5968819586446</c:v>
                </c:pt>
                <c:pt idx="329">
                  <c:v>1404.090314103599</c:v>
                </c:pt>
                <c:pt idx="330">
                  <c:v>1404.5600976433686</c:v>
                </c:pt>
                <c:pt idx="331">
                  <c:v>1405.0073726573928</c:v>
                </c:pt>
                <c:pt idx="332">
                  <c:v>1405.4332441887095</c:v>
                </c:pt>
                <c:pt idx="333">
                  <c:v>1405.8387802499317</c:v>
                </c:pt>
                <c:pt idx="334">
                  <c:v>1406.2250098989077</c:v>
                </c:pt>
                <c:pt idx="335">
                  <c:v>1406.5929213866132</c:v>
                </c:pt>
                <c:pt idx="336">
                  <c:v>1406.9434603797049</c:v>
                </c:pt>
                <c:pt idx="337">
                  <c:v>1407.2775282600612</c:v>
                </c:pt>
                <c:pt idx="338">
                  <c:v>1407.5959805035209</c:v>
                </c:pt>
                <c:pt idx="339">
                  <c:v>1407.8996251399144</c:v>
                </c:pt>
                <c:pt idx="340">
                  <c:v>1408.1892212963728</c:v>
                </c:pt>
                <c:pt idx="341">
                  <c:v>1408.4654778257891</c:v>
                </c:pt>
                <c:pt idx="342">
                  <c:v>1408.7290520221898</c:v>
                </c:pt>
                <c:pt idx="343">
                  <c:v>1408.9805484246547</c:v>
                </c:pt>
                <c:pt idx="344">
                  <c:v>1409.2205177113242</c:v>
                </c:pt>
                <c:pt idx="345">
                  <c:v>1409.4494556849061</c:v>
                </c:pt>
                <c:pt idx="346">
                  <c:v>1409.6678023509862</c:v>
                </c:pt>
                <c:pt idx="347">
                  <c:v>1409.8759410903338</c:v>
                </c:pt>
                <c:pt idx="348">
                  <c:v>1410.0741979262757</c:v>
                </c:pt>
                <c:pt idx="349">
                  <c:v>1410.2628408881017</c:v>
                </c:pt>
                <c:pt idx="350">
                  <c:v>1410.4420794713549</c:v>
                </c:pt>
                <c:pt idx="351">
                  <c:v>1410.6120641957289</c:v>
                </c:pt>
                <c:pt idx="352">
                  <c:v>1410.7728862612105</c:v>
                </c:pt>
                <c:pt idx="353">
                  <c:v>1410.924577302957</c:v>
                </c:pt>
                <c:pt idx="354">
                  <c:v>1411.0671092453147</c:v>
                </c:pt>
                <c:pt idx="355">
                  <c:v>1411.2003942552469</c:v>
                </c:pt>
                <c:pt idx="356">
                  <c:v>1411.3242847953397</c:v>
                </c:pt>
                <c:pt idx="357">
                  <c:v>1411.4385737764337</c:v>
                </c:pt>
                <c:pt idx="358">
                  <c:v>1411.5429948098081</c:v>
                </c:pt>
                <c:pt idx="359">
                  <c:v>1411.6372225587447</c:v>
                </c:pt>
                <c:pt idx="360">
                  <c:v>1411.7208731891574</c:v>
                </c:pt>
                <c:pt idx="361">
                  <c:v>1411.7935049188816</c:v>
                </c:pt>
                <c:pt idx="362">
                  <c:v>1411.8546186650815</c:v>
                </c:pt>
                <c:pt idx="363">
                  <c:v>1411.9036587891217</c:v>
                </c:pt>
                <c:pt idx="364">
                  <c:v>1411.9400139381314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2-4297-991A-1542202CEFEE}"/>
            </c:ext>
          </c:extLst>
        </c:ser>
        <c:ser>
          <c:idx val="0"/>
          <c:order val="1"/>
          <c:tx>
            <c:v>12h Superfície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val>
            <c:numRef>
              <c:f>'Base Manual'!$CE$12:$CE$376</c:f>
              <c:numCache>
                <c:formatCode>General</c:formatCode>
                <c:ptCount val="365"/>
                <c:pt idx="0">
                  <c:v>720.10113917100807</c:v>
                </c:pt>
                <c:pt idx="1">
                  <c:v>720.10569503415513</c:v>
                </c:pt>
                <c:pt idx="2">
                  <c:v>720.10268072625411</c:v>
                </c:pt>
                <c:pt idx="3">
                  <c:v>720.09167606128915</c:v>
                </c:pt>
                <c:pt idx="4">
                  <c:v>720.0722353065529</c:v>
                </c:pt>
                <c:pt idx="5">
                  <c:v>720.04388789598374</c:v>
                </c:pt>
                <c:pt idx="6">
                  <c:v>720.00613918831937</c:v>
                </c:pt>
                <c:pt idx="7">
                  <c:v>719.95847126917545</c:v>
                </c:pt>
                <c:pt idx="8">
                  <c:v>719.90034379608937</c:v>
                </c:pt>
                <c:pt idx="9">
                  <c:v>719.83119488550915</c:v>
                </c:pt>
                <c:pt idx="10">
                  <c:v>719.75044204064238</c:v>
                </c:pt>
                <c:pt idx="11">
                  <c:v>719.6574831190153</c:v>
                </c:pt>
                <c:pt idx="12">
                  <c:v>719.55169733852995</c:v>
                </c:pt>
                <c:pt idx="13">
                  <c:v>719.43244632074379</c:v>
                </c:pt>
                <c:pt idx="14">
                  <c:v>719.29907517003357</c:v>
                </c:pt>
                <c:pt idx="15">
                  <c:v>719.15091358723726</c:v>
                </c:pt>
                <c:pt idx="16">
                  <c:v>718.98727701631663</c:v>
                </c:pt>
                <c:pt idx="17">
                  <c:v>718.80746782250878</c:v>
                </c:pt>
                <c:pt idx="18">
                  <c:v>718.61077650038681</c:v>
                </c:pt>
                <c:pt idx="19">
                  <c:v>718.39648291017784</c:v>
                </c:pt>
                <c:pt idx="20">
                  <c:v>718.16385754064152</c:v>
                </c:pt>
                <c:pt idx="21">
                  <c:v>717.9121627967429</c:v>
                </c:pt>
                <c:pt idx="22">
                  <c:v>717.64065431030679</c:v>
                </c:pt>
                <c:pt idx="23">
                  <c:v>717.34858227178267</c:v>
                </c:pt>
                <c:pt idx="24">
                  <c:v>717.03519278119893</c:v>
                </c:pt>
                <c:pt idx="25">
                  <c:v>716.6997292163353</c:v>
                </c:pt>
                <c:pt idx="26">
                  <c:v>716.34143361609244</c:v>
                </c:pt>
                <c:pt idx="27">
                  <c:v>715.95954807699866</c:v>
                </c:pt>
                <c:pt idx="28">
                  <c:v>715.55331616074409</c:v>
                </c:pt>
                <c:pt idx="29">
                  <c:v>715.12198431059778</c:v>
                </c:pt>
                <c:pt idx="30">
                  <c:v>714.66480327452484</c:v>
                </c:pt>
                <c:pt idx="31">
                  <c:v>714.18102953278901</c:v>
                </c:pt>
                <c:pt idx="32">
                  <c:v>713.66992672779531</c:v>
                </c:pt>
                <c:pt idx="33">
                  <c:v>713.13076709389929</c:v>
                </c:pt>
                <c:pt idx="34">
                  <c:v>712.56283288489294</c:v>
                </c:pt>
                <c:pt idx="35">
                  <c:v>711.96541779684947</c:v>
                </c:pt>
                <c:pt idx="36">
                  <c:v>711.33782838400816</c:v>
                </c:pt>
                <c:pt idx="37">
                  <c:v>710.67938546535379</c:v>
                </c:pt>
                <c:pt idx="38">
                  <c:v>709.98942551955861</c:v>
                </c:pt>
                <c:pt idx="39">
                  <c:v>709.26730206593436</c:v>
                </c:pt>
                <c:pt idx="40">
                  <c:v>708.51238702906539</c:v>
                </c:pt>
                <c:pt idx="41">
                  <c:v>707.72407208478432</c:v>
                </c:pt>
                <c:pt idx="42">
                  <c:v>706.9017699851787</c:v>
                </c:pt>
                <c:pt idx="43">
                  <c:v>706.04491586033009</c:v>
                </c:pt>
                <c:pt idx="44">
                  <c:v>705.15296849451079</c:v>
                </c:pt>
                <c:pt idx="45">
                  <c:v>704.22541157459193</c:v>
                </c:pt>
                <c:pt idx="46">
                  <c:v>703.26175490845628</c:v>
                </c:pt>
                <c:pt idx="47">
                  <c:v>702.26153561123726</c:v>
                </c:pt>
                <c:pt idx="48">
                  <c:v>701.22431925726471</c:v>
                </c:pt>
                <c:pt idx="49">
                  <c:v>700.14970099563163</c:v>
                </c:pt>
                <c:pt idx="50">
                  <c:v>699.03730662736621</c:v>
                </c:pt>
                <c:pt idx="51">
                  <c:v>697.88679364224208</c:v>
                </c:pt>
                <c:pt idx="52">
                  <c:v>696.69785221332995</c:v>
                </c:pt>
                <c:pt idx="53">
                  <c:v>695.47020614746214</c:v>
                </c:pt>
                <c:pt idx="54">
                  <c:v>694.20361378985854</c:v>
                </c:pt>
                <c:pt idx="55">
                  <c:v>692.89786888123672</c:v>
                </c:pt>
                <c:pt idx="56">
                  <c:v>691.55280136581723</c:v>
                </c:pt>
                <c:pt idx="57">
                  <c:v>690.16827814872261</c:v>
                </c:pt>
                <c:pt idx="58">
                  <c:v>688.7442038013611</c:v>
                </c:pt>
                <c:pt idx="59">
                  <c:v>687.28052121347639</c:v>
                </c:pt>
                <c:pt idx="60">
                  <c:v>685.77721219065791</c:v>
                </c:pt>
                <c:pt idx="61">
                  <c:v>684.23429799619134</c:v>
                </c:pt>
                <c:pt idx="62">
                  <c:v>682.65183983625639</c:v>
                </c:pt>
                <c:pt idx="63">
                  <c:v>681.02993928756962</c:v>
                </c:pt>
                <c:pt idx="64">
                  <c:v>679.368738666691</c:v>
                </c:pt>
                <c:pt idx="65">
                  <c:v>677.66842134033357</c:v>
                </c:pt>
                <c:pt idx="66">
                  <c:v>675.92921197611486</c:v>
                </c:pt>
                <c:pt idx="67">
                  <c:v>674.15137673332526</c:v>
                </c:pt>
                <c:pt idx="68">
                  <c:v>672.33522339339561</c:v>
                </c:pt>
                <c:pt idx="69">
                  <c:v>670.48110142987173</c:v>
                </c:pt>
                <c:pt idx="70">
                  <c:v>668.5894020178248</c:v>
                </c:pt>
                <c:pt idx="71">
                  <c:v>666.66055798274488</c:v>
                </c:pt>
                <c:pt idx="72">
                  <c:v>664.69504368909213</c:v>
                </c:pt>
                <c:pt idx="73">
                  <c:v>662.69337486879294</c:v>
                </c:pt>
                <c:pt idx="74">
                  <c:v>660.65610839009412</c:v>
                </c:pt>
                <c:pt idx="75">
                  <c:v>658.58384196730685</c:v>
                </c:pt>
                <c:pt idx="76">
                  <c:v>656.47721381208908</c:v>
                </c:pt>
                <c:pt idx="77">
                  <c:v>654.33690222702364</c:v>
                </c:pt>
                <c:pt idx="78">
                  <c:v>652.16362514237721</c:v>
                </c:pt>
                <c:pt idx="79">
                  <c:v>649.95813959702139</c:v>
                </c:pt>
                <c:pt idx="80">
                  <c:v>647.7212411646118</c:v>
                </c:pt>
                <c:pt idx="81">
                  <c:v>645.453763326228</c:v>
                </c:pt>
                <c:pt idx="82">
                  <c:v>643.15657679076821</c:v>
                </c:pt>
                <c:pt idx="83">
                  <c:v>640.83058876450389</c:v>
                </c:pt>
                <c:pt idx="84">
                  <c:v>638.47674217127826</c:v>
                </c:pt>
                <c:pt idx="85">
                  <c:v>636.09601482493088</c:v>
                </c:pt>
                <c:pt idx="86">
                  <c:v>633.68941855561104</c:v>
                </c:pt>
                <c:pt idx="87">
                  <c:v>631.25799829171945</c:v>
                </c:pt>
                <c:pt idx="88">
                  <c:v>628.80283109929701</c:v>
                </c:pt>
                <c:pt idx="89">
                  <c:v>626.32502518074034</c:v>
                </c:pt>
                <c:pt idx="90">
                  <c:v>623.82571883479727</c:v>
                </c:pt>
                <c:pt idx="91">
                  <c:v>621.30607937983962</c:v>
                </c:pt>
                <c:pt idx="92">
                  <c:v>618.76730204247337</c:v>
                </c:pt>
                <c:pt idx="93">
                  <c:v>616.2106088135879</c:v>
                </c:pt>
                <c:pt idx="94">
                  <c:v>613.63724727398369</c:v>
                </c:pt>
                <c:pt idx="95">
                  <c:v>611.04848939175383</c:v>
                </c:pt>
                <c:pt idx="96">
                  <c:v>608.44563029362098</c:v>
                </c:pt>
                <c:pt idx="97">
                  <c:v>605.82998701245515</c:v>
                </c:pt>
                <c:pt idx="98">
                  <c:v>603.20289721320785</c:v>
                </c:pt>
                <c:pt idx="99">
                  <c:v>600.56571789951397</c:v>
                </c:pt>
                <c:pt idx="100">
                  <c:v>597.9198241032085</c:v>
                </c:pt>
                <c:pt idx="101">
                  <c:v>595.26660755900843</c:v>
                </c:pt>
                <c:pt idx="102">
                  <c:v>592.6074753665979</c:v>
                </c:pt>
                <c:pt idx="103">
                  <c:v>589.94384864233996</c:v>
                </c:pt>
                <c:pt idx="104">
                  <c:v>587.27716116282045</c:v>
                </c:pt>
                <c:pt idx="105">
                  <c:v>584.60885800239942</c:v>
                </c:pt>
                <c:pt idx="106">
                  <c:v>581.94039416691965</c:v>
                </c:pt>
                <c:pt idx="107">
                  <c:v>579.27323322568054</c:v>
                </c:pt>
                <c:pt idx="108">
                  <c:v>576.60884594374784</c:v>
                </c:pt>
                <c:pt idx="109">
                  <c:v>573.94870891661981</c:v>
                </c:pt>
                <c:pt idx="110">
                  <c:v>571.29430320922631</c:v>
                </c:pt>
                <c:pt idx="111">
                  <c:v>568.64711300117415</c:v>
                </c:pt>
                <c:pt idx="112">
                  <c:v>566.00862424009961</c:v>
                </c:pt>
                <c:pt idx="113">
                  <c:v>563.38032330492615</c:v>
                </c:pt>
                <c:pt idx="114">
                  <c:v>560.76369568075415</c:v>
                </c:pt>
                <c:pt idx="115">
                  <c:v>558.16022464704645</c:v>
                </c:pt>
                <c:pt idx="116">
                  <c:v>555.57138998069843</c:v>
                </c:pt>
                <c:pt idx="117">
                  <c:v>552.99866667550873</c:v>
                </c:pt>
                <c:pt idx="118">
                  <c:v>550.44352367948659</c:v>
                </c:pt>
                <c:pt idx="119">
                  <c:v>547.90742265135918</c:v>
                </c:pt>
                <c:pt idx="120">
                  <c:v>545.3918167375532</c:v>
                </c:pt>
                <c:pt idx="121">
                  <c:v>542.8981493708543</c:v>
                </c:pt>
                <c:pt idx="122">
                  <c:v>540.4278530918582</c:v>
                </c:pt>
                <c:pt idx="123">
                  <c:v>537.98234839424038</c:v>
                </c:pt>
                <c:pt idx="124">
                  <c:v>535.56304259480373</c:v>
                </c:pt>
                <c:pt idx="125">
                  <c:v>533.17132872915965</c:v>
                </c:pt>
                <c:pt idx="126">
                  <c:v>530.80858447383036</c:v>
                </c:pt>
                <c:pt idx="127">
                  <c:v>528.47617109546809</c:v>
                </c:pt>
                <c:pt idx="128">
                  <c:v>526.17543242781176</c:v>
                </c:pt>
                <c:pt idx="129">
                  <c:v>523.90769387691432</c:v>
                </c:pt>
                <c:pt idx="130">
                  <c:v>521.67426145509819</c:v>
                </c:pt>
                <c:pt idx="131">
                  <c:v>519.47642084401946</c:v>
                </c:pt>
                <c:pt idx="132">
                  <c:v>517.31543648714069</c:v>
                </c:pt>
                <c:pt idx="133">
                  <c:v>515.19255071184352</c:v>
                </c:pt>
                <c:pt idx="134">
                  <c:v>513.10898288133478</c:v>
                </c:pt>
                <c:pt idx="135">
                  <c:v>511.06592857644023</c:v>
                </c:pt>
                <c:pt idx="136">
                  <c:v>509.06455880729828</c:v>
                </c:pt>
                <c:pt idx="137">
                  <c:v>507.10601925492057</c:v>
                </c:pt>
                <c:pt idx="138">
                  <c:v>505.19142954251038</c:v>
                </c:pt>
                <c:pt idx="139">
                  <c:v>503.32188253638208</c:v>
                </c:pt>
                <c:pt idx="140">
                  <c:v>501.49844367626673</c:v>
                </c:pt>
                <c:pt idx="141">
                  <c:v>499.72215033473924</c:v>
                </c:pt>
                <c:pt idx="142">
                  <c:v>497.99401120545571</c:v>
                </c:pt>
                <c:pt idx="143">
                  <c:v>496.31500571984725</c:v>
                </c:pt>
                <c:pt idx="144">
                  <c:v>494.68608349187309</c:v>
                </c:pt>
                <c:pt idx="145">
                  <c:v>493.10816379040733</c:v>
                </c:pt>
                <c:pt idx="146">
                  <c:v>491.58213503879239</c:v>
                </c:pt>
                <c:pt idx="147">
                  <c:v>490.10885434107234</c:v>
                </c:pt>
                <c:pt idx="148">
                  <c:v>488.68914703439026</c:v>
                </c:pt>
                <c:pt idx="149">
                  <c:v>487.32380626701291</c:v>
                </c:pt>
                <c:pt idx="150">
                  <c:v>486.0135926014346</c:v>
                </c:pt>
                <c:pt idx="151">
                  <c:v>484.75923364199326</c:v>
                </c:pt>
                <c:pt idx="152">
                  <c:v>483.56142368642361</c:v>
                </c:pt>
                <c:pt idx="153">
                  <c:v>482.42082340077314</c:v>
                </c:pt>
                <c:pt idx="154">
                  <c:v>481.33805951709468</c:v>
                </c:pt>
                <c:pt idx="155">
                  <c:v>480.31372455334144</c:v>
                </c:pt>
                <c:pt idx="156">
                  <c:v>479.34837655488593</c:v>
                </c:pt>
                <c:pt idx="157">
                  <c:v>478.44253885710179</c:v>
                </c:pt>
                <c:pt idx="158">
                  <c:v>477.59669986845108</c:v>
                </c:pt>
                <c:pt idx="159">
                  <c:v>476.81131287354111</c:v>
                </c:pt>
                <c:pt idx="160">
                  <c:v>476.08679585562766</c:v>
                </c:pt>
                <c:pt idx="161">
                  <c:v>475.42353133806461</c:v>
                </c:pt>
                <c:pt idx="162">
                  <c:v>474.82186624422258</c:v>
                </c:pt>
                <c:pt idx="163">
                  <c:v>474.28211177542318</c:v>
                </c:pt>
                <c:pt idx="164">
                  <c:v>473.80454330646694</c:v>
                </c:pt>
                <c:pt idx="165">
                  <c:v>473.38940029835703</c:v>
                </c:pt>
                <c:pt idx="166">
                  <c:v>473.03688622786035</c:v>
                </c:pt>
                <c:pt idx="167">
                  <c:v>472.74716853357262</c:v>
                </c:pt>
                <c:pt idx="168">
                  <c:v>472.52037857819738</c:v>
                </c:pt>
                <c:pt idx="169">
                  <c:v>472.35661162677741</c:v>
                </c:pt>
                <c:pt idx="170">
                  <c:v>472.25592684066049</c:v>
                </c:pt>
                <c:pt idx="171">
                  <c:v>472.21834728701873</c:v>
                </c:pt>
                <c:pt idx="172">
                  <c:v>472.24385996377379</c:v>
                </c:pt>
                <c:pt idx="173">
                  <c:v>472.33241583982976</c:v>
                </c:pt>
                <c:pt idx="174">
                  <c:v>472.48392991054675</c:v>
                </c:pt>
                <c:pt idx="175">
                  <c:v>472.69828126843174</c:v>
                </c:pt>
                <c:pt idx="176">
                  <c:v>472.97531318906351</c:v>
                </c:pt>
                <c:pt idx="177">
                  <c:v>473.31483323230322</c:v>
                </c:pt>
                <c:pt idx="178">
                  <c:v>473.71661335888888</c:v>
                </c:pt>
                <c:pt idx="179">
                  <c:v>474.1803900625406</c:v>
                </c:pt>
                <c:pt idx="180">
                  <c:v>474.70586451774619</c:v>
                </c:pt>
                <c:pt idx="181">
                  <c:v>475.29270274343145</c:v>
                </c:pt>
                <c:pt idx="182">
                  <c:v>475.9405357827514</c:v>
                </c:pt>
                <c:pt idx="183">
                  <c:v>476.64895989927425</c:v>
                </c:pt>
                <c:pt idx="184">
                  <c:v>477.41753678985782</c:v>
                </c:pt>
                <c:pt idx="185">
                  <c:v>478.24579381454845</c:v>
                </c:pt>
                <c:pt idx="186">
                  <c:v>479.13322424386132</c:v>
                </c:pt>
                <c:pt idx="187">
                  <c:v>480.07928752381832</c:v>
                </c:pt>
                <c:pt idx="188">
                  <c:v>481.08340955915151</c:v>
                </c:pt>
                <c:pt idx="189">
                  <c:v>482.14498301508985</c:v>
                </c:pt>
                <c:pt idx="190">
                  <c:v>483.26336763817062</c:v>
                </c:pt>
                <c:pt idx="191">
                  <c:v>484.43789059652607</c:v>
                </c:pt>
                <c:pt idx="192">
                  <c:v>485.6678468401073</c:v>
                </c:pt>
                <c:pt idx="193">
                  <c:v>486.95249948131726</c:v>
                </c:pt>
                <c:pt idx="194">
                  <c:v>488.29108019652574</c:v>
                </c:pt>
                <c:pt idx="195">
                  <c:v>489.68278964894074</c:v>
                </c:pt>
                <c:pt idx="196">
                  <c:v>491.12679793331029</c:v>
                </c:pt>
                <c:pt idx="197">
                  <c:v>492.62224504291993</c:v>
                </c:pt>
                <c:pt idx="198">
                  <c:v>494.16824135934269</c:v>
                </c:pt>
                <c:pt idx="199">
                  <c:v>495.76386816538502</c:v>
                </c:pt>
                <c:pt idx="200">
                  <c:v>497.40817818165715</c:v>
                </c:pt>
                <c:pt idx="201">
                  <c:v>499.10019612717196</c:v>
                </c:pt>
                <c:pt idx="202">
                  <c:v>500.83891930435703</c:v>
                </c:pt>
                <c:pt idx="203">
                  <c:v>502.62331820883367</c:v>
                </c:pt>
                <c:pt idx="204">
                  <c:v>504.45233716428771</c:v>
                </c:pt>
                <c:pt idx="205">
                  <c:v>506.32489498271946</c:v>
                </c:pt>
                <c:pt idx="206">
                  <c:v>508.23988565032869</c:v>
                </c:pt>
                <c:pt idx="207">
                  <c:v>510.19617903923694</c:v>
                </c:pt>
                <c:pt idx="208">
                  <c:v>512.1926216452182</c:v>
                </c:pt>
                <c:pt idx="209">
                  <c:v>514.22803735155253</c:v>
                </c:pt>
                <c:pt idx="210">
                  <c:v>516.30122821906707</c:v>
                </c:pt>
                <c:pt idx="211">
                  <c:v>518.4109753023771</c:v>
                </c:pt>
                <c:pt idx="212">
                  <c:v>520.5560394922818</c:v>
                </c:pt>
                <c:pt idx="213">
                  <c:v>522.73516238420882</c:v>
                </c:pt>
                <c:pt idx="214">
                  <c:v>524.94706717254064</c:v>
                </c:pt>
                <c:pt idx="215">
                  <c:v>527.19045957059029</c:v>
                </c:pt>
                <c:pt idx="216">
                  <c:v>529.46402875592946</c:v>
                </c:pt>
                <c:pt idx="217">
                  <c:v>531.76644834070055</c:v>
                </c:pt>
                <c:pt idx="218">
                  <c:v>534.09637736647574</c:v>
                </c:pt>
                <c:pt idx="219">
                  <c:v>536.45246132315492</c:v>
                </c:pt>
                <c:pt idx="220">
                  <c:v>538.83333319131839</c:v>
                </c:pt>
                <c:pt idx="221">
                  <c:v>541.23761450738152</c:v>
                </c:pt>
                <c:pt idx="222">
                  <c:v>543.66391645081683</c:v>
                </c:pt>
                <c:pt idx="223">
                  <c:v>546.11084095264027</c:v>
                </c:pt>
                <c:pt idx="224">
                  <c:v>548.57698182427816</c:v>
                </c:pt>
                <c:pt idx="225">
                  <c:v>551.06092590585888</c:v>
                </c:pt>
                <c:pt idx="226">
                  <c:v>553.56125423289723</c:v>
                </c:pt>
                <c:pt idx="227">
                  <c:v>556.07654322026337</c:v>
                </c:pt>
                <c:pt idx="228">
                  <c:v>558.60536586225624</c:v>
                </c:pt>
                <c:pt idx="229">
                  <c:v>561.14629294753195</c:v>
                </c:pt>
                <c:pt idx="230">
                  <c:v>563.69789428755712</c:v>
                </c:pt>
                <c:pt idx="231">
                  <c:v>566.25873995720042</c:v>
                </c:pt>
                <c:pt idx="232">
                  <c:v>568.82740154599776</c:v>
                </c:pt>
                <c:pt idx="233">
                  <c:v>571.40245341856678</c:v>
                </c:pt>
                <c:pt idx="234">
                  <c:v>573.9824739825865</c:v>
                </c:pt>
                <c:pt idx="235">
                  <c:v>576.56604696268948</c:v>
                </c:pt>
                <c:pt idx="236">
                  <c:v>579.15176267856759</c:v>
                </c:pt>
                <c:pt idx="237">
                  <c:v>581.73821932553346</c:v>
                </c:pt>
                <c:pt idx="238">
                  <c:v>584.32402425573105</c:v>
                </c:pt>
                <c:pt idx="239">
                  <c:v>586.90779525814844</c:v>
                </c:pt>
                <c:pt idx="240">
                  <c:v>589.48816183553208</c:v>
                </c:pt>
                <c:pt idx="241">
                  <c:v>592.06376647628247</c:v>
                </c:pt>
                <c:pt idx="242">
                  <c:v>594.63326591936141</c:v>
                </c:pt>
                <c:pt idx="243">
                  <c:v>597.19533241022498</c:v>
                </c:pt>
                <c:pt idx="244">
                  <c:v>599.74865494576602</c:v>
                </c:pt>
                <c:pt idx="245">
                  <c:v>602.29194050623607</c:v>
                </c:pt>
                <c:pt idx="246">
                  <c:v>604.82391527210382</c:v>
                </c:pt>
                <c:pt idx="247">
                  <c:v>607.34332582379272</c:v>
                </c:pt>
                <c:pt idx="248">
                  <c:v>609.84894032225009</c:v>
                </c:pt>
                <c:pt idx="249">
                  <c:v>612.33954966828981</c:v>
                </c:pt>
                <c:pt idx="250">
                  <c:v>614.81396863866996</c:v>
                </c:pt>
                <c:pt idx="251">
                  <c:v>617.27103699687473</c:v>
                </c:pt>
                <c:pt idx="252">
                  <c:v>619.70962057659267</c:v>
                </c:pt>
                <c:pt idx="253">
                  <c:v>622.1286123359032</c:v>
                </c:pt>
                <c:pt idx="254">
                  <c:v>624.5269333802263</c:v>
                </c:pt>
                <c:pt idx="255">
                  <c:v>626.90353395210923</c:v>
                </c:pt>
                <c:pt idx="256">
                  <c:v>629.25739438598112</c:v>
                </c:pt>
                <c:pt idx="257">
                  <c:v>631.58752602604511</c:v>
                </c:pt>
                <c:pt idx="258">
                  <c:v>633.89297210553389</c:v>
                </c:pt>
                <c:pt idx="259">
                  <c:v>636.17280858560605</c:v>
                </c:pt>
                <c:pt idx="260">
                  <c:v>638.42614495223233</c:v>
                </c:pt>
                <c:pt idx="261">
                  <c:v>640.65212496948016</c:v>
                </c:pt>
                <c:pt idx="262">
                  <c:v>642.84992738768085</c:v>
                </c:pt>
                <c:pt idx="263">
                  <c:v>645.01876660503831</c:v>
                </c:pt>
                <c:pt idx="264">
                  <c:v>647.15789328131984</c:v>
                </c:pt>
                <c:pt idx="265">
                  <c:v>649.26659490235488</c:v>
                </c:pt>
                <c:pt idx="266">
                  <c:v>651.34419629415459</c:v>
                </c:pt>
                <c:pt idx="267">
                  <c:v>653.39006008555748</c:v>
                </c:pt>
                <c:pt idx="268">
                  <c:v>655.40358711840099</c:v>
                </c:pt>
                <c:pt idx="269">
                  <c:v>657.384216804321</c:v>
                </c:pt>
                <c:pt idx="270">
                  <c:v>659.33142742737527</c:v>
                </c:pt>
                <c:pt idx="271">
                  <c:v>661.24473639179598</c:v>
                </c:pt>
                <c:pt idx="272">
                  <c:v>663.12370041427982</c:v>
                </c:pt>
                <c:pt idx="273">
                  <c:v>664.96791566032937</c:v>
                </c:pt>
                <c:pt idx="274">
                  <c:v>666.77701782427243</c:v>
                </c:pt>
                <c:pt idx="275">
                  <c:v>668.55068215269068</c:v>
                </c:pt>
                <c:pt idx="276">
                  <c:v>670.28862341110187</c:v>
                </c:pt>
                <c:pt idx="277">
                  <c:v>671.99059579385346</c:v>
                </c:pt>
                <c:pt idx="278">
                  <c:v>673.65639277728815</c:v>
                </c:pt>
                <c:pt idx="279">
                  <c:v>675.28584691636479</c:v>
                </c:pt>
                <c:pt idx="280">
                  <c:v>676.87882958501598</c:v>
                </c:pt>
                <c:pt idx="281">
                  <c:v>678.4352506606424</c:v>
                </c:pt>
                <c:pt idx="282">
                  <c:v>679.95505815324839</c:v>
                </c:pt>
                <c:pt idx="283">
                  <c:v>681.43823777982936</c:v>
                </c:pt>
                <c:pt idx="284">
                  <c:v>682.88481248473022</c:v>
                </c:pt>
                <c:pt idx="285">
                  <c:v>684.29484190679295</c:v>
                </c:pt>
                <c:pt idx="286">
                  <c:v>685.6684217942161</c:v>
                </c:pt>
                <c:pt idx="287">
                  <c:v>687.0056833681449</c:v>
                </c:pt>
                <c:pt idx="288">
                  <c:v>688.30679263610864</c:v>
                </c:pt>
                <c:pt idx="289">
                  <c:v>689.57194965650751</c:v>
                </c:pt>
                <c:pt idx="290">
                  <c:v>690.80138775545356</c:v>
                </c:pt>
                <c:pt idx="291">
                  <c:v>691.99537269734139</c:v>
                </c:pt>
                <c:pt idx="292">
                  <c:v>693.15420181061472</c:v>
                </c:pt>
                <c:pt idx="293">
                  <c:v>694.27820307027412</c:v>
                </c:pt>
                <c:pt idx="294">
                  <c:v>695.36773413873789</c:v>
                </c:pt>
                <c:pt idx="295">
                  <c:v>696.42318136674669</c:v>
                </c:pt>
                <c:pt idx="296">
                  <c:v>697.44495875606265</c:v>
                </c:pt>
                <c:pt idx="297">
                  <c:v>698.43350688577641</c:v>
                </c:pt>
                <c:pt idx="298">
                  <c:v>699.38929180409457</c:v>
                </c:pt>
                <c:pt idx="299">
                  <c:v>700.31280388752816</c:v>
                </c:pt>
                <c:pt idx="300">
                  <c:v>701.20455666945702</c:v>
                </c:pt>
                <c:pt idx="301">
                  <c:v>702.06508564007811</c:v>
                </c:pt>
                <c:pt idx="302">
                  <c:v>702.89494701979822</c:v>
                </c:pt>
                <c:pt idx="303">
                  <c:v>703.6947165081483</c:v>
                </c:pt>
                <c:pt idx="304">
                  <c:v>704.46498801034431</c:v>
                </c:pt>
                <c:pt idx="305">
                  <c:v>705.20637234362766</c:v>
                </c:pt>
                <c:pt idx="306">
                  <c:v>705.91949592554863</c:v>
                </c:pt>
                <c:pt idx="307">
                  <c:v>706.60499944636945</c:v>
                </c:pt>
                <c:pt idx="308">
                  <c:v>707.26353652777038</c:v>
                </c:pt>
                <c:pt idx="309">
                  <c:v>707.89577237005619</c:v>
                </c:pt>
                <c:pt idx="310">
                  <c:v>708.50238239005546</c:v>
                </c:pt>
                <c:pt idx="311">
                  <c:v>709.08405085191123</c:v>
                </c:pt>
                <c:pt idx="312">
                  <c:v>709.64146949294695</c:v>
                </c:pt>
                <c:pt idx="313">
                  <c:v>710.17533614678996</c:v>
                </c:pt>
                <c:pt idx="314">
                  <c:v>710.68635336591797</c:v>
                </c:pt>
                <c:pt idx="315">
                  <c:v>711.17522704577448</c:v>
                </c:pt>
                <c:pt idx="316">
                  <c:v>711.64266505258593</c:v>
                </c:pt>
                <c:pt idx="317">
                  <c:v>712.0893758569797</c:v>
                </c:pt>
                <c:pt idx="318">
                  <c:v>712.51606717548532</c:v>
                </c:pt>
                <c:pt idx="319">
                  <c:v>712.92344462196434</c:v>
                </c:pt>
                <c:pt idx="320">
                  <c:v>713.31221037098317</c:v>
                </c:pt>
                <c:pt idx="321">
                  <c:v>713.68306183511038</c:v>
                </c:pt>
                <c:pt idx="322">
                  <c:v>714.03669035807854</c:v>
                </c:pt>
                <c:pt idx="323">
                  <c:v>714.37377992571476</c:v>
                </c:pt>
                <c:pt idx="324">
                  <c:v>714.69500589649613</c:v>
                </c:pt>
                <c:pt idx="325">
                  <c:v>715.00103375354831</c:v>
                </c:pt>
                <c:pt idx="326">
                  <c:v>715.29251787985459</c:v>
                </c:pt>
                <c:pt idx="327">
                  <c:v>715.57010035839835</c:v>
                </c:pt>
                <c:pt idx="328">
                  <c:v>715.83440979890884</c:v>
                </c:pt>
                <c:pt idx="329">
                  <c:v>716.08606019283548</c:v>
                </c:pt>
                <c:pt idx="330">
                  <c:v>716.32564979811798</c:v>
                </c:pt>
                <c:pt idx="331">
                  <c:v>716.55376005527035</c:v>
                </c:pt>
                <c:pt idx="332">
                  <c:v>716.7709545362419</c:v>
                </c:pt>
                <c:pt idx="333">
                  <c:v>716.97777792746513</c:v>
                </c:pt>
                <c:pt idx="334">
                  <c:v>717.17475504844299</c:v>
                </c:pt>
                <c:pt idx="335">
                  <c:v>717.36238990717277</c:v>
                </c:pt>
                <c:pt idx="336">
                  <c:v>717.5411647936495</c:v>
                </c:pt>
                <c:pt idx="337">
                  <c:v>717.71153941263128</c:v>
                </c:pt>
                <c:pt idx="338">
                  <c:v>717.87395005679571</c:v>
                </c:pt>
                <c:pt idx="339">
                  <c:v>718.02880882135639</c:v>
                </c:pt>
                <c:pt idx="340">
                  <c:v>718.1765028611502</c:v>
                </c:pt>
                <c:pt idx="341">
                  <c:v>718.31739369115246</c:v>
                </c:pt>
                <c:pt idx="342">
                  <c:v>718.45181653131681</c:v>
                </c:pt>
                <c:pt idx="343">
                  <c:v>718.58007969657388</c:v>
                </c:pt>
                <c:pt idx="344">
                  <c:v>718.70246403277531</c:v>
                </c:pt>
                <c:pt idx="345">
                  <c:v>718.81922239930213</c:v>
                </c:pt>
                <c:pt idx="346">
                  <c:v>718.93057919900298</c:v>
                </c:pt>
                <c:pt idx="347">
                  <c:v>719.03672995607019</c:v>
                </c:pt>
                <c:pt idx="348">
                  <c:v>719.13784094240066</c:v>
                </c:pt>
                <c:pt idx="349">
                  <c:v>719.23404885293189</c:v>
                </c:pt>
                <c:pt idx="350">
                  <c:v>719.32546053039096</c:v>
                </c:pt>
                <c:pt idx="351">
                  <c:v>719.41215273982175</c:v>
                </c:pt>
                <c:pt idx="352">
                  <c:v>719.49417199321738</c:v>
                </c:pt>
                <c:pt idx="353">
                  <c:v>719.57153442450806</c:v>
                </c:pt>
                <c:pt idx="354">
                  <c:v>719.64422571511045</c:v>
                </c:pt>
                <c:pt idx="355">
                  <c:v>719.71220107017598</c:v>
                </c:pt>
                <c:pt idx="356">
                  <c:v>719.77538524562328</c:v>
                </c:pt>
                <c:pt idx="357">
                  <c:v>719.83367262598119</c:v>
                </c:pt>
                <c:pt idx="358">
                  <c:v>719.88692735300208</c:v>
                </c:pt>
                <c:pt idx="359">
                  <c:v>719.93498350495986</c:v>
                </c:pt>
                <c:pt idx="360">
                  <c:v>719.97764532647022</c:v>
                </c:pt>
                <c:pt idx="361">
                  <c:v>720.01468750862966</c:v>
                </c:pt>
                <c:pt idx="362">
                  <c:v>720.0458555191916</c:v>
                </c:pt>
                <c:pt idx="363">
                  <c:v>720.07086598245201</c:v>
                </c:pt>
                <c:pt idx="364">
                  <c:v>720.08940710844706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9-48AE-890E-3B70DF7BF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1372896"/>
        <c:axId val="951374144"/>
      </c:lineChart>
      <c:dateAx>
        <c:axId val="951372896"/>
        <c:scaling>
          <c:orientation val="minMax"/>
          <c:min val="2"/>
        </c:scaling>
        <c:delete val="0"/>
        <c:axPos val="b"/>
        <c:numFmt formatCode="[$-416]mmm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51374144"/>
        <c:crossesAt val="0"/>
        <c:auto val="0"/>
        <c:lblOffset val="100"/>
        <c:baseTimeUnit val="days"/>
        <c:majorUnit val="30"/>
        <c:majorTimeUnit val="days"/>
      </c:dateAx>
      <c:valAx>
        <c:axId val="951374144"/>
        <c:scaling>
          <c:orientation val="minMax"/>
          <c:max val="2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00"/>
                  <a:t>Irradiância w m-²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51372896"/>
        <c:crossesAt val="44197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538274453395297"/>
          <c:y val="2.6436101306470738E-2"/>
          <c:w val="0.68854856833887268"/>
          <c:h val="7.43520553201439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2" Type="http://schemas.openxmlformats.org/officeDocument/2006/relationships/hyperlink" Target="#'Radia&#231;&#227;o Manual'!A1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hyperlink" Target="#'Radia&#231;&#227;o Manual'!A1"/><Relationship Id="rId1" Type="http://schemas.openxmlformats.org/officeDocument/2006/relationships/hyperlink" Target="#'Radia&#231;&#227;o Autom&#225;tica'!A1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Relationship Id="rId9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162339</xdr:colOff>
      <xdr:row>0</xdr:row>
      <xdr:rowOff>127455</xdr:rowOff>
    </xdr:from>
    <xdr:to>
      <xdr:col>2</xdr:col>
      <xdr:colOff>151326</xdr:colOff>
      <xdr:row>2</xdr:row>
      <xdr:rowOff>150315</xdr:rowOff>
    </xdr:to>
    <xdr:pic>
      <xdr:nvPicPr>
        <xdr:cNvPr id="3" name="Imagem 2" descr="Universidade do Oeste Paulista - Unoeste">
          <a:extLst>
            <a:ext uri="{FF2B5EF4-FFF2-40B4-BE49-F238E27FC236}">
              <a16:creationId xmlns:a16="http://schemas.microsoft.com/office/drawing/2014/main" id="{FD5EB83B-6F37-418D-B7B6-154DA8175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339" y="127455"/>
          <a:ext cx="1660974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357809</xdr:colOff>
      <xdr:row>1</xdr:row>
      <xdr:rowOff>7620</xdr:rowOff>
    </xdr:from>
    <xdr:to>
      <xdr:col>2</xdr:col>
      <xdr:colOff>403528</xdr:colOff>
      <xdr:row>2</xdr:row>
      <xdr:rowOff>174266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7937EB9-B2AB-4E5E-B213-93A5DEA0EEA8}"/>
            </a:ext>
          </a:extLst>
        </xdr:cNvPr>
        <xdr:cNvSpPr/>
      </xdr:nvSpPr>
      <xdr:spPr>
        <a:xfrm>
          <a:off x="2026589" y="167640"/>
          <a:ext cx="45719" cy="34952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297180</xdr:colOff>
      <xdr:row>6</xdr:row>
      <xdr:rowOff>45720</xdr:rowOff>
    </xdr:from>
    <xdr:to>
      <xdr:col>7</xdr:col>
      <xdr:colOff>106680</xdr:colOff>
      <xdr:row>8</xdr:row>
      <xdr:rowOff>114300</xdr:rowOff>
    </xdr:to>
    <xdr:sp macro="" textlink="">
      <xdr:nvSpPr>
        <xdr:cNvPr id="6" name="Retângulo: Cantos Arredondados 5">
          <a:extLst>
            <a:ext uri="{FF2B5EF4-FFF2-40B4-BE49-F238E27FC236}">
              <a16:creationId xmlns:a16="http://schemas.microsoft.com/office/drawing/2014/main" id="{A5724230-8417-4F06-85D6-D84ECCFEBD2F}"/>
            </a:ext>
          </a:extLst>
        </xdr:cNvPr>
        <xdr:cNvSpPr/>
      </xdr:nvSpPr>
      <xdr:spPr>
        <a:xfrm>
          <a:off x="2308860" y="1074420"/>
          <a:ext cx="2491740" cy="281940"/>
        </a:xfrm>
        <a:prstGeom prst="roundRect">
          <a:avLst/>
        </a:prstGeom>
        <a:solidFill>
          <a:srgbClr val="287713"/>
        </a:solidFill>
        <a:ln w="571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UTILIZAR</a:t>
          </a:r>
          <a:r>
            <a:rPr lang="pt-BR" sz="1100" b="1" baseline="0">
              <a:solidFill>
                <a:schemeClr val="bg1"/>
              </a:solidFill>
            </a:rPr>
            <a:t> DADOS DA PLANILHA</a:t>
          </a:r>
          <a:endParaRPr lang="pt-BR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289560</xdr:colOff>
      <xdr:row>6</xdr:row>
      <xdr:rowOff>45720</xdr:rowOff>
    </xdr:from>
    <xdr:to>
      <xdr:col>11</xdr:col>
      <xdr:colOff>99060</xdr:colOff>
      <xdr:row>8</xdr:row>
      <xdr:rowOff>113160</xdr:rowOff>
    </xdr:to>
    <xdr:sp macro="" textlink="">
      <xdr:nvSpPr>
        <xdr:cNvPr id="19" name="Retângulo: Cantos Arredondados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44911B-9514-440C-AD6B-75B6BA0B4871}"/>
            </a:ext>
          </a:extLst>
        </xdr:cNvPr>
        <xdr:cNvSpPr/>
      </xdr:nvSpPr>
      <xdr:spPr>
        <a:xfrm>
          <a:off x="4975860" y="1051560"/>
          <a:ext cx="2491740" cy="280800"/>
        </a:xfrm>
        <a:prstGeom prst="roundRect">
          <a:avLst/>
        </a:prstGeom>
        <a:solidFill>
          <a:srgbClr val="0E4B0D"/>
        </a:solidFill>
        <a:ln>
          <a:solidFill>
            <a:srgbClr val="28771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accent6">
                  <a:lumMod val="75000"/>
                </a:schemeClr>
              </a:solidFill>
            </a:rPr>
            <a:t>INSERIR DADOS</a:t>
          </a:r>
          <a:r>
            <a:rPr lang="pt-BR" sz="1100" b="1" baseline="0">
              <a:solidFill>
                <a:schemeClr val="accent6">
                  <a:lumMod val="75000"/>
                </a:schemeClr>
              </a:solidFill>
            </a:rPr>
            <a:t> MANUALMENTE</a:t>
          </a:r>
          <a:endParaRPr lang="pt-BR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7620</xdr:colOff>
      <xdr:row>49</xdr:row>
      <xdr:rowOff>55685</xdr:rowOff>
    </xdr:from>
    <xdr:to>
      <xdr:col>6</xdr:col>
      <xdr:colOff>643890</xdr:colOff>
      <xdr:row>72</xdr:row>
      <xdr:rowOff>17585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9028DAA-9887-47BB-B549-4C93775A6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11724</xdr:colOff>
      <xdr:row>49</xdr:row>
      <xdr:rowOff>53927</xdr:rowOff>
    </xdr:from>
    <xdr:to>
      <xdr:col>14</xdr:col>
      <xdr:colOff>47378</xdr:colOff>
      <xdr:row>72</xdr:row>
      <xdr:rowOff>35168</xdr:rowOff>
    </xdr:to>
    <xdr:grpSp>
      <xdr:nvGrpSpPr>
        <xdr:cNvPr id="7" name="Agrupar 6">
          <a:extLst>
            <a:ext uri="{FF2B5EF4-FFF2-40B4-BE49-F238E27FC236}">
              <a16:creationId xmlns:a16="http://schemas.microsoft.com/office/drawing/2014/main" id="{90E3BE75-E3D0-7557-3409-842102FC3C42}"/>
            </a:ext>
          </a:extLst>
        </xdr:cNvPr>
        <xdr:cNvGrpSpPr/>
      </xdr:nvGrpSpPr>
      <xdr:grpSpPr>
        <a:xfrm>
          <a:off x="5517174" y="5130752"/>
          <a:ext cx="3921854" cy="2905416"/>
          <a:chOff x="5310555" y="5106573"/>
          <a:chExt cx="4009777" cy="2853395"/>
        </a:xfrm>
      </xdr:grpSpPr>
      <xdr:graphicFrame macro="">
        <xdr:nvGraphicFramePr>
          <xdr:cNvPr id="37" name="Gráfico 36">
            <a:extLst>
              <a:ext uri="{FF2B5EF4-FFF2-40B4-BE49-F238E27FC236}">
                <a16:creationId xmlns:a16="http://schemas.microsoft.com/office/drawing/2014/main" id="{08FBFDD0-7EC4-4FFC-A79B-B33B0E53C162}"/>
              </a:ext>
            </a:extLst>
          </xdr:cNvPr>
          <xdr:cNvGraphicFramePr>
            <a:graphicFrameLocks/>
          </xdr:cNvGraphicFramePr>
        </xdr:nvGraphicFramePr>
        <xdr:xfrm>
          <a:off x="5310555" y="5108276"/>
          <a:ext cx="3974123" cy="28516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38" name="Gráfico 37">
            <a:extLst>
              <a:ext uri="{FF2B5EF4-FFF2-40B4-BE49-F238E27FC236}">
                <a16:creationId xmlns:a16="http://schemas.microsoft.com/office/drawing/2014/main" id="{BBD445A2-8B72-4E74-BF38-C8EEEA7DFE46}"/>
              </a:ext>
            </a:extLst>
          </xdr:cNvPr>
          <xdr:cNvGraphicFramePr>
            <a:graphicFrameLocks/>
          </xdr:cNvGraphicFramePr>
        </xdr:nvGraphicFramePr>
        <xdr:xfrm>
          <a:off x="5493339" y="5106573"/>
          <a:ext cx="3826993" cy="28177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1</xdr:col>
      <xdr:colOff>6626</xdr:colOff>
      <xdr:row>78</xdr:row>
      <xdr:rowOff>33130</xdr:rowOff>
    </xdr:from>
    <xdr:to>
      <xdr:col>6</xdr:col>
      <xdr:colOff>663652</xdr:colOff>
      <xdr:row>100</xdr:row>
      <xdr:rowOff>181877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EF6EC3CB-BBDC-4541-A492-24F7753F3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7620</xdr:colOff>
      <xdr:row>78</xdr:row>
      <xdr:rowOff>30480</xdr:rowOff>
    </xdr:from>
    <xdr:to>
      <xdr:col>13</xdr:col>
      <xdr:colOff>667406</xdr:colOff>
      <xdr:row>100</xdr:row>
      <xdr:rowOff>156240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01DE372A-F914-4992-B9A0-476C5FADB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496686</xdr:colOff>
      <xdr:row>0</xdr:row>
      <xdr:rowOff>60268</xdr:rowOff>
    </xdr:from>
    <xdr:to>
      <xdr:col>3</xdr:col>
      <xdr:colOff>392085</xdr:colOff>
      <xdr:row>3</xdr:row>
      <xdr:rowOff>22168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441D8B25-29BC-49F4-B621-B0B113A0C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466" y="60268"/>
          <a:ext cx="558339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473000</xdr:colOff>
      <xdr:row>103</xdr:row>
      <xdr:rowOff>93458</xdr:rowOff>
    </xdr:from>
    <xdr:ext cx="1660974" cy="365760"/>
    <xdr:pic>
      <xdr:nvPicPr>
        <xdr:cNvPr id="49" name="Imagem 48" descr="Universidade do Oeste Paulista - Unoeste">
          <a:extLst>
            <a:ext uri="{FF2B5EF4-FFF2-40B4-BE49-F238E27FC236}">
              <a16:creationId xmlns:a16="http://schemas.microsoft.com/office/drawing/2014/main" id="{1D526576-F3BA-4F58-B8F4-1453761E9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4769" y="11816535"/>
          <a:ext cx="1660974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234096</xdr:colOff>
      <xdr:row>103</xdr:row>
      <xdr:rowOff>121920</xdr:rowOff>
    </xdr:from>
    <xdr:to>
      <xdr:col>8</xdr:col>
      <xdr:colOff>279815</xdr:colOff>
      <xdr:row>105</xdr:row>
      <xdr:rowOff>128546</xdr:rowOff>
    </xdr:to>
    <xdr:sp macro="" textlink="">
      <xdr:nvSpPr>
        <xdr:cNvPr id="50" name="Retângulo 49">
          <a:extLst>
            <a:ext uri="{FF2B5EF4-FFF2-40B4-BE49-F238E27FC236}">
              <a16:creationId xmlns:a16="http://schemas.microsoft.com/office/drawing/2014/main" id="{D4C450F1-5F85-43C7-8D17-F138D46FFA1C}"/>
            </a:ext>
          </a:extLst>
        </xdr:cNvPr>
        <xdr:cNvSpPr/>
      </xdr:nvSpPr>
      <xdr:spPr>
        <a:xfrm>
          <a:off x="5612920" y="11247120"/>
          <a:ext cx="45719" cy="34728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8</xdr:col>
      <xdr:colOff>264907</xdr:colOff>
      <xdr:row>103</xdr:row>
      <xdr:rowOff>22860</xdr:rowOff>
    </xdr:from>
    <xdr:ext cx="563880" cy="563880"/>
    <xdr:pic>
      <xdr:nvPicPr>
        <xdr:cNvPr id="51" name="Imagem 50">
          <a:extLst>
            <a:ext uri="{FF2B5EF4-FFF2-40B4-BE49-F238E27FC236}">
              <a16:creationId xmlns:a16="http://schemas.microsoft.com/office/drawing/2014/main" id="{0E9B88E9-844F-49FE-9036-800246CE2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1767" y="11102340"/>
          <a:ext cx="56388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297180</xdr:colOff>
      <xdr:row>6</xdr:row>
      <xdr:rowOff>45720</xdr:rowOff>
    </xdr:from>
    <xdr:to>
      <xdr:col>7</xdr:col>
      <xdr:colOff>106680</xdr:colOff>
      <xdr:row>8</xdr:row>
      <xdr:rowOff>114300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EFA1A8-46F8-4465-9AC0-716DB0290C23}"/>
            </a:ext>
          </a:extLst>
        </xdr:cNvPr>
        <xdr:cNvSpPr/>
      </xdr:nvSpPr>
      <xdr:spPr>
        <a:xfrm>
          <a:off x="2301240" y="1051560"/>
          <a:ext cx="2491740" cy="281940"/>
        </a:xfrm>
        <a:prstGeom prst="roundRect">
          <a:avLst/>
        </a:prstGeom>
        <a:solidFill>
          <a:srgbClr val="0E4B0D"/>
        </a:solidFill>
        <a:ln w="3175"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accent6"/>
              </a:solidFill>
            </a:rPr>
            <a:t>UTILIZAR</a:t>
          </a:r>
          <a:r>
            <a:rPr lang="pt-BR" sz="1100" b="1" baseline="0">
              <a:solidFill>
                <a:schemeClr val="accent6"/>
              </a:solidFill>
            </a:rPr>
            <a:t> DADOS DA PLANILHA</a:t>
          </a:r>
          <a:endParaRPr lang="pt-BR" sz="1100" b="1">
            <a:solidFill>
              <a:schemeClr val="accent6"/>
            </a:solidFill>
          </a:endParaRPr>
        </a:p>
      </xdr:txBody>
    </xdr:sp>
    <xdr:clientData/>
  </xdr:twoCellAnchor>
  <xdr:twoCellAnchor>
    <xdr:from>
      <xdr:col>7</xdr:col>
      <xdr:colOff>289560</xdr:colOff>
      <xdr:row>6</xdr:row>
      <xdr:rowOff>45720</xdr:rowOff>
    </xdr:from>
    <xdr:to>
      <xdr:col>11</xdr:col>
      <xdr:colOff>99060</xdr:colOff>
      <xdr:row>8</xdr:row>
      <xdr:rowOff>113160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447D07-F4DC-4EE4-9CC1-3A2B54F25245}"/>
            </a:ext>
          </a:extLst>
        </xdr:cNvPr>
        <xdr:cNvSpPr/>
      </xdr:nvSpPr>
      <xdr:spPr>
        <a:xfrm>
          <a:off x="4975860" y="1051560"/>
          <a:ext cx="2491740" cy="280800"/>
        </a:xfrm>
        <a:prstGeom prst="roundRect">
          <a:avLst/>
        </a:prstGeom>
        <a:solidFill>
          <a:srgbClr val="287713"/>
        </a:solidFill>
        <a:ln w="571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INSERIR DADOS</a:t>
          </a:r>
          <a:r>
            <a:rPr lang="pt-BR" sz="1100" b="1" baseline="0">
              <a:solidFill>
                <a:schemeClr val="bg1"/>
              </a:solidFill>
            </a:rPr>
            <a:t> MANUALMENTE</a:t>
          </a:r>
          <a:endParaRPr lang="pt-BR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7620</xdr:colOff>
      <xdr:row>47</xdr:row>
      <xdr:rowOff>38100</xdr:rowOff>
    </xdr:from>
    <xdr:to>
      <xdr:col>6</xdr:col>
      <xdr:colOff>662940</xdr:colOff>
      <xdr:row>70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48DFA85-C894-4A3E-88FE-94778F4ED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47</xdr:row>
      <xdr:rowOff>22860</xdr:rowOff>
    </xdr:from>
    <xdr:to>
      <xdr:col>13</xdr:col>
      <xdr:colOff>657860</xdr:colOff>
      <xdr:row>70</xdr:row>
      <xdr:rowOff>25400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27598CE3-BE08-857B-8865-EFE31AC394F3}"/>
            </a:ext>
          </a:extLst>
        </xdr:cNvPr>
        <xdr:cNvGrpSpPr/>
      </xdr:nvGrpSpPr>
      <xdr:grpSpPr>
        <a:xfrm>
          <a:off x="5505450" y="5461635"/>
          <a:ext cx="3886835" cy="2926715"/>
          <a:chOff x="5285608" y="5196840"/>
          <a:chExt cx="3977640" cy="2940142"/>
        </a:xfrm>
      </xdr:grpSpPr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C2732B31-F08D-4571-B647-113248F22D56}"/>
              </a:ext>
            </a:extLst>
          </xdr:cNvPr>
          <xdr:cNvGraphicFramePr>
            <a:graphicFrameLocks/>
          </xdr:cNvGraphicFramePr>
        </xdr:nvGraphicFramePr>
        <xdr:xfrm>
          <a:off x="5285608" y="5226142"/>
          <a:ext cx="3977640" cy="29108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áfico 7">
            <a:extLst>
              <a:ext uri="{FF2B5EF4-FFF2-40B4-BE49-F238E27FC236}">
                <a16:creationId xmlns:a16="http://schemas.microsoft.com/office/drawing/2014/main" id="{C65DFEA1-9F36-4E5E-BF50-70AF1A0D6584}"/>
              </a:ext>
            </a:extLst>
          </xdr:cNvPr>
          <xdr:cNvGraphicFramePr>
            <a:graphicFrameLocks/>
          </xdr:cNvGraphicFramePr>
        </xdr:nvGraphicFramePr>
        <xdr:xfrm>
          <a:off x="5447361" y="5196840"/>
          <a:ext cx="3722913" cy="28879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1</xdr:col>
      <xdr:colOff>6626</xdr:colOff>
      <xdr:row>78</xdr:row>
      <xdr:rowOff>33130</xdr:rowOff>
    </xdr:from>
    <xdr:to>
      <xdr:col>6</xdr:col>
      <xdr:colOff>663652</xdr:colOff>
      <xdr:row>100</xdr:row>
      <xdr:rowOff>181877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C1BB8DC-793A-4ACF-BA10-0D0FFB882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7620</xdr:colOff>
      <xdr:row>78</xdr:row>
      <xdr:rowOff>30480</xdr:rowOff>
    </xdr:from>
    <xdr:to>
      <xdr:col>13</xdr:col>
      <xdr:colOff>667406</xdr:colOff>
      <xdr:row>100</xdr:row>
      <xdr:rowOff>156240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363E1D4-EF83-4DCA-8EBF-26A17822D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5</xdr:col>
      <xdr:colOff>467139</xdr:colOff>
      <xdr:row>103</xdr:row>
      <xdr:rowOff>96975</xdr:rowOff>
    </xdr:from>
    <xdr:ext cx="1660974" cy="365760"/>
    <xdr:pic>
      <xdr:nvPicPr>
        <xdr:cNvPr id="12" name="Imagem 11" descr="Universidade do Oeste Paulista - Unoeste">
          <a:extLst>
            <a:ext uri="{FF2B5EF4-FFF2-40B4-BE49-F238E27FC236}">
              <a16:creationId xmlns:a16="http://schemas.microsoft.com/office/drawing/2014/main" id="{C8A4E8D4-E504-41D2-A1FF-FD18F0166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2319" y="11237415"/>
          <a:ext cx="1660974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234096</xdr:colOff>
      <xdr:row>103</xdr:row>
      <xdr:rowOff>121920</xdr:rowOff>
    </xdr:from>
    <xdr:to>
      <xdr:col>8</xdr:col>
      <xdr:colOff>279815</xdr:colOff>
      <xdr:row>105</xdr:row>
      <xdr:rowOff>128546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198F2BFC-C89B-4982-859E-258CD2488CC8}"/>
            </a:ext>
          </a:extLst>
        </xdr:cNvPr>
        <xdr:cNvSpPr/>
      </xdr:nvSpPr>
      <xdr:spPr>
        <a:xfrm>
          <a:off x="5590956" y="11201400"/>
          <a:ext cx="45719" cy="34952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8</xdr:col>
      <xdr:colOff>264907</xdr:colOff>
      <xdr:row>103</xdr:row>
      <xdr:rowOff>38100</xdr:rowOff>
    </xdr:from>
    <xdr:ext cx="563880" cy="563880"/>
    <xdr:pic>
      <xdr:nvPicPr>
        <xdr:cNvPr id="14" name="Imagem 13">
          <a:extLst>
            <a:ext uri="{FF2B5EF4-FFF2-40B4-BE49-F238E27FC236}">
              <a16:creationId xmlns:a16="http://schemas.microsoft.com/office/drawing/2014/main" id="{87900CD3-F200-4E1D-AA6B-F44F668EA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1767" y="11178540"/>
          <a:ext cx="56388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160020</xdr:colOff>
      <xdr:row>0</xdr:row>
      <xdr:rowOff>128147</xdr:rowOff>
    </xdr:from>
    <xdr:to>
      <xdr:col>2</xdr:col>
      <xdr:colOff>149007</xdr:colOff>
      <xdr:row>2</xdr:row>
      <xdr:rowOff>151007</xdr:rowOff>
    </xdr:to>
    <xdr:pic>
      <xdr:nvPicPr>
        <xdr:cNvPr id="34" name="Imagem 33" descr="Universidade do Oeste Paulista - Unoeste">
          <a:extLst>
            <a:ext uri="{FF2B5EF4-FFF2-40B4-BE49-F238E27FC236}">
              <a16:creationId xmlns:a16="http://schemas.microsoft.com/office/drawing/2014/main" id="{F1A44F10-89B7-4F62-BE38-F0C908228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28147"/>
          <a:ext cx="1657767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355490</xdr:colOff>
      <xdr:row>1</xdr:row>
      <xdr:rowOff>8312</xdr:rowOff>
    </xdr:from>
    <xdr:to>
      <xdr:col>2</xdr:col>
      <xdr:colOff>401209</xdr:colOff>
      <xdr:row>2</xdr:row>
      <xdr:rowOff>174958</xdr:rowOff>
    </xdr:to>
    <xdr:sp macro="" textlink="">
      <xdr:nvSpPr>
        <xdr:cNvPr id="35" name="Retângulo 34">
          <a:extLst>
            <a:ext uri="{FF2B5EF4-FFF2-40B4-BE49-F238E27FC236}">
              <a16:creationId xmlns:a16="http://schemas.microsoft.com/office/drawing/2014/main" id="{F875FA77-C0D2-4C9C-8363-3FFA758A9668}"/>
            </a:ext>
          </a:extLst>
        </xdr:cNvPr>
        <xdr:cNvSpPr/>
      </xdr:nvSpPr>
      <xdr:spPr>
        <a:xfrm>
          <a:off x="2024270" y="168332"/>
          <a:ext cx="45719" cy="34952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494367</xdr:colOff>
      <xdr:row>0</xdr:row>
      <xdr:rowOff>60960</xdr:rowOff>
    </xdr:from>
    <xdr:to>
      <xdr:col>3</xdr:col>
      <xdr:colOff>389766</xdr:colOff>
      <xdr:row>3</xdr:row>
      <xdr:rowOff>22860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62F1DC69-21B8-499F-97AA-39FA3343F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147" y="60960"/>
          <a:ext cx="558339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467139</xdr:colOff>
      <xdr:row>59</xdr:row>
      <xdr:rowOff>96975</xdr:rowOff>
    </xdr:from>
    <xdr:ext cx="1660974" cy="365760"/>
    <xdr:pic>
      <xdr:nvPicPr>
        <xdr:cNvPr id="13" name="Imagem 12" descr="Universidade do Oeste Paulista - Unoeste">
          <a:extLst>
            <a:ext uri="{FF2B5EF4-FFF2-40B4-BE49-F238E27FC236}">
              <a16:creationId xmlns:a16="http://schemas.microsoft.com/office/drawing/2014/main" id="{30824DCC-E0A4-4560-8C48-1BD738B52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739" y="12616635"/>
          <a:ext cx="1660974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234096</xdr:colOff>
      <xdr:row>59</xdr:row>
      <xdr:rowOff>121920</xdr:rowOff>
    </xdr:from>
    <xdr:to>
      <xdr:col>8</xdr:col>
      <xdr:colOff>279815</xdr:colOff>
      <xdr:row>61</xdr:row>
      <xdr:rowOff>128546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9B64CF09-CB55-4C86-B14D-495CE6B96AA5}"/>
            </a:ext>
          </a:extLst>
        </xdr:cNvPr>
        <xdr:cNvSpPr/>
      </xdr:nvSpPr>
      <xdr:spPr>
        <a:xfrm>
          <a:off x="5880516" y="12641580"/>
          <a:ext cx="45719" cy="34952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8</xdr:col>
      <xdr:colOff>264907</xdr:colOff>
      <xdr:row>59</xdr:row>
      <xdr:rowOff>38100</xdr:rowOff>
    </xdr:from>
    <xdr:ext cx="563880" cy="563880"/>
    <xdr:pic>
      <xdr:nvPicPr>
        <xdr:cNvPr id="15" name="Imagem 14">
          <a:extLst>
            <a:ext uri="{FF2B5EF4-FFF2-40B4-BE49-F238E27FC236}">
              <a16:creationId xmlns:a16="http://schemas.microsoft.com/office/drawing/2014/main" id="{F289D701-12DD-4B62-ADB9-CE8FBA934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1327" y="12557760"/>
          <a:ext cx="56388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160020</xdr:colOff>
      <xdr:row>0</xdr:row>
      <xdr:rowOff>128147</xdr:rowOff>
    </xdr:from>
    <xdr:to>
      <xdr:col>2</xdr:col>
      <xdr:colOff>149007</xdr:colOff>
      <xdr:row>2</xdr:row>
      <xdr:rowOff>151007</xdr:rowOff>
    </xdr:to>
    <xdr:pic>
      <xdr:nvPicPr>
        <xdr:cNvPr id="19" name="Imagem 18" descr="Universidade do Oeste Paulista - Unoeste">
          <a:extLst>
            <a:ext uri="{FF2B5EF4-FFF2-40B4-BE49-F238E27FC236}">
              <a16:creationId xmlns:a16="http://schemas.microsoft.com/office/drawing/2014/main" id="{0F36B679-7E7F-4515-B3BB-9496586ED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28147"/>
          <a:ext cx="1657767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355490</xdr:colOff>
      <xdr:row>1</xdr:row>
      <xdr:rowOff>8312</xdr:rowOff>
    </xdr:from>
    <xdr:to>
      <xdr:col>2</xdr:col>
      <xdr:colOff>401209</xdr:colOff>
      <xdr:row>2</xdr:row>
      <xdr:rowOff>174958</xdr:rowOff>
    </xdr:to>
    <xdr:sp macro="" textlink="">
      <xdr:nvSpPr>
        <xdr:cNvPr id="20" name="Retângulo 19">
          <a:extLst>
            <a:ext uri="{FF2B5EF4-FFF2-40B4-BE49-F238E27FC236}">
              <a16:creationId xmlns:a16="http://schemas.microsoft.com/office/drawing/2014/main" id="{FE380893-6ADA-4B4C-B50C-D1A488C360DA}"/>
            </a:ext>
          </a:extLst>
        </xdr:cNvPr>
        <xdr:cNvSpPr/>
      </xdr:nvSpPr>
      <xdr:spPr>
        <a:xfrm>
          <a:off x="2024270" y="168332"/>
          <a:ext cx="45719" cy="34952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494367</xdr:colOff>
      <xdr:row>0</xdr:row>
      <xdr:rowOff>60960</xdr:rowOff>
    </xdr:from>
    <xdr:to>
      <xdr:col>3</xdr:col>
      <xdr:colOff>389766</xdr:colOff>
      <xdr:row>3</xdr:row>
      <xdr:rowOff>22860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55BCB11C-D87C-4A99-BA22-C10CB3E1A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147" y="60960"/>
          <a:ext cx="558339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8467</xdr:colOff>
      <xdr:row>46</xdr:row>
      <xdr:rowOff>25398</xdr:rowOff>
    </xdr:from>
    <xdr:to>
      <xdr:col>14</xdr:col>
      <xdr:colOff>601134</xdr:colOff>
      <xdr:row>58</xdr:row>
      <xdr:rowOff>76198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EF4AF8EB-4FEE-703D-DD65-8B2A3AF5C996}"/>
            </a:ext>
          </a:extLst>
        </xdr:cNvPr>
        <xdr:cNvSpPr txBox="1"/>
      </xdr:nvSpPr>
      <xdr:spPr>
        <a:xfrm>
          <a:off x="8467" y="7010398"/>
          <a:ext cx="10185400" cy="1981200"/>
        </a:xfrm>
        <a:prstGeom prst="rect">
          <a:avLst/>
        </a:prstGeom>
        <a:solidFill>
          <a:srgbClr val="0E4B0D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Topo da Atmosfera</a:t>
          </a:r>
          <a:r>
            <a:rPr lang="pt-BR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- Radiação solar que chega no topo da atmosfera (MJ m</a:t>
          </a:r>
          <a:r>
            <a:rPr lang="pt-BR" sz="1100" baseline="30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-2</a:t>
          </a:r>
          <a:r>
            <a:rPr lang="pt-BR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dia</a:t>
          </a:r>
          <a:r>
            <a:rPr lang="pt-BR" sz="1100" baseline="30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-1</a:t>
          </a:r>
          <a:r>
            <a:rPr lang="pt-BR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endParaRPr lang="pt-BR" sz="11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Superfície Real</a:t>
          </a:r>
          <a:r>
            <a:rPr lang="pt-BR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– Radiação solar que chega na superfície terrestre (MJ m</a:t>
          </a:r>
          <a:r>
            <a:rPr lang="pt-BR" sz="1100" baseline="30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-2</a:t>
          </a:r>
          <a:r>
            <a:rPr lang="pt-BR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dia</a:t>
          </a:r>
          <a:r>
            <a:rPr lang="pt-BR" sz="1100" baseline="30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-1</a:t>
          </a:r>
          <a:r>
            <a:rPr lang="pt-BR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) - (calculado em função da insolação)</a:t>
          </a:r>
        </a:p>
        <a:p>
          <a:endParaRPr lang="pt-BR" sz="11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Superfície Estimada</a:t>
          </a:r>
          <a:r>
            <a:rPr lang="pt-BR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– Radiação solar que chega na superfície (MJ m</a:t>
          </a:r>
          <a:r>
            <a:rPr lang="pt-BR" sz="1100" baseline="30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-2</a:t>
          </a:r>
          <a:r>
            <a:rPr lang="pt-BR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dia</a:t>
          </a:r>
          <a:r>
            <a:rPr lang="pt-BR" sz="1100" baseline="30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-1</a:t>
          </a:r>
          <a:r>
            <a:rPr lang="pt-BR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) -</a:t>
          </a:r>
          <a:r>
            <a:rPr lang="pt-BR" sz="1100" baseline="30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(51% da radiação do topo chega na superfície terrestre)</a:t>
          </a:r>
        </a:p>
        <a:p>
          <a:endParaRPr lang="pt-BR" sz="11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Fotoperíodo</a:t>
          </a:r>
          <a:r>
            <a:rPr lang="pt-BR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– Número máximo possível de horas de brilho solar (horas)</a:t>
          </a:r>
        </a:p>
        <a:p>
          <a:endParaRPr lang="pt-BR" sz="11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Insolação</a:t>
          </a:r>
          <a:r>
            <a:rPr lang="pt-BR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– Horas de brilho solar (horas)</a:t>
          </a:r>
        </a:p>
        <a:p>
          <a:endParaRPr lang="pt-BR" sz="11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Irradiância</a:t>
          </a:r>
          <a:r>
            <a:rPr lang="pt-BR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– Fluxo de energia instantâneo (w m</a:t>
          </a:r>
          <a:r>
            <a:rPr lang="pt-BR" sz="1100" baseline="30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-2</a:t>
          </a:r>
          <a:r>
            <a:rPr lang="pt-BR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) no topo da atmosfera e na superfície terrestre (51% da irradiância do topo)</a:t>
          </a:r>
        </a:p>
        <a:p>
          <a:endParaRPr lang="pt-BR" sz="1100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C10B6-5386-4ECC-9B3A-3D5ABF856AE9}">
  <dimension ref="A1:DQ134"/>
  <sheetViews>
    <sheetView zoomScaleNormal="100" zoomScaleSheetLayoutView="115" workbookViewId="0">
      <selection activeCell="H13" sqref="H13:K13"/>
    </sheetView>
  </sheetViews>
  <sheetFormatPr defaultColWidth="0" defaultRowHeight="15" zeroHeight="1" x14ac:dyDescent="0.25"/>
  <cols>
    <col min="1" max="1" width="11.28515625" customWidth="1"/>
    <col min="2" max="2" width="13" customWidth="1"/>
    <col min="3" max="15" width="9.7109375" customWidth="1"/>
    <col min="16" max="23" width="8.85546875" hidden="1" customWidth="1"/>
    <col min="24" max="121" width="0" hidden="1" customWidth="1"/>
    <col min="122" max="16384" width="8.85546875" hidden="1"/>
  </cols>
  <sheetData>
    <row r="1" spans="1:15" ht="12.6" customHeight="1" x14ac:dyDescent="0.25">
      <c r="A1" s="2"/>
      <c r="B1" s="2"/>
      <c r="C1" s="2"/>
      <c r="D1" s="2"/>
      <c r="E1" s="136" t="s">
        <v>704</v>
      </c>
      <c r="F1" s="136"/>
      <c r="G1" s="136"/>
      <c r="H1" s="136"/>
      <c r="I1" s="136"/>
      <c r="J1" s="136"/>
      <c r="K1" s="136"/>
      <c r="L1" s="115" t="s">
        <v>15</v>
      </c>
      <c r="M1" s="115"/>
      <c r="N1" s="115"/>
      <c r="O1" s="115"/>
    </row>
    <row r="2" spans="1:15" ht="14.45" customHeight="1" x14ac:dyDescent="0.25">
      <c r="A2" s="2"/>
      <c r="B2" s="2"/>
      <c r="C2" s="2"/>
      <c r="D2" s="2"/>
      <c r="E2" s="136"/>
      <c r="F2" s="136"/>
      <c r="G2" s="136"/>
      <c r="H2" s="136"/>
      <c r="I2" s="136"/>
      <c r="J2" s="136"/>
      <c r="K2" s="136"/>
      <c r="L2" s="115" t="s">
        <v>13</v>
      </c>
      <c r="M2" s="115"/>
      <c r="N2" s="115"/>
      <c r="O2" s="115"/>
    </row>
    <row r="3" spans="1:15" ht="20.45" customHeight="1" x14ac:dyDescent="0.25">
      <c r="A3" s="2"/>
      <c r="B3" s="2"/>
      <c r="C3" s="2"/>
      <c r="D3" s="2"/>
      <c r="E3" s="136"/>
      <c r="F3" s="136"/>
      <c r="G3" s="136"/>
      <c r="H3" s="136"/>
      <c r="I3" s="136"/>
      <c r="J3" s="136"/>
      <c r="K3" s="136"/>
      <c r="L3" s="116" t="s">
        <v>14</v>
      </c>
      <c r="M3" s="116"/>
      <c r="N3" s="116"/>
      <c r="O3" s="116"/>
    </row>
    <row r="4" spans="1:15" ht="3" customHeigh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ht="14.45" customHeight="1" x14ac:dyDescent="0.25">
      <c r="A5" s="135" t="s">
        <v>674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</row>
    <row r="6" spans="1:15" ht="14.45" customHeight="1" x14ac:dyDescent="0.25">
      <c r="A6" s="135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</row>
    <row r="7" spans="1:15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</row>
    <row r="8" spans="1:15" ht="2.4500000000000002" customHeight="1" x14ac:dyDescent="0.25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</row>
    <row r="9" spans="1:15" ht="14.45" customHeight="1" x14ac:dyDescent="0.25">
      <c r="A9" s="54"/>
      <c r="B9" s="54"/>
      <c r="C9" s="1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</row>
    <row r="10" spans="1:15" ht="3" customHeight="1" x14ac:dyDescent="0.25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</row>
    <row r="11" spans="1:15" ht="3" customHeight="1" x14ac:dyDescent="0.25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</row>
    <row r="12" spans="1:15" ht="8.4499999999999993" customHeight="1" x14ac:dyDescent="0.25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</row>
    <row r="13" spans="1:15" ht="13.15" customHeight="1" x14ac:dyDescent="0.25">
      <c r="A13" s="1"/>
      <c r="B13" s="55"/>
      <c r="C13" s="55"/>
      <c r="D13" s="131" t="s">
        <v>654</v>
      </c>
      <c r="E13" s="131"/>
      <c r="F13" s="131"/>
      <c r="G13" s="131"/>
      <c r="H13" s="128" t="s">
        <v>559</v>
      </c>
      <c r="I13" s="129"/>
      <c r="J13" s="129"/>
      <c r="K13" s="130"/>
      <c r="L13" s="133" t="s">
        <v>699</v>
      </c>
      <c r="M13" s="134"/>
      <c r="N13" s="134"/>
      <c r="O13" s="134"/>
    </row>
    <row r="14" spans="1:15" ht="10.15" customHeight="1" x14ac:dyDescent="0.25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</row>
    <row r="15" spans="1:15" ht="3" customHeight="1" x14ac:dyDescent="0.2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</row>
    <row r="16" spans="1:15" ht="3.6" customHeight="1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</row>
    <row r="17" spans="1:15" ht="12" customHeight="1" x14ac:dyDescent="0.25">
      <c r="A17" s="126" t="s">
        <v>655</v>
      </c>
      <c r="B17" s="126"/>
      <c r="C17" s="126"/>
      <c r="D17" s="126"/>
      <c r="E17" s="127" t="str">
        <f>H13</f>
        <v>PRESIDENTE PRUDENTE - SP</v>
      </c>
      <c r="F17" s="127"/>
      <c r="G17" s="127"/>
      <c r="H17" s="127"/>
      <c r="I17" s="126" t="s">
        <v>656</v>
      </c>
      <c r="J17" s="126"/>
      <c r="K17" s="126"/>
      <c r="L17" s="132">
        <f>'Base Automática'!J4</f>
        <v>-22.12</v>
      </c>
      <c r="M17" s="71"/>
      <c r="N17" s="71"/>
      <c r="O17" s="71"/>
    </row>
    <row r="18" spans="1:15" ht="12" customHeight="1" x14ac:dyDescent="0.25">
      <c r="A18" s="126"/>
      <c r="B18" s="126"/>
      <c r="C18" s="126"/>
      <c r="D18" s="126"/>
      <c r="E18" s="127"/>
      <c r="F18" s="127"/>
      <c r="G18" s="127"/>
      <c r="H18" s="127"/>
      <c r="I18" s="126"/>
      <c r="J18" s="126"/>
      <c r="K18" s="126"/>
      <c r="L18" s="132"/>
      <c r="M18" s="71"/>
      <c r="N18" s="71"/>
      <c r="O18" s="71"/>
    </row>
    <row r="19" spans="1:15" ht="12" hidden="1" customHeight="1" thickTop="1" x14ac:dyDescent="0.25">
      <c r="A19" s="60"/>
      <c r="B19" s="125" t="s">
        <v>672</v>
      </c>
      <c r="C19" s="125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60"/>
    </row>
    <row r="20" spans="1:15" ht="12" hidden="1" customHeight="1" x14ac:dyDescent="0.25">
      <c r="A20" s="60"/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60"/>
    </row>
    <row r="21" spans="1:15" hidden="1" x14ac:dyDescent="0.25">
      <c r="A21" s="56"/>
      <c r="B21" s="68" t="s">
        <v>16</v>
      </c>
      <c r="C21" s="68" t="s">
        <v>17</v>
      </c>
      <c r="D21" s="68" t="s">
        <v>18</v>
      </c>
      <c r="E21" s="68" t="s">
        <v>19</v>
      </c>
      <c r="F21" s="68" t="s">
        <v>20</v>
      </c>
      <c r="G21" s="68" t="s">
        <v>21</v>
      </c>
      <c r="H21" s="68" t="s">
        <v>22</v>
      </c>
      <c r="I21" s="68" t="s">
        <v>23</v>
      </c>
      <c r="J21" s="68" t="s">
        <v>24</v>
      </c>
      <c r="K21" s="68" t="s">
        <v>25</v>
      </c>
      <c r="L21" s="68" t="s">
        <v>26</v>
      </c>
      <c r="M21" s="68" t="s">
        <v>27</v>
      </c>
      <c r="N21" s="68" t="s">
        <v>629</v>
      </c>
      <c r="O21" s="57" t="s">
        <v>646</v>
      </c>
    </row>
    <row r="22" spans="1:15" hidden="1" x14ac:dyDescent="0.25">
      <c r="A22" s="61" t="s">
        <v>670</v>
      </c>
      <c r="B22" s="69">
        <f>IFERROR(VLOOKUP('Radiação Automática'!$H$13,'Base Automática'!$CO$12:$DB$300,2,FALSE),"-")</f>
        <v>197.2</v>
      </c>
      <c r="C22" s="69">
        <f>IFERROR(VLOOKUP('Radiação Automática'!$H$13,'Base Automática'!$CO12:$DB300,3,FALSE),"-")</f>
        <v>186.5</v>
      </c>
      <c r="D22" s="69">
        <f>IFERROR(VLOOKUP('Radiação Automática'!$H$13,'Base Automática'!$CO12:$DB300,4,FALSE),"-")</f>
        <v>228.9</v>
      </c>
      <c r="E22" s="69">
        <f>IFERROR(VLOOKUP('Radiação Automática'!$H$13,'Base Automática'!$CO12:$DB300,5,FALSE),"-")</f>
        <v>239.5</v>
      </c>
      <c r="F22" s="69">
        <f>IFERROR(VLOOKUP('Radiação Automática'!$H$13,'Base Automática'!$CO12:$DB300,6,FALSE),"-")</f>
        <v>215.1</v>
      </c>
      <c r="G22" s="69">
        <f>IFERROR(VLOOKUP('Radiação Automática'!$H$13,'Base Automática'!$CO12:$DB300,7,FALSE),"-")</f>
        <v>209.7</v>
      </c>
      <c r="H22" s="69">
        <f>IFERROR(VLOOKUP('Radiação Automática'!$H$13,'Base Automática'!$CO12:$DB300,8,FALSE),"-")</f>
        <v>235.8</v>
      </c>
      <c r="I22" s="69">
        <f>IFERROR(VLOOKUP('Radiação Automática'!$H$13,'Base Automática'!$CO12:$DB300,9,FALSE),"-")</f>
        <v>233.4</v>
      </c>
      <c r="J22" s="69">
        <f>IFERROR(VLOOKUP('Radiação Automática'!$H$13,'Base Automática'!$CO12:$DB300,10,FALSE),"-")</f>
        <v>195.4</v>
      </c>
      <c r="K22" s="69">
        <f>IFERROR(VLOOKUP('Radiação Automática'!$H$13,'Base Automática'!$CO12:$DB300,11,FALSE),"-")</f>
        <v>216.1</v>
      </c>
      <c r="L22" s="69">
        <f>IFERROR(VLOOKUP('Radiação Automática'!$H$13,'Base Automática'!$CO12:$DB300,12,FALSE),"-")</f>
        <v>227</v>
      </c>
      <c r="M22" s="69">
        <f>IFERROR(VLOOKUP('Radiação Automática'!$H$13,'Base Automática'!$CO12:$DB300,13,FALSE),"-")</f>
        <v>206.4</v>
      </c>
      <c r="N22" s="69">
        <f>AVERAGE(B22:M22)</f>
        <v>215.91666666666671</v>
      </c>
      <c r="O22" s="56"/>
    </row>
    <row r="23" spans="1:15" hidden="1" x14ac:dyDescent="0.25">
      <c r="A23" s="61" t="s">
        <v>671</v>
      </c>
      <c r="B23" s="70">
        <f>IFERROR(B22/31,"-")</f>
        <v>6.3612903225806452</v>
      </c>
      <c r="C23" s="70">
        <f>IFERROR(C22/28,"-")</f>
        <v>6.6607142857142856</v>
      </c>
      <c r="D23" s="70">
        <f>IFERROR(D22/31,"-")</f>
        <v>7.3838709677419354</v>
      </c>
      <c r="E23" s="70">
        <f>IFERROR(E22/30,"-")</f>
        <v>7.9833333333333334</v>
      </c>
      <c r="F23" s="70">
        <f>IFERROR(F22/31,"-")</f>
        <v>6.9387096774193546</v>
      </c>
      <c r="G23" s="70">
        <f>IFERROR(G22/30,"-")</f>
        <v>6.9899999999999993</v>
      </c>
      <c r="H23" s="70">
        <f>IFERROR(H22/31,"-")</f>
        <v>7.6064516129032258</v>
      </c>
      <c r="I23" s="70">
        <f>IFERROR(I22/31,"-")</f>
        <v>7.5290322580645164</v>
      </c>
      <c r="J23" s="70">
        <f>IFERROR(J22/30,"-")</f>
        <v>6.5133333333333336</v>
      </c>
      <c r="K23" s="70">
        <f>IFERROR(K22/31,"-")</f>
        <v>6.9709677419354836</v>
      </c>
      <c r="L23" s="70">
        <f>IFERROR(L22/30,"-")</f>
        <v>7.5666666666666664</v>
      </c>
      <c r="M23" s="70">
        <f>IFERROR(M22/31,"-")</f>
        <v>6.6580645161290324</v>
      </c>
      <c r="N23" s="70">
        <f>AVERAGE(B23:M23)</f>
        <v>7.0968695596518181</v>
      </c>
      <c r="O23" s="2"/>
    </row>
    <row r="24" spans="1:15" ht="6" hidden="1" customHeight="1" x14ac:dyDescent="0.25">
      <c r="A24" s="58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2"/>
    </row>
    <row r="25" spans="1:15" ht="6" hidden="1" customHeight="1" x14ac:dyDescent="0.25">
      <c r="A25" s="58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2"/>
    </row>
    <row r="26" spans="1:15" ht="9" hidden="1" customHeight="1" x14ac:dyDescent="0.25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</row>
    <row r="27" spans="1:15" ht="8.4499999999999993" hidden="1" customHeight="1" x14ac:dyDescent="0.25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</row>
    <row r="28" spans="1:15" ht="3" hidden="1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1:15" ht="9" hidden="1" customHeight="1" x14ac:dyDescent="0.25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</row>
    <row r="30" spans="1:15" ht="9" customHeight="1" x14ac:dyDescent="0.25">
      <c r="A30" s="119" t="s">
        <v>697</v>
      </c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</row>
    <row r="31" spans="1:15" ht="9" customHeight="1" x14ac:dyDescent="0.25">
      <c r="A31" s="119"/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</row>
    <row r="32" spans="1:15" ht="9" customHeight="1" x14ac:dyDescent="0.25">
      <c r="A32" s="119"/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</row>
    <row r="33" spans="1:15" s="1" customFormat="1" x14ac:dyDescent="0.25">
      <c r="A33" s="114" t="s">
        <v>696</v>
      </c>
      <c r="B33" s="114"/>
      <c r="C33" s="92" t="s">
        <v>676</v>
      </c>
      <c r="D33" s="92" t="s">
        <v>677</v>
      </c>
      <c r="E33" s="92" t="s">
        <v>678</v>
      </c>
      <c r="F33" s="92" t="s">
        <v>679</v>
      </c>
      <c r="G33" s="92" t="s">
        <v>680</v>
      </c>
      <c r="H33" s="92" t="s">
        <v>681</v>
      </c>
      <c r="I33" s="92" t="s">
        <v>682</v>
      </c>
      <c r="J33" s="92" t="s">
        <v>683</v>
      </c>
      <c r="K33" s="92" t="s">
        <v>684</v>
      </c>
      <c r="L33" s="92" t="s">
        <v>685</v>
      </c>
      <c r="M33" s="92" t="s">
        <v>686</v>
      </c>
      <c r="N33" s="92" t="s">
        <v>687</v>
      </c>
      <c r="O33" s="92" t="s">
        <v>30</v>
      </c>
    </row>
    <row r="34" spans="1:15" s="1" customFormat="1" x14ac:dyDescent="0.25">
      <c r="A34" s="88"/>
      <c r="B34" s="100" t="s">
        <v>708</v>
      </c>
      <c r="C34" s="99">
        <f>'Base Automática'!DI32</f>
        <v>42.171743519239527</v>
      </c>
      <c r="D34" s="101">
        <f>'Base Automática'!DJ32</f>
        <v>40.193479502805211</v>
      </c>
      <c r="E34" s="101">
        <f>'Base Automática'!DK32</f>
        <v>35.90354166549492</v>
      </c>
      <c r="F34" s="101">
        <f>'Base Automática'!DL32</f>
        <v>29.715625722424843</v>
      </c>
      <c r="G34" s="101">
        <f>'Base Automática'!DM32</f>
        <v>23.971420416978507</v>
      </c>
      <c r="H34" s="101">
        <f>'Base Automática'!DN32</f>
        <v>21.167842714963239</v>
      </c>
      <c r="I34" s="101">
        <f>'Base Automática'!DO32</f>
        <v>22.565265574539776</v>
      </c>
      <c r="J34" s="101">
        <f>'Base Automática'!DP32</f>
        <v>27.555989934929887</v>
      </c>
      <c r="K34" s="101">
        <f>'Base Automática'!DQ32</f>
        <v>33.766513115099762</v>
      </c>
      <c r="L34" s="101">
        <f>'Base Automática'!DR32</f>
        <v>38.813914819751432</v>
      </c>
      <c r="M34" s="101">
        <f>'Base Automática'!DS32</f>
        <v>41.598479030492818</v>
      </c>
      <c r="N34" s="99">
        <f>'Base Automática'!DT32</f>
        <v>42.530906115455473</v>
      </c>
      <c r="O34" s="99">
        <f>'Base Automática'!DU32</f>
        <v>33.292513663030242</v>
      </c>
    </row>
    <row r="35" spans="1:15" s="1" customFormat="1" x14ac:dyDescent="0.25">
      <c r="A35" s="88"/>
      <c r="B35" s="89" t="s">
        <v>709</v>
      </c>
      <c r="C35" s="99">
        <f>'Base Automática'!DI33</f>
        <v>21.507589194812166</v>
      </c>
      <c r="D35" s="99">
        <f>'Base Automática'!DJ33</f>
        <v>20.498674546430657</v>
      </c>
      <c r="E35" s="99">
        <f>'Base Automática'!DK33</f>
        <v>18.310806249402411</v>
      </c>
      <c r="F35" s="99">
        <f>'Base Automática'!DL33</f>
        <v>15.154969118436675</v>
      </c>
      <c r="G35" s="99">
        <f>'Base Automática'!DM33</f>
        <v>12.22542441265904</v>
      </c>
      <c r="H35" s="99">
        <f>'Base Automática'!DN33</f>
        <v>10.795599784631255</v>
      </c>
      <c r="I35" s="99">
        <f>'Base Automática'!DO33</f>
        <v>11.508285443015291</v>
      </c>
      <c r="J35" s="99">
        <f>'Base Automática'!DP33</f>
        <v>14.053554866814235</v>
      </c>
      <c r="K35" s="99">
        <f>'Base Automática'!DQ33</f>
        <v>17.220921688700887</v>
      </c>
      <c r="L35" s="99">
        <f>'Base Automática'!DR33</f>
        <v>19.795096558073222</v>
      </c>
      <c r="M35" s="99">
        <f>'Base Automática'!DS33</f>
        <v>21.215224305551335</v>
      </c>
      <c r="N35" s="99">
        <f>'Base Automática'!DT33</f>
        <v>21.69076211888229</v>
      </c>
      <c r="O35" s="99">
        <f>'Base Automática'!DU33</f>
        <v>16.979181968145422</v>
      </c>
    </row>
    <row r="36" spans="1:15" s="1" customFormat="1" x14ac:dyDescent="0.25">
      <c r="A36" s="88"/>
      <c r="B36" s="89" t="s">
        <v>710</v>
      </c>
      <c r="C36" s="99">
        <f>'Base Automática'!DI34</f>
        <v>22.816099182693286</v>
      </c>
      <c r="D36" s="99">
        <f>'Base Automática'!DJ34</f>
        <v>22.599762937767728</v>
      </c>
      <c r="E36" s="99">
        <f>'Base Automática'!DK34</f>
        <v>21.79170727002008</v>
      </c>
      <c r="F36" s="99">
        <f>'Base Automática'!DL34</f>
        <v>19.375820172403401</v>
      </c>
      <c r="G36" s="99">
        <f>'Base Automática'!DM34</f>
        <v>14.865618162550932</v>
      </c>
      <c r="H36" s="99">
        <f>'Base Automática'!DN34</f>
        <v>13.350889524129075</v>
      </c>
      <c r="I36" s="99">
        <f>'Base Automática'!DO34</f>
        <v>14.800707481049038</v>
      </c>
      <c r="J36" s="99">
        <f>'Base Automática'!DP34</f>
        <v>17.546849322053504</v>
      </c>
      <c r="K36" s="99">
        <f>'Base Automática'!DQ34</f>
        <v>19.386904983667463</v>
      </c>
      <c r="L36" s="99">
        <f>'Base Automática'!DR34</f>
        <v>22.454038211699523</v>
      </c>
      <c r="M36" s="99">
        <f>'Base Automática'!DS34</f>
        <v>24.56609366430996</v>
      </c>
      <c r="N36" s="99">
        <f>'Base Automática'!DT34</f>
        <v>23.378113790496247</v>
      </c>
      <c r="O36" s="99">
        <f>'Base Automática'!DU34</f>
        <v>19.727210270219821</v>
      </c>
    </row>
    <row r="37" spans="1:15" s="1" customFormat="1" x14ac:dyDescent="0.25">
      <c r="A37" s="88"/>
      <c r="B37" s="89" t="s">
        <v>688</v>
      </c>
      <c r="C37" s="99">
        <f>'Base Automática'!DI35</f>
        <v>13.177315598061067</v>
      </c>
      <c r="D37" s="99">
        <f>'Base Automática'!DJ35</f>
        <v>12.719508869465617</v>
      </c>
      <c r="E37" s="99">
        <f>'Base Automática'!DK35</f>
        <v>12.108460709631141</v>
      </c>
      <c r="F37" s="99">
        <f>'Base Automática'!DL35</f>
        <v>11.458259785037447</v>
      </c>
      <c r="G37" s="99">
        <f>'Base Automática'!DM35</f>
        <v>10.923389552290917</v>
      </c>
      <c r="H37" s="99">
        <f>'Base Automática'!DN35</f>
        <v>10.667888453908516</v>
      </c>
      <c r="I37" s="99">
        <f>'Base Automática'!DO35</f>
        <v>10.806236804603751</v>
      </c>
      <c r="J37" s="99">
        <f>'Base Automática'!DP35</f>
        <v>11.281729652207254</v>
      </c>
      <c r="K37" s="99">
        <f>'Base Automática'!DQ35</f>
        <v>11.91316263117136</v>
      </c>
      <c r="L37" s="99">
        <f>'Base Automática'!DR35</f>
        <v>12.561636899044938</v>
      </c>
      <c r="M37" s="99">
        <f>'Base Automática'!DS35</f>
        <v>13.091129555010562</v>
      </c>
      <c r="N37" s="99">
        <f>'Base Automática'!DT35</f>
        <v>13.33286107129404</v>
      </c>
      <c r="O37" s="99">
        <f>'Base Automática'!DU35</f>
        <v>11.999999999999998</v>
      </c>
    </row>
    <row r="38" spans="1:15" s="1" customFormat="1" x14ac:dyDescent="0.25">
      <c r="A38" s="88"/>
      <c r="B38" s="89" t="s">
        <v>693</v>
      </c>
      <c r="C38" s="99">
        <f>'Base Automática'!DI36</f>
        <v>197.2000000000001</v>
      </c>
      <c r="D38" s="99">
        <f>'Base Automática'!DJ36</f>
        <v>186.5</v>
      </c>
      <c r="E38" s="99">
        <f>'Base Automática'!DK36</f>
        <v>228.89999999999995</v>
      </c>
      <c r="F38" s="99">
        <f>'Base Automática'!DL36</f>
        <v>239.49999999999983</v>
      </c>
      <c r="G38" s="99">
        <f>'Base Automática'!DM36</f>
        <v>215.1</v>
      </c>
      <c r="H38" s="99">
        <f>'Base Automática'!DN36</f>
        <v>209.70000000000007</v>
      </c>
      <c r="I38" s="99">
        <f>'Base Automática'!DO36</f>
        <v>235.79999999999987</v>
      </c>
      <c r="J38" s="99">
        <f>'Base Automática'!DP36</f>
        <v>233.40000000000003</v>
      </c>
      <c r="K38" s="99">
        <f>'Base Automática'!DQ36</f>
        <v>195.39999999999989</v>
      </c>
      <c r="L38" s="99">
        <f>'Base Automática'!DR36</f>
        <v>216.09999999999997</v>
      </c>
      <c r="M38" s="99">
        <f>'Base Automática'!DS36</f>
        <v>226.99999999999991</v>
      </c>
      <c r="N38" s="99">
        <f>'Base Automática'!DT36</f>
        <v>206.39999999999998</v>
      </c>
      <c r="O38" s="99">
        <f>'Base Automática'!DU36</f>
        <v>2590.9999999999923</v>
      </c>
    </row>
    <row r="39" spans="1:15" s="1" customFormat="1" x14ac:dyDescent="0.25">
      <c r="A39" s="88"/>
      <c r="B39" s="89" t="s">
        <v>707</v>
      </c>
      <c r="C39" s="99">
        <f>'Base Automática'!DI37</f>
        <v>6.3612903225806487</v>
      </c>
      <c r="D39" s="99">
        <f>'Base Automática'!DJ37</f>
        <v>6.6607142857142856</v>
      </c>
      <c r="E39" s="99">
        <f>'Base Automática'!DK37</f>
        <v>7.3838709677419336</v>
      </c>
      <c r="F39" s="99">
        <f>'Base Automática'!DL37</f>
        <v>7.9833333333333281</v>
      </c>
      <c r="G39" s="99">
        <f>'Base Automática'!DM37</f>
        <v>6.9387096774193546</v>
      </c>
      <c r="H39" s="99">
        <f>'Base Automática'!DN37</f>
        <v>6.9900000000000029</v>
      </c>
      <c r="I39" s="99">
        <f>'Base Automática'!DO37</f>
        <v>7.6064516129032214</v>
      </c>
      <c r="J39" s="99">
        <f>'Base Automática'!DP37</f>
        <v>7.5290322580645173</v>
      </c>
      <c r="K39" s="99">
        <f>'Base Automática'!DQ37</f>
        <v>6.5133333333333301</v>
      </c>
      <c r="L39" s="99">
        <f>'Base Automática'!DR37</f>
        <v>6.9709677419354827</v>
      </c>
      <c r="M39" s="99">
        <f>'Base Automática'!DS37</f>
        <v>7.5666666666666638</v>
      </c>
      <c r="N39" s="99">
        <f>'Base Automática'!DT37</f>
        <v>6.6580645161290315</v>
      </c>
      <c r="O39" s="99">
        <f>'Base Automática'!DU37</f>
        <v>7.0986301369862801</v>
      </c>
    </row>
    <row r="40" spans="1:15" s="1" customFormat="1" x14ac:dyDescent="0.25">
      <c r="A40" s="88"/>
      <c r="B40" s="89" t="s">
        <v>705</v>
      </c>
      <c r="C40" s="99">
        <f>'Base Automática'!DI38</f>
        <v>1408.8740537328208</v>
      </c>
      <c r="D40" s="99">
        <f>'Base Automática'!DJ38</f>
        <v>1379.4749072751772</v>
      </c>
      <c r="E40" s="99">
        <f>'Base Automática'!DK38</f>
        <v>1292.6965397803883</v>
      </c>
      <c r="F40" s="99">
        <f>'Base Automática'!DL38</f>
        <v>1148.8503217199254</v>
      </c>
      <c r="G40" s="99">
        <f>'Base Automática'!DM38</f>
        <v>1005.3359446799983</v>
      </c>
      <c r="H40" s="99">
        <f>'Base Automática'!DN38</f>
        <v>932.43054001365874</v>
      </c>
      <c r="I40" s="99">
        <f>'Base Automática'!DO38</f>
        <v>967.00062185016657</v>
      </c>
      <c r="J40" s="99">
        <f>'Base Automática'!DP38</f>
        <v>1091.4056369010043</v>
      </c>
      <c r="K40" s="99">
        <f>'Base Automática'!DQ38</f>
        <v>1238.8529047428888</v>
      </c>
      <c r="L40" s="99">
        <f>'Base Automática'!DR38</f>
        <v>1346.8321885244306</v>
      </c>
      <c r="M40" s="99">
        <f>'Base Automática'!DS38</f>
        <v>1396.0983365562845</v>
      </c>
      <c r="N40" s="99">
        <f>'Base Automática'!DT38</f>
        <v>1409.8588528052317</v>
      </c>
      <c r="O40" s="99">
        <f>'Base Automática'!DU38</f>
        <v>1217.244875290912</v>
      </c>
    </row>
    <row r="41" spans="1:15" s="1" customFormat="1" x14ac:dyDescent="0.25">
      <c r="A41" s="93"/>
      <c r="B41" s="94" t="s">
        <v>706</v>
      </c>
      <c r="C41" s="91">
        <f>'Base Automática'!DI39</f>
        <v>718.52576740373866</v>
      </c>
      <c r="D41" s="91">
        <f>'Base Automática'!DJ39</f>
        <v>703.53220271034036</v>
      </c>
      <c r="E41" s="91">
        <f>'Base Automática'!DK39</f>
        <v>659.27523528799804</v>
      </c>
      <c r="F41" s="91">
        <f>'Base Automática'!DL39</f>
        <v>585.91366407716203</v>
      </c>
      <c r="G41" s="91">
        <f>'Base Automática'!DM39</f>
        <v>512.72133178679917</v>
      </c>
      <c r="H41" s="91">
        <f>'Base Automática'!DN39</f>
        <v>475.53957540696598</v>
      </c>
      <c r="I41" s="91">
        <f>'Base Automática'!DO39</f>
        <v>493.17031714358495</v>
      </c>
      <c r="J41" s="91">
        <f>'Base Automática'!DP39</f>
        <v>556.61687481951219</v>
      </c>
      <c r="K41" s="91">
        <f>'Base Automática'!DQ39</f>
        <v>631.81498141887323</v>
      </c>
      <c r="L41" s="91">
        <f>'Base Automática'!DR39</f>
        <v>686.88441614745966</v>
      </c>
      <c r="M41" s="91">
        <f>'Base Automática'!DS39</f>
        <v>712.01015164370506</v>
      </c>
      <c r="N41" s="91">
        <f>'Base Automática'!DT39</f>
        <v>719.02801493066818</v>
      </c>
      <c r="O41" s="91">
        <f>'Base Automática'!DU39</f>
        <v>620.79488639836507</v>
      </c>
    </row>
    <row r="42" spans="1:15" s="1" customFormat="1" ht="6" customHeight="1" x14ac:dyDescent="0.25">
      <c r="A42" s="88"/>
      <c r="B42" s="89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2"/>
    </row>
    <row r="43" spans="1:15" s="1" customFormat="1" ht="5.45" customHeight="1" x14ac:dyDescent="0.25">
      <c r="B43" s="7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</row>
    <row r="44" spans="1:15" ht="3" customHeight="1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</row>
    <row r="45" spans="1:15" ht="9" customHeight="1" x14ac:dyDescent="0.25">
      <c r="A45" s="8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</row>
    <row r="46" spans="1:15" ht="8.4499999999999993" customHeight="1" x14ac:dyDescent="0.25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</row>
    <row r="47" spans="1:15" ht="12" customHeight="1" x14ac:dyDescent="0.25">
      <c r="A47" s="62"/>
      <c r="B47" s="118" t="s">
        <v>675</v>
      </c>
      <c r="C47" s="118"/>
      <c r="D47" s="118"/>
      <c r="E47" s="118"/>
      <c r="F47" s="118"/>
      <c r="G47" s="118"/>
      <c r="H47" s="62"/>
      <c r="I47" s="119" t="s">
        <v>673</v>
      </c>
      <c r="J47" s="119"/>
      <c r="K47" s="119"/>
      <c r="L47" s="119"/>
      <c r="M47" s="119"/>
      <c r="N47" s="119"/>
      <c r="O47" s="62"/>
    </row>
    <row r="48" spans="1:15" ht="12" customHeight="1" x14ac:dyDescent="0.25">
      <c r="A48" s="62"/>
      <c r="B48" s="118"/>
      <c r="C48" s="118"/>
      <c r="D48" s="118"/>
      <c r="E48" s="118"/>
      <c r="F48" s="118"/>
      <c r="G48" s="118"/>
      <c r="H48" s="62"/>
      <c r="I48" s="119"/>
      <c r="J48" s="119"/>
      <c r="K48" s="119"/>
      <c r="L48" s="119"/>
      <c r="M48" s="119"/>
      <c r="N48" s="119"/>
      <c r="O48" s="62"/>
    </row>
    <row r="49" spans="1:15" ht="6" customHeight="1" x14ac:dyDescent="0.25">
      <c r="A49" s="62"/>
      <c r="B49" s="118"/>
      <c r="C49" s="118"/>
      <c r="D49" s="118"/>
      <c r="E49" s="118"/>
      <c r="F49" s="118"/>
      <c r="G49" s="118"/>
      <c r="H49" s="31"/>
      <c r="I49" s="119"/>
      <c r="J49" s="119"/>
      <c r="K49" s="119"/>
      <c r="L49" s="119"/>
      <c r="M49" s="119"/>
      <c r="N49" s="119"/>
      <c r="O49" s="62"/>
    </row>
    <row r="50" spans="1:15" ht="6" customHeight="1" x14ac:dyDescent="0.25">
      <c r="A50" s="23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1"/>
    </row>
    <row r="51" spans="1:15" ht="6" customHeight="1" x14ac:dyDescent="0.25">
      <c r="A51" s="23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1"/>
    </row>
    <row r="52" spans="1:15" ht="6" customHeight="1" x14ac:dyDescent="0.25">
      <c r="A52" s="23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1"/>
    </row>
    <row r="53" spans="1:15" ht="6" customHeight="1" x14ac:dyDescent="0.25">
      <c r="A53" s="23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1"/>
    </row>
    <row r="54" spans="1:15" ht="6" customHeight="1" x14ac:dyDescent="0.25">
      <c r="A54" s="23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1"/>
    </row>
    <row r="55" spans="1:15" ht="6" customHeight="1" x14ac:dyDescent="0.25">
      <c r="A55" s="23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1"/>
    </row>
    <row r="56" spans="1:15" ht="6" customHeight="1" x14ac:dyDescent="0.25">
      <c r="A56" s="23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1"/>
    </row>
    <row r="57" spans="1:15" ht="6" customHeight="1" x14ac:dyDescent="0.25">
      <c r="A57" s="23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1"/>
    </row>
    <row r="58" spans="1:15" ht="6" customHeight="1" x14ac:dyDescent="0.25">
      <c r="A58" s="23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1"/>
    </row>
    <row r="59" spans="1:15" ht="6" customHeight="1" x14ac:dyDescent="0.25">
      <c r="A59" s="23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1"/>
    </row>
    <row r="60" spans="1:15" ht="6" customHeight="1" x14ac:dyDescent="0.25">
      <c r="A60" s="23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1"/>
    </row>
    <row r="61" spans="1:15" ht="6" customHeight="1" x14ac:dyDescent="0.25">
      <c r="A61" s="23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1"/>
    </row>
    <row r="62" spans="1:15" ht="6" customHeight="1" x14ac:dyDescent="0.25">
      <c r="A62" s="23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1"/>
    </row>
    <row r="63" spans="1:15" ht="25.9" customHeight="1" x14ac:dyDescent="0.25">
      <c r="A63" s="30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1"/>
    </row>
    <row r="64" spans="1:15" ht="7.9" customHeight="1" x14ac:dyDescent="0.25">
      <c r="A64" s="1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1"/>
    </row>
    <row r="65" spans="1:15" ht="14.45" customHeight="1" x14ac:dyDescent="0.25">
      <c r="A65" s="1"/>
      <c r="B65" s="37"/>
      <c r="C65" s="37"/>
      <c r="D65" s="37"/>
      <c r="E65" s="37"/>
      <c r="F65" s="37"/>
      <c r="G65" s="37"/>
      <c r="H65" s="1"/>
      <c r="I65" s="38"/>
      <c r="J65" s="38"/>
      <c r="K65" s="38"/>
      <c r="L65" s="38"/>
      <c r="M65" s="38"/>
      <c r="N65" s="38"/>
      <c r="O65" s="1"/>
    </row>
    <row r="66" spans="1:1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 s="1" customFormat="1" ht="7.9" customHeight="1" x14ac:dyDescent="0.25"/>
    <row r="74" spans="1:15" ht="9" customHeight="1" x14ac:dyDescent="0.25">
      <c r="A74" s="120"/>
      <c r="B74" s="120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</row>
    <row r="75" spans="1:15" ht="8.4499999999999993" customHeight="1" x14ac:dyDescent="0.25">
      <c r="A75" s="120"/>
      <c r="B75" s="120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</row>
    <row r="76" spans="1:15" ht="12" customHeight="1" x14ac:dyDescent="0.25">
      <c r="A76" s="62"/>
      <c r="B76" s="118" t="s">
        <v>703</v>
      </c>
      <c r="C76" s="118"/>
      <c r="D76" s="118"/>
      <c r="E76" s="118"/>
      <c r="F76" s="118"/>
      <c r="G76" s="118"/>
      <c r="H76" s="62"/>
      <c r="I76" s="118" t="s">
        <v>702</v>
      </c>
      <c r="J76" s="118"/>
      <c r="K76" s="118"/>
      <c r="L76" s="121" t="s">
        <v>649</v>
      </c>
      <c r="M76" s="121"/>
      <c r="N76" s="121"/>
      <c r="O76" s="62"/>
    </row>
    <row r="77" spans="1:15" ht="12" customHeight="1" x14ac:dyDescent="0.25">
      <c r="A77" s="62"/>
      <c r="B77" s="118"/>
      <c r="C77" s="118"/>
      <c r="D77" s="118"/>
      <c r="E77" s="118"/>
      <c r="F77" s="118"/>
      <c r="G77" s="118"/>
      <c r="H77" s="62"/>
      <c r="I77" s="118"/>
      <c r="J77" s="118"/>
      <c r="K77" s="118"/>
      <c r="L77" s="122" t="s">
        <v>657</v>
      </c>
      <c r="M77" s="122"/>
      <c r="N77" s="122"/>
      <c r="O77" s="62"/>
    </row>
    <row r="78" spans="1:15" ht="6" customHeight="1" x14ac:dyDescent="0.25">
      <c r="A78" s="62"/>
      <c r="B78" s="118"/>
      <c r="C78" s="118"/>
      <c r="D78" s="118"/>
      <c r="E78" s="118"/>
      <c r="F78" s="118"/>
      <c r="G78" s="118"/>
      <c r="H78" s="31"/>
      <c r="I78" s="118"/>
      <c r="J78" s="118"/>
      <c r="K78" s="118"/>
      <c r="L78" s="122"/>
      <c r="M78" s="122"/>
      <c r="N78" s="122"/>
      <c r="O78" s="62"/>
    </row>
    <row r="79" spans="1:15" ht="6" customHeight="1" x14ac:dyDescent="0.25">
      <c r="A79" s="23"/>
      <c r="B79" s="31"/>
      <c r="C79" s="31"/>
      <c r="D79" s="31"/>
      <c r="E79" s="31"/>
      <c r="F79" s="31"/>
      <c r="G79" s="31"/>
      <c r="H79" s="31"/>
      <c r="I79" s="64"/>
      <c r="J79" s="64"/>
      <c r="K79" s="64"/>
      <c r="L79" s="31"/>
      <c r="M79" s="31"/>
      <c r="N79" s="31"/>
      <c r="O79" s="1"/>
    </row>
    <row r="80" spans="1:15" ht="6" customHeight="1" x14ac:dyDescent="0.25">
      <c r="A80" s="23"/>
      <c r="B80" s="31"/>
      <c r="C80" s="31"/>
      <c r="D80" s="31"/>
      <c r="E80" s="31"/>
      <c r="F80" s="31"/>
      <c r="G80" s="31"/>
      <c r="H80" s="31"/>
      <c r="I80" s="64"/>
      <c r="J80" s="64"/>
      <c r="K80" s="64"/>
      <c r="L80" s="31"/>
      <c r="M80" s="31"/>
      <c r="N80" s="31"/>
      <c r="O80" s="1"/>
    </row>
    <row r="81" spans="1:15" ht="6" customHeight="1" x14ac:dyDescent="0.25">
      <c r="A81" s="23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1"/>
    </row>
    <row r="82" spans="1:15" ht="6" customHeight="1" x14ac:dyDescent="0.25">
      <c r="A82" s="23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1"/>
    </row>
    <row r="83" spans="1:15" ht="6" customHeight="1" x14ac:dyDescent="0.25">
      <c r="A83" s="23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1"/>
    </row>
    <row r="84" spans="1:15" ht="6" customHeight="1" x14ac:dyDescent="0.25">
      <c r="A84" s="23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1"/>
    </row>
    <row r="85" spans="1:15" ht="6" customHeight="1" x14ac:dyDescent="0.25">
      <c r="A85" s="23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1"/>
    </row>
    <row r="86" spans="1:15" ht="6" customHeight="1" x14ac:dyDescent="0.25">
      <c r="A86" s="23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1"/>
    </row>
    <row r="87" spans="1:15" ht="6" customHeight="1" x14ac:dyDescent="0.25">
      <c r="A87" s="23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1"/>
    </row>
    <row r="88" spans="1:15" ht="6" customHeight="1" x14ac:dyDescent="0.25">
      <c r="A88" s="23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1"/>
    </row>
    <row r="89" spans="1:15" ht="6" customHeight="1" x14ac:dyDescent="0.25">
      <c r="A89" s="23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1"/>
    </row>
    <row r="90" spans="1:15" ht="6" customHeight="1" x14ac:dyDescent="0.25">
      <c r="A90" s="23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1"/>
    </row>
    <row r="91" spans="1:15" ht="6" customHeight="1" x14ac:dyDescent="0.25">
      <c r="A91" s="23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1"/>
    </row>
    <row r="92" spans="1:15" ht="25.9" customHeight="1" x14ac:dyDescent="0.25">
      <c r="A92" s="30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1"/>
    </row>
    <row r="93" spans="1:15" ht="7.9" customHeight="1" x14ac:dyDescent="0.25">
      <c r="A93" s="1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1"/>
    </row>
    <row r="94" spans="1:15" ht="14.45" customHeight="1" x14ac:dyDescent="0.25">
      <c r="A94" s="1"/>
      <c r="B94" s="37"/>
      <c r="C94" s="37"/>
      <c r="D94" s="37"/>
      <c r="E94" s="37"/>
      <c r="F94" s="37"/>
      <c r="G94" s="37"/>
      <c r="H94" s="1"/>
      <c r="I94" s="38"/>
      <c r="J94" s="38"/>
      <c r="K94" s="38"/>
      <c r="L94" s="38"/>
      <c r="M94" s="38"/>
      <c r="N94" s="38"/>
      <c r="O94" s="1"/>
    </row>
    <row r="95" spans="1:1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 s="65" customFormat="1" x14ac:dyDescent="0.25"/>
    <row r="103" spans="1:15" s="66" customFormat="1" ht="3" customHeight="1" x14ac:dyDescent="0.25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</row>
    <row r="104" spans="1:15" s="2" customFormat="1" ht="12.6" customHeight="1" x14ac:dyDescent="0.25">
      <c r="E104" s="117"/>
      <c r="F104" s="117"/>
      <c r="G104" s="117"/>
      <c r="H104" s="117"/>
      <c r="I104" s="117"/>
      <c r="J104" s="117"/>
      <c r="K104" s="117"/>
      <c r="L104" s="115"/>
      <c r="M104" s="115"/>
      <c r="N104" s="115"/>
      <c r="O104" s="115"/>
    </row>
    <row r="105" spans="1:15" s="2" customFormat="1" x14ac:dyDescent="0.25">
      <c r="E105" s="117"/>
      <c r="F105" s="117"/>
      <c r="G105" s="117"/>
      <c r="H105" s="117"/>
      <c r="I105" s="117"/>
      <c r="J105" s="117"/>
      <c r="K105" s="117"/>
      <c r="L105" s="115"/>
      <c r="M105" s="115"/>
      <c r="N105" s="115"/>
      <c r="O105" s="115"/>
    </row>
    <row r="106" spans="1:15" s="2" customFormat="1" ht="20.45" customHeight="1" x14ac:dyDescent="0.25">
      <c r="E106" s="117"/>
      <c r="F106" s="117"/>
      <c r="G106" s="117"/>
      <c r="H106" s="117"/>
      <c r="I106" s="117"/>
      <c r="J106" s="117"/>
      <c r="K106" s="117"/>
      <c r="L106" s="116"/>
      <c r="M106" s="116"/>
      <c r="N106" s="116"/>
      <c r="O106" s="116"/>
    </row>
    <row r="107" spans="1:15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</row>
    <row r="108" spans="1:15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</row>
    <row r="109" spans="1:15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</row>
    <row r="110" spans="1:15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</row>
    <row r="111" spans="1:15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</row>
    <row r="112" spans="1:15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</row>
    <row r="113" spans="1:15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</row>
    <row r="114" spans="1:15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</row>
    <row r="115" spans="1:15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</row>
    <row r="116" spans="1:15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</row>
    <row r="117" spans="1:15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</row>
    <row r="118" spans="1:15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</row>
    <row r="119" spans="1:15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</row>
    <row r="120" spans="1:15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</row>
    <row r="121" spans="1:15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</row>
    <row r="122" spans="1:15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</row>
    <row r="123" spans="1:15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</row>
    <row r="124" spans="1:15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</row>
    <row r="125" spans="1:15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</row>
    <row r="126" spans="1:15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</row>
    <row r="127" spans="1:15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</row>
    <row r="128" spans="1:15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</row>
    <row r="129" spans="1:15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</row>
    <row r="130" spans="1:15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</row>
    <row r="131" spans="1:15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</row>
    <row r="132" spans="1:15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</row>
    <row r="133" spans="1:15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</row>
    <row r="134" spans="1:15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</row>
  </sheetData>
  <sheetProtection algorithmName="SHA-512" hashValue="dJZxZJuuoamGknUACL3yCBhU98DCKiY01peKoTGNYK0odkZ+obrx0gPOKbetGrWlwClLgmIj4AkX+F5pghokBg==" saltValue="SvBeLv+LTvoaTYBN3pIzJg==" spinCount="100000" sheet="1" objects="1" scenarios="1" selectLockedCells="1"/>
  <mergeCells count="29">
    <mergeCell ref="A5:O6"/>
    <mergeCell ref="L1:O1"/>
    <mergeCell ref="L2:O2"/>
    <mergeCell ref="L3:O3"/>
    <mergeCell ref="E1:K3"/>
    <mergeCell ref="H13:K13"/>
    <mergeCell ref="D13:G13"/>
    <mergeCell ref="A16:O16"/>
    <mergeCell ref="A17:D18"/>
    <mergeCell ref="L17:L18"/>
    <mergeCell ref="L13:O13"/>
    <mergeCell ref="A26:O27"/>
    <mergeCell ref="B19:N20"/>
    <mergeCell ref="I17:K18"/>
    <mergeCell ref="E17:H18"/>
    <mergeCell ref="A30:O32"/>
    <mergeCell ref="A33:B33"/>
    <mergeCell ref="L105:O105"/>
    <mergeCell ref="L106:O106"/>
    <mergeCell ref="E104:K106"/>
    <mergeCell ref="L104:O104"/>
    <mergeCell ref="B47:G49"/>
    <mergeCell ref="I47:N49"/>
    <mergeCell ref="A74:O75"/>
    <mergeCell ref="B76:G78"/>
    <mergeCell ref="I76:K78"/>
    <mergeCell ref="L76:N76"/>
    <mergeCell ref="L77:N78"/>
    <mergeCell ref="C43:N43"/>
  </mergeCells>
  <phoneticPr fontId="4" type="noConversion"/>
  <pageMargins left="0.511811024" right="0.511811024" top="0.78740157499999996" bottom="0.78740157499999996" header="0.31496062000000002" footer="0.31496062000000002"/>
  <pageSetup paperSize="9" scale="62" orientation="portrait" r:id="rId1"/>
  <ignoredErrors>
    <ignoredError sqref="C23:M23" 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6961E0F-F145-4CB5-9682-CABA57E297C7}">
          <x14:formula1>
            <xm:f>'Base Automática'!$CO$12:$CO$300</xm:f>
          </x14:formula1>
          <xm:sqref>H13:K13</xm:sqref>
        </x14:dataValidation>
        <x14:dataValidation type="list" allowBlank="1" showInputMessage="1" showErrorMessage="1" xr:uid="{B643312D-15EB-4D4D-83A3-177562543A87}">
          <x14:formula1>
            <xm:f>'Base Automática'!$J$5:$U$5</xm:f>
          </x14:formula1>
          <xm:sqref>L77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009AF-5E2C-4036-B164-F6AE37E5CC4E}">
  <dimension ref="A1:DQ125"/>
  <sheetViews>
    <sheetView zoomScaleNormal="100" zoomScaleSheetLayoutView="115" workbookViewId="0">
      <selection activeCell="E16" sqref="E16:H17"/>
    </sheetView>
  </sheetViews>
  <sheetFormatPr defaultColWidth="0" defaultRowHeight="14.45" customHeight="1" zeroHeight="1" x14ac:dyDescent="0.25"/>
  <cols>
    <col min="1" max="1" width="11.28515625" style="16" customWidth="1"/>
    <col min="2" max="2" width="13" style="16" customWidth="1"/>
    <col min="3" max="15" width="9.7109375" style="16" customWidth="1"/>
    <col min="16" max="23" width="8.85546875" hidden="1" customWidth="1"/>
    <col min="24" max="121" width="0" hidden="1" customWidth="1"/>
    <col min="122" max="16384" width="8.85546875" hidden="1"/>
  </cols>
  <sheetData>
    <row r="1" spans="1:15" ht="12.6" customHeight="1" x14ac:dyDescent="0.25">
      <c r="A1" s="2"/>
      <c r="B1" s="2"/>
      <c r="C1" s="2"/>
      <c r="D1" s="2"/>
      <c r="E1" s="136" t="s">
        <v>704</v>
      </c>
      <c r="F1" s="136"/>
      <c r="G1" s="136"/>
      <c r="H1" s="136"/>
      <c r="I1" s="136"/>
      <c r="J1" s="136"/>
      <c r="K1" s="136"/>
      <c r="L1" s="115" t="s">
        <v>15</v>
      </c>
      <c r="M1" s="115"/>
      <c r="N1" s="115"/>
      <c r="O1" s="115"/>
    </row>
    <row r="2" spans="1:15" ht="14.45" customHeight="1" x14ac:dyDescent="0.25">
      <c r="A2" s="2"/>
      <c r="B2" s="2"/>
      <c r="C2" s="2"/>
      <c r="D2" s="2"/>
      <c r="E2" s="136"/>
      <c r="F2" s="136"/>
      <c r="G2" s="136"/>
      <c r="H2" s="136"/>
      <c r="I2" s="136"/>
      <c r="J2" s="136"/>
      <c r="K2" s="136"/>
      <c r="L2" s="115" t="s">
        <v>13</v>
      </c>
      <c r="M2" s="115"/>
      <c r="N2" s="115"/>
      <c r="O2" s="115"/>
    </row>
    <row r="3" spans="1:15" ht="20.45" customHeight="1" x14ac:dyDescent="0.25">
      <c r="A3" s="2"/>
      <c r="B3" s="2"/>
      <c r="C3" s="2"/>
      <c r="D3" s="2"/>
      <c r="E3" s="136"/>
      <c r="F3" s="136"/>
      <c r="G3" s="136"/>
      <c r="H3" s="136"/>
      <c r="I3" s="136"/>
      <c r="J3" s="136"/>
      <c r="K3" s="136"/>
      <c r="L3" s="116" t="s">
        <v>14</v>
      </c>
      <c r="M3" s="116"/>
      <c r="N3" s="116"/>
      <c r="O3" s="116"/>
    </row>
    <row r="4" spans="1:15" ht="3" customHeight="1" x14ac:dyDescent="0.25"/>
    <row r="5" spans="1:15" ht="14.45" customHeight="1" x14ac:dyDescent="0.25">
      <c r="A5" s="135" t="s">
        <v>674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</row>
    <row r="6" spans="1:15" ht="14.45" customHeight="1" x14ac:dyDescent="0.25">
      <c r="A6" s="135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</row>
    <row r="7" spans="1:15" ht="15" x14ac:dyDescent="0.25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</row>
    <row r="8" spans="1:15" ht="2.4500000000000002" customHeight="1" x14ac:dyDescent="0.25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</row>
    <row r="9" spans="1:15" ht="14.45" customHeight="1" x14ac:dyDescent="0.25">
      <c r="A9" s="54"/>
      <c r="B9" s="54"/>
      <c r="C9" s="1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</row>
    <row r="10" spans="1:15" ht="3" customHeight="1" x14ac:dyDescent="0.25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</row>
    <row r="11" spans="1:15" ht="15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</row>
    <row r="12" spans="1:15" ht="12" customHeight="1" x14ac:dyDescent="0.25">
      <c r="A12" s="108"/>
      <c r="B12" s="108"/>
      <c r="C12" s="108"/>
      <c r="D12" s="108"/>
      <c r="E12" s="109"/>
      <c r="F12" s="109"/>
      <c r="G12" s="109"/>
      <c r="H12" s="109"/>
      <c r="I12" s="108"/>
      <c r="J12" s="108"/>
      <c r="K12" s="108"/>
      <c r="L12" s="110"/>
      <c r="M12" s="111"/>
      <c r="N12" s="111"/>
      <c r="O12" s="111"/>
    </row>
    <row r="13" spans="1:15" ht="3" customHeight="1" x14ac:dyDescent="0.25">
      <c r="A13" s="112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</row>
    <row r="14" spans="1:15" ht="3.6" customHeight="1" x14ac:dyDescent="0.25">
      <c r="A14" s="138"/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</row>
    <row r="15" spans="1:15" ht="38.450000000000003" customHeight="1" x14ac:dyDescent="0.25">
      <c r="A15" s="137" t="s">
        <v>701</v>
      </c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</row>
    <row r="16" spans="1:15" ht="12" customHeight="1" x14ac:dyDescent="0.25">
      <c r="A16" s="126" t="s">
        <v>655</v>
      </c>
      <c r="B16" s="126"/>
      <c r="C16" s="126"/>
      <c r="D16" s="126"/>
      <c r="E16" s="139" t="s">
        <v>719</v>
      </c>
      <c r="F16" s="139"/>
      <c r="G16" s="139"/>
      <c r="H16" s="139"/>
      <c r="I16" s="126" t="s">
        <v>656</v>
      </c>
      <c r="J16" s="126"/>
      <c r="K16" s="126"/>
      <c r="L16" s="140">
        <v>-22.12</v>
      </c>
      <c r="M16" s="71"/>
      <c r="N16" s="71"/>
      <c r="O16" s="71"/>
    </row>
    <row r="17" spans="1:15" ht="12" customHeight="1" x14ac:dyDescent="0.25">
      <c r="A17" s="126"/>
      <c r="B17" s="126"/>
      <c r="C17" s="126"/>
      <c r="D17" s="126"/>
      <c r="E17" s="139"/>
      <c r="F17" s="139"/>
      <c r="G17" s="139"/>
      <c r="H17" s="139"/>
      <c r="I17" s="126"/>
      <c r="J17" s="126"/>
      <c r="K17" s="126"/>
      <c r="L17" s="140"/>
      <c r="M17" s="71"/>
      <c r="N17" s="71"/>
      <c r="O17" s="71"/>
    </row>
    <row r="18" spans="1:15" ht="12" hidden="1" customHeight="1" x14ac:dyDescent="0.25">
      <c r="A18" s="60"/>
      <c r="B18" s="125" t="s">
        <v>672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60"/>
    </row>
    <row r="19" spans="1:15" ht="12" hidden="1" customHeight="1" x14ac:dyDescent="0.25">
      <c r="A19" s="60"/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60"/>
    </row>
    <row r="20" spans="1:15" ht="15" hidden="1" x14ac:dyDescent="0.25">
      <c r="A20" s="56"/>
      <c r="B20" s="68" t="s">
        <v>16</v>
      </c>
      <c r="C20" s="68" t="s">
        <v>17</v>
      </c>
      <c r="D20" s="68" t="s">
        <v>18</v>
      </c>
      <c r="E20" s="68" t="s">
        <v>19</v>
      </c>
      <c r="F20" s="68" t="s">
        <v>20</v>
      </c>
      <c r="G20" s="68" t="s">
        <v>21</v>
      </c>
      <c r="H20" s="68" t="s">
        <v>22</v>
      </c>
      <c r="I20" s="68" t="s">
        <v>23</v>
      </c>
      <c r="J20" s="68" t="s">
        <v>24</v>
      </c>
      <c r="K20" s="68" t="s">
        <v>25</v>
      </c>
      <c r="L20" s="68" t="s">
        <v>26</v>
      </c>
      <c r="M20" s="68" t="s">
        <v>27</v>
      </c>
      <c r="N20" s="68" t="s">
        <v>629</v>
      </c>
      <c r="O20" s="57" t="s">
        <v>646</v>
      </c>
    </row>
    <row r="21" spans="1:15" ht="15" hidden="1" x14ac:dyDescent="0.25">
      <c r="A21" s="61" t="s">
        <v>670</v>
      </c>
      <c r="B21" s="69">
        <f>IFERROR(VLOOKUP('Radiação Automática'!$H$13,'Base Automática'!$CO$12:$DB$300,2,FALSE),"-")</f>
        <v>197.2</v>
      </c>
      <c r="C21" s="69">
        <f>IFERROR(VLOOKUP('Radiação Automática'!$H$13,'Base Automática'!$CO16:$DB304,3,FALSE),"-")</f>
        <v>186.5</v>
      </c>
      <c r="D21" s="69">
        <f>IFERROR(VLOOKUP('Radiação Automática'!$H$13,'Base Automática'!$CO16:$DB304,4,FALSE),"-")</f>
        <v>228.9</v>
      </c>
      <c r="E21" s="69">
        <f>IFERROR(VLOOKUP('Radiação Automática'!$H$13,'Base Automática'!$CO16:$DB304,5,FALSE),"-")</f>
        <v>239.5</v>
      </c>
      <c r="F21" s="69">
        <f>IFERROR(VLOOKUP('Radiação Automática'!$H$13,'Base Automática'!$CO16:$DB304,6,FALSE),"-")</f>
        <v>215.1</v>
      </c>
      <c r="G21" s="69">
        <f>IFERROR(VLOOKUP('Radiação Automática'!$H$13,'Base Automática'!$CO16:$DB304,7,FALSE),"-")</f>
        <v>209.7</v>
      </c>
      <c r="H21" s="69">
        <f>IFERROR(VLOOKUP('Radiação Automática'!$H$13,'Base Automática'!$CO16:$DB304,8,FALSE),"-")</f>
        <v>235.8</v>
      </c>
      <c r="I21" s="69">
        <f>IFERROR(VLOOKUP('Radiação Automática'!$H$13,'Base Automática'!$CO16:$DB304,9,FALSE),"-")</f>
        <v>233.4</v>
      </c>
      <c r="J21" s="69">
        <f>IFERROR(VLOOKUP('Radiação Automática'!$H$13,'Base Automática'!$CO16:$DB304,10,FALSE),"-")</f>
        <v>195.4</v>
      </c>
      <c r="K21" s="69">
        <f>IFERROR(VLOOKUP('Radiação Automática'!$H$13,'Base Automática'!$CO16:$DB304,11,FALSE),"-")</f>
        <v>216.1</v>
      </c>
      <c r="L21" s="69">
        <f>IFERROR(VLOOKUP('Radiação Automática'!$H$13,'Base Automática'!$CO16:$DB304,12,FALSE),"-")</f>
        <v>227</v>
      </c>
      <c r="M21" s="69">
        <f>IFERROR(VLOOKUP('Radiação Automática'!$H$13,'Base Automática'!$CO16:$DB304,13,FALSE),"-")</f>
        <v>206.4</v>
      </c>
      <c r="N21" s="69">
        <f>AVERAGE(B21:M21)</f>
        <v>215.91666666666671</v>
      </c>
      <c r="O21" s="56"/>
    </row>
    <row r="22" spans="1:15" ht="15" hidden="1" x14ac:dyDescent="0.25">
      <c r="A22" s="61" t="s">
        <v>671</v>
      </c>
      <c r="B22" s="70">
        <f>IFERROR(B21/31,"-")</f>
        <v>6.3612903225806452</v>
      </c>
      <c r="C22" s="70">
        <f>IFERROR(C21/28,"-")</f>
        <v>6.6607142857142856</v>
      </c>
      <c r="D22" s="70">
        <f>IFERROR(D21/31,"-")</f>
        <v>7.3838709677419354</v>
      </c>
      <c r="E22" s="70">
        <f>IFERROR(E21/30,"-")</f>
        <v>7.9833333333333334</v>
      </c>
      <c r="F22" s="70">
        <f>IFERROR(F21/31,"-")</f>
        <v>6.9387096774193546</v>
      </c>
      <c r="G22" s="70">
        <f>IFERROR(G21/30,"-")</f>
        <v>6.9899999999999993</v>
      </c>
      <c r="H22" s="70">
        <f>IFERROR(H21/31,"-")</f>
        <v>7.6064516129032258</v>
      </c>
      <c r="I22" s="70">
        <f>IFERROR(I21/31,"-")</f>
        <v>7.5290322580645164</v>
      </c>
      <c r="J22" s="70">
        <f>IFERROR(J21/30,"-")</f>
        <v>6.5133333333333336</v>
      </c>
      <c r="K22" s="70">
        <f>IFERROR(K21/31,"-")</f>
        <v>6.9709677419354836</v>
      </c>
      <c r="L22" s="70">
        <f>IFERROR(L21/30,"-")</f>
        <v>7.5666666666666664</v>
      </c>
      <c r="M22" s="70">
        <f>IFERROR(M21/31,"-")</f>
        <v>6.6580645161290324</v>
      </c>
      <c r="N22" s="70">
        <f>AVERAGE(B22:M22)</f>
        <v>7.0968695596518181</v>
      </c>
      <c r="O22" s="2"/>
    </row>
    <row r="23" spans="1:15" ht="6" hidden="1" customHeight="1" x14ac:dyDescent="0.25">
      <c r="A23" s="58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2"/>
    </row>
    <row r="24" spans="1:15" ht="6" hidden="1" customHeight="1" x14ac:dyDescent="0.25">
      <c r="A24" s="58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2"/>
    </row>
    <row r="25" spans="1:15" ht="9" hidden="1" customHeight="1" x14ac:dyDescent="0.25">
      <c r="A25" s="124"/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</row>
    <row r="26" spans="1:15" ht="8.4499999999999993" hidden="1" customHeight="1" x14ac:dyDescent="0.25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</row>
    <row r="27" spans="1:15" ht="3" hidden="1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1:15" ht="9" hidden="1" customHeight="1" x14ac:dyDescent="0.25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</row>
    <row r="29" spans="1:15" ht="9" customHeight="1" x14ac:dyDescent="0.25">
      <c r="A29" s="119" t="s">
        <v>697</v>
      </c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</row>
    <row r="30" spans="1:15" ht="9" customHeight="1" x14ac:dyDescent="0.25">
      <c r="A30" s="119"/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</row>
    <row r="31" spans="1:15" ht="9" customHeight="1" x14ac:dyDescent="0.25">
      <c r="A31" s="119"/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</row>
    <row r="32" spans="1:15" s="1" customFormat="1" ht="15" x14ac:dyDescent="0.25">
      <c r="A32" s="114" t="s">
        <v>696</v>
      </c>
      <c r="B32" s="114"/>
      <c r="C32" s="92" t="s">
        <v>676</v>
      </c>
      <c r="D32" s="92" t="s">
        <v>677</v>
      </c>
      <c r="E32" s="92" t="s">
        <v>678</v>
      </c>
      <c r="F32" s="92" t="s">
        <v>679</v>
      </c>
      <c r="G32" s="92" t="s">
        <v>680</v>
      </c>
      <c r="H32" s="92" t="s">
        <v>681</v>
      </c>
      <c r="I32" s="92" t="s">
        <v>682</v>
      </c>
      <c r="J32" s="92" t="s">
        <v>683</v>
      </c>
      <c r="K32" s="92" t="s">
        <v>684</v>
      </c>
      <c r="L32" s="92" t="s">
        <v>685</v>
      </c>
      <c r="M32" s="92" t="s">
        <v>686</v>
      </c>
      <c r="N32" s="92" t="s">
        <v>687</v>
      </c>
      <c r="O32" s="92" t="s">
        <v>30</v>
      </c>
    </row>
    <row r="33" spans="1:15" s="1" customFormat="1" ht="15" x14ac:dyDescent="0.25">
      <c r="A33" s="88"/>
      <c r="B33" s="100" t="s">
        <v>708</v>
      </c>
      <c r="C33" s="99">
        <f>'Base Manual'!CM31</f>
        <v>42.171743519239527</v>
      </c>
      <c r="D33" s="99">
        <f>'Base Manual'!CN31</f>
        <v>40.193479502805211</v>
      </c>
      <c r="E33" s="99">
        <f>'Base Manual'!CO31</f>
        <v>35.90354166549492</v>
      </c>
      <c r="F33" s="99">
        <f>'Base Manual'!CP31</f>
        <v>29.715625722424843</v>
      </c>
      <c r="G33" s="99">
        <f>'Base Manual'!CQ31</f>
        <v>23.971420416978507</v>
      </c>
      <c r="H33" s="99">
        <f>'Base Manual'!CR31</f>
        <v>21.167842714963239</v>
      </c>
      <c r="I33" s="99">
        <f>'Base Manual'!CS31</f>
        <v>22.565265574539776</v>
      </c>
      <c r="J33" s="99">
        <f>'Base Manual'!CT31</f>
        <v>27.555989934929887</v>
      </c>
      <c r="K33" s="99">
        <f>'Base Manual'!CU31</f>
        <v>33.766513115099762</v>
      </c>
      <c r="L33" s="99">
        <f>'Base Manual'!CV31</f>
        <v>38.813914819751432</v>
      </c>
      <c r="M33" s="99">
        <f>'Base Manual'!CW31</f>
        <v>41.598479030492818</v>
      </c>
      <c r="N33" s="99">
        <f>'Base Manual'!CX31</f>
        <v>42.530906115455473</v>
      </c>
      <c r="O33" s="99">
        <f>'Base Manual'!CY31</f>
        <v>33.292513663030242</v>
      </c>
    </row>
    <row r="34" spans="1:15" s="1" customFormat="1" ht="15" x14ac:dyDescent="0.25">
      <c r="A34" s="88"/>
      <c r="B34" s="89" t="s">
        <v>709</v>
      </c>
      <c r="C34" s="99">
        <f>'Base Manual'!CM32</f>
        <v>21.507589194812166</v>
      </c>
      <c r="D34" s="99">
        <f>'Base Manual'!CN32</f>
        <v>20.498674546430657</v>
      </c>
      <c r="E34" s="99">
        <f>'Base Manual'!CO32</f>
        <v>18.310806249402411</v>
      </c>
      <c r="F34" s="99">
        <f>'Base Manual'!CP32</f>
        <v>15.154969118436675</v>
      </c>
      <c r="G34" s="99">
        <f>'Base Manual'!CQ32</f>
        <v>12.22542441265904</v>
      </c>
      <c r="H34" s="99">
        <f>'Base Manual'!CR32</f>
        <v>10.795599784631255</v>
      </c>
      <c r="I34" s="99">
        <f>'Base Manual'!CS32</f>
        <v>11.508285443015291</v>
      </c>
      <c r="J34" s="99">
        <f>'Base Manual'!CT32</f>
        <v>14.053554866814235</v>
      </c>
      <c r="K34" s="99">
        <f>'Base Manual'!CU32</f>
        <v>17.220921688700887</v>
      </c>
      <c r="L34" s="99">
        <f>'Base Manual'!CV32</f>
        <v>19.795096558073222</v>
      </c>
      <c r="M34" s="99">
        <f>'Base Manual'!CW32</f>
        <v>21.215224305551335</v>
      </c>
      <c r="N34" s="99">
        <f>'Base Manual'!CX32</f>
        <v>21.69076211888229</v>
      </c>
      <c r="O34" s="99">
        <f>'Base Manual'!CY32</f>
        <v>16.979181968145422</v>
      </c>
    </row>
    <row r="35" spans="1:15" s="1" customFormat="1" ht="15" x14ac:dyDescent="0.25">
      <c r="A35" s="88"/>
      <c r="B35" s="89" t="s">
        <v>710</v>
      </c>
      <c r="C35" s="99">
        <f>'Base Manual'!CM33</f>
        <v>22.816099182693293</v>
      </c>
      <c r="D35" s="99">
        <f>'Base Manual'!CN33</f>
        <v>22.599762937767728</v>
      </c>
      <c r="E35" s="99">
        <f>'Base Manual'!CO33</f>
        <v>21.791707270020076</v>
      </c>
      <c r="F35" s="99">
        <f>'Base Manual'!CP33</f>
        <v>19.375820172403397</v>
      </c>
      <c r="G35" s="99">
        <f>'Base Manual'!CQ33</f>
        <v>14.865618162550932</v>
      </c>
      <c r="H35" s="99">
        <f>'Base Manual'!CR33</f>
        <v>13.350889524129078</v>
      </c>
      <c r="I35" s="99">
        <f>'Base Manual'!CS33</f>
        <v>14.800707481049034</v>
      </c>
      <c r="J35" s="99">
        <f>'Base Manual'!CT33</f>
        <v>17.546849322053511</v>
      </c>
      <c r="K35" s="99">
        <f>'Base Manual'!CU33</f>
        <v>19.386904983667463</v>
      </c>
      <c r="L35" s="99">
        <f>'Base Manual'!CV33</f>
        <v>22.454038211699523</v>
      </c>
      <c r="M35" s="99">
        <f>'Base Manual'!CW33</f>
        <v>24.56609366430996</v>
      </c>
      <c r="N35" s="99">
        <f>'Base Manual'!CX33</f>
        <v>23.378113790496247</v>
      </c>
      <c r="O35" s="99">
        <f>'Base Manual'!CY33</f>
        <v>19.727210270219821</v>
      </c>
    </row>
    <row r="36" spans="1:15" s="1" customFormat="1" ht="15" x14ac:dyDescent="0.25">
      <c r="A36" s="88"/>
      <c r="B36" s="89" t="s">
        <v>688</v>
      </c>
      <c r="C36" s="99">
        <f>'Base Manual'!CM34</f>
        <v>13.177315598061067</v>
      </c>
      <c r="D36" s="99">
        <f>'Base Manual'!CN34</f>
        <v>12.719508869465617</v>
      </c>
      <c r="E36" s="99">
        <f>'Base Manual'!CO34</f>
        <v>12.108460709631141</v>
      </c>
      <c r="F36" s="99">
        <f>'Base Manual'!CP34</f>
        <v>11.458259785037447</v>
      </c>
      <c r="G36" s="99">
        <f>'Base Manual'!CQ34</f>
        <v>10.923389552290917</v>
      </c>
      <c r="H36" s="99">
        <f>'Base Manual'!CR34</f>
        <v>10.667888453908516</v>
      </c>
      <c r="I36" s="99">
        <f>'Base Manual'!CS34</f>
        <v>10.806236804603751</v>
      </c>
      <c r="J36" s="99">
        <f>'Base Manual'!CT34</f>
        <v>11.281729652207254</v>
      </c>
      <c r="K36" s="99">
        <f>'Base Manual'!CU34</f>
        <v>11.91316263117136</v>
      </c>
      <c r="L36" s="99">
        <f>'Base Manual'!CV34</f>
        <v>12.561636899044938</v>
      </c>
      <c r="M36" s="99">
        <f>'Base Manual'!CW34</f>
        <v>13.091129555010562</v>
      </c>
      <c r="N36" s="99">
        <f>'Base Manual'!CX34</f>
        <v>13.33286107129404</v>
      </c>
      <c r="O36" s="99">
        <f>'Base Manual'!CY34</f>
        <v>11.999999999999998</v>
      </c>
    </row>
    <row r="37" spans="1:15" s="1" customFormat="1" ht="15" x14ac:dyDescent="0.25">
      <c r="A37" s="102"/>
      <c r="B37" s="104" t="s">
        <v>693</v>
      </c>
      <c r="C37" s="106">
        <v>197.2000000000001</v>
      </c>
      <c r="D37" s="106">
        <v>186.5</v>
      </c>
      <c r="E37" s="106">
        <v>228.89999999999995</v>
      </c>
      <c r="F37" s="106">
        <v>239.49999999999983</v>
      </c>
      <c r="G37" s="106">
        <v>215.1</v>
      </c>
      <c r="H37" s="106">
        <v>209.70000000000007</v>
      </c>
      <c r="I37" s="106">
        <v>235.79999999999987</v>
      </c>
      <c r="J37" s="106">
        <v>233.40000000000003</v>
      </c>
      <c r="K37" s="106">
        <v>195.39999999999989</v>
      </c>
      <c r="L37" s="106">
        <v>216.09999999999997</v>
      </c>
      <c r="M37" s="106">
        <v>226.99999999999991</v>
      </c>
      <c r="N37" s="106">
        <v>206.4</v>
      </c>
      <c r="O37" s="99">
        <f>'Base Manual'!CY35</f>
        <v>2590.9999999999923</v>
      </c>
    </row>
    <row r="38" spans="1:15" s="1" customFormat="1" ht="15" x14ac:dyDescent="0.25">
      <c r="A38" s="88"/>
      <c r="B38" s="89" t="s">
        <v>692</v>
      </c>
      <c r="C38" s="99">
        <f>'Base Manual'!CM36</f>
        <v>6.3612903225806505</v>
      </c>
      <c r="D38" s="99">
        <f>'Base Manual'!CN36</f>
        <v>6.6607142857142856</v>
      </c>
      <c r="E38" s="99">
        <f>'Base Manual'!CO36</f>
        <v>7.3838709677419292</v>
      </c>
      <c r="F38" s="99">
        <f>'Base Manual'!CP36</f>
        <v>7.9833333333333254</v>
      </c>
      <c r="G38" s="99">
        <f>'Base Manual'!CQ36</f>
        <v>6.9387096774193546</v>
      </c>
      <c r="H38" s="99">
        <f>'Base Manual'!CR36</f>
        <v>6.9900000000000073</v>
      </c>
      <c r="I38" s="99">
        <f>'Base Manual'!CS36</f>
        <v>7.606451612903216</v>
      </c>
      <c r="J38" s="99">
        <f>'Base Manual'!CT36</f>
        <v>7.5290322580645173</v>
      </c>
      <c r="K38" s="99">
        <f>'Base Manual'!CU36</f>
        <v>6.5133333333333292</v>
      </c>
      <c r="L38" s="99">
        <f>'Base Manual'!CV36</f>
        <v>6.9709677419354827</v>
      </c>
      <c r="M38" s="99">
        <f>'Base Manual'!CW36</f>
        <v>7.5666666666666638</v>
      </c>
      <c r="N38" s="99">
        <f>'Base Manual'!CX36</f>
        <v>6.6580645161290315</v>
      </c>
      <c r="O38" s="99">
        <f>'Base Manual'!CY36</f>
        <v>7.0986301369862801</v>
      </c>
    </row>
    <row r="39" spans="1:15" s="1" customFormat="1" ht="15" x14ac:dyDescent="0.25">
      <c r="A39" s="88"/>
      <c r="B39" s="89" t="s">
        <v>705</v>
      </c>
      <c r="C39" s="99">
        <f>'Base Manual'!CM37</f>
        <v>1408.8740537328208</v>
      </c>
      <c r="D39" s="99">
        <f>'Base Manual'!CN37</f>
        <v>1379.4749072751772</v>
      </c>
      <c r="E39" s="99">
        <f>'Base Manual'!CO37</f>
        <v>1292.6965397803883</v>
      </c>
      <c r="F39" s="99">
        <f>'Base Manual'!CP37</f>
        <v>1148.8503217199254</v>
      </c>
      <c r="G39" s="99">
        <f>'Base Manual'!CQ37</f>
        <v>1005.3359446799983</v>
      </c>
      <c r="H39" s="99">
        <f>'Base Manual'!CR37</f>
        <v>932.43054001365874</v>
      </c>
      <c r="I39" s="99">
        <f>'Base Manual'!CS37</f>
        <v>967.00062185016657</v>
      </c>
      <c r="J39" s="99">
        <f>'Base Manual'!CT37</f>
        <v>1091.4056369010043</v>
      </c>
      <c r="K39" s="99">
        <f>'Base Manual'!CU37</f>
        <v>1238.8529047428888</v>
      </c>
      <c r="L39" s="99">
        <f>'Base Manual'!CV37</f>
        <v>1346.8321885244306</v>
      </c>
      <c r="M39" s="99">
        <f>'Base Manual'!CW37</f>
        <v>1396.0983365562845</v>
      </c>
      <c r="N39" s="99">
        <f>'Base Manual'!CX37</f>
        <v>1409.8588528052317</v>
      </c>
      <c r="O39" s="99">
        <f>'Base Manual'!CY37</f>
        <v>1217.244875290912</v>
      </c>
    </row>
    <row r="40" spans="1:15" s="1" customFormat="1" ht="15" x14ac:dyDescent="0.25">
      <c r="A40" s="93"/>
      <c r="B40" s="94" t="s">
        <v>706</v>
      </c>
      <c r="C40" s="91">
        <f>'Base Manual'!CM38</f>
        <v>718.52576740373866</v>
      </c>
      <c r="D40" s="91">
        <f>'Base Manual'!CN38</f>
        <v>703.53220271034036</v>
      </c>
      <c r="E40" s="91">
        <f>'Base Manual'!CO38</f>
        <v>659.27523528799804</v>
      </c>
      <c r="F40" s="91">
        <f>'Base Manual'!CP38</f>
        <v>585.91366407716203</v>
      </c>
      <c r="G40" s="91">
        <f>'Base Manual'!CQ38</f>
        <v>512.72133178679917</v>
      </c>
      <c r="H40" s="91">
        <f>'Base Manual'!CR38</f>
        <v>475.53957540696598</v>
      </c>
      <c r="I40" s="91">
        <f>'Base Manual'!CS38</f>
        <v>493.17031714358495</v>
      </c>
      <c r="J40" s="91">
        <f>'Base Manual'!CT38</f>
        <v>556.61687481951219</v>
      </c>
      <c r="K40" s="91">
        <f>'Base Manual'!CU38</f>
        <v>631.81498141887323</v>
      </c>
      <c r="L40" s="91">
        <f>'Base Manual'!CV38</f>
        <v>686.88441614745966</v>
      </c>
      <c r="M40" s="91">
        <f>'Base Manual'!CW38</f>
        <v>712.01015164370506</v>
      </c>
      <c r="N40" s="91">
        <f>'Base Manual'!CX38</f>
        <v>719.02801493066818</v>
      </c>
      <c r="O40" s="91">
        <f>'Base Manual'!CY38</f>
        <v>620.79488639836507</v>
      </c>
    </row>
    <row r="41" spans="1:15" ht="8.4499999999999993" customHeight="1" x14ac:dyDescent="0.25">
      <c r="A41" s="120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</row>
    <row r="42" spans="1:15" ht="3" customHeight="1" x14ac:dyDescent="0.25"/>
    <row r="43" spans="1:15" ht="9" customHeight="1" x14ac:dyDescent="0.25">
      <c r="A43" s="120"/>
      <c r="B43" s="120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</row>
    <row r="44" spans="1:15" ht="8.4499999999999993" customHeight="1" x14ac:dyDescent="0.25">
      <c r="A44" s="120"/>
      <c r="B44" s="120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</row>
    <row r="45" spans="1:15" ht="12" customHeight="1" x14ac:dyDescent="0.25">
      <c r="A45" s="62"/>
      <c r="B45" s="118" t="s">
        <v>675</v>
      </c>
      <c r="C45" s="118"/>
      <c r="D45" s="118"/>
      <c r="E45" s="118"/>
      <c r="F45" s="118"/>
      <c r="G45" s="118"/>
      <c r="H45" s="62"/>
      <c r="I45" s="119" t="s">
        <v>673</v>
      </c>
      <c r="J45" s="119"/>
      <c r="K45" s="119"/>
      <c r="L45" s="119"/>
      <c r="M45" s="119"/>
      <c r="N45" s="119"/>
      <c r="O45" s="62"/>
    </row>
    <row r="46" spans="1:15" ht="12" customHeight="1" x14ac:dyDescent="0.25">
      <c r="A46" s="62"/>
      <c r="B46" s="118"/>
      <c r="C46" s="118"/>
      <c r="D46" s="118"/>
      <c r="E46" s="118"/>
      <c r="F46" s="118"/>
      <c r="G46" s="118"/>
      <c r="H46" s="62"/>
      <c r="I46" s="119"/>
      <c r="J46" s="119"/>
      <c r="K46" s="119"/>
      <c r="L46" s="119"/>
      <c r="M46" s="119"/>
      <c r="N46" s="119"/>
      <c r="O46" s="62"/>
    </row>
    <row r="47" spans="1:15" ht="6" customHeight="1" x14ac:dyDescent="0.25">
      <c r="A47" s="62"/>
      <c r="B47" s="118"/>
      <c r="C47" s="118"/>
      <c r="D47" s="118"/>
      <c r="E47" s="118"/>
      <c r="F47" s="118"/>
      <c r="G47" s="118"/>
      <c r="H47" s="31"/>
      <c r="I47" s="119"/>
      <c r="J47" s="119"/>
      <c r="K47" s="119"/>
      <c r="L47" s="119"/>
      <c r="M47" s="119"/>
      <c r="N47" s="119"/>
      <c r="O47" s="62"/>
    </row>
    <row r="48" spans="1:15" ht="6" customHeight="1" x14ac:dyDescent="0.25">
      <c r="A48" s="23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1"/>
    </row>
    <row r="49" spans="1:15" ht="6" customHeight="1" x14ac:dyDescent="0.25">
      <c r="A49" s="23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1"/>
    </row>
    <row r="50" spans="1:15" ht="6" customHeight="1" x14ac:dyDescent="0.25">
      <c r="A50" s="23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1"/>
    </row>
    <row r="51" spans="1:15" ht="6" customHeight="1" x14ac:dyDescent="0.25">
      <c r="A51" s="23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1"/>
    </row>
    <row r="52" spans="1:15" ht="6" customHeight="1" x14ac:dyDescent="0.25">
      <c r="A52" s="23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1"/>
    </row>
    <row r="53" spans="1:15" ht="6" customHeight="1" x14ac:dyDescent="0.25">
      <c r="A53" s="23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1"/>
    </row>
    <row r="54" spans="1:15" ht="6" customHeight="1" x14ac:dyDescent="0.25">
      <c r="A54" s="23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1"/>
    </row>
    <row r="55" spans="1:15" ht="6" customHeight="1" x14ac:dyDescent="0.25">
      <c r="A55" s="23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1"/>
    </row>
    <row r="56" spans="1:15" ht="6" customHeight="1" x14ac:dyDescent="0.25">
      <c r="A56" s="23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1"/>
    </row>
    <row r="57" spans="1:15" ht="6" customHeight="1" x14ac:dyDescent="0.25">
      <c r="A57" s="23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1"/>
    </row>
    <row r="58" spans="1:15" ht="6" customHeight="1" x14ac:dyDescent="0.25">
      <c r="A58" s="23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1"/>
    </row>
    <row r="59" spans="1:15" ht="6" customHeight="1" x14ac:dyDescent="0.25">
      <c r="A59" s="23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1"/>
    </row>
    <row r="60" spans="1:15" ht="6" customHeight="1" x14ac:dyDescent="0.25">
      <c r="A60" s="23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1"/>
    </row>
    <row r="61" spans="1:15" ht="25.9" customHeight="1" x14ac:dyDescent="0.25">
      <c r="A61" s="30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1"/>
    </row>
    <row r="62" spans="1:15" ht="7.9" customHeight="1" x14ac:dyDescent="0.25">
      <c r="A62" s="1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1"/>
    </row>
    <row r="63" spans="1:15" ht="14.45" customHeight="1" x14ac:dyDescent="0.25">
      <c r="A63" s="1"/>
      <c r="B63" s="37"/>
      <c r="C63" s="37"/>
      <c r="D63" s="37"/>
      <c r="E63" s="37"/>
      <c r="F63" s="37"/>
      <c r="G63" s="37"/>
      <c r="H63" s="1"/>
      <c r="I63" s="38"/>
      <c r="J63" s="38"/>
      <c r="K63" s="38"/>
      <c r="L63" s="38"/>
      <c r="M63" s="38"/>
      <c r="N63" s="38"/>
      <c r="O63" s="1"/>
    </row>
    <row r="64" spans="1:15" ht="1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 ht="1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ht="1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 ht="1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 ht="1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 s="1" customFormat="1" ht="15" x14ac:dyDescent="0.25"/>
    <row r="72" spans="1:15" s="1" customFormat="1" ht="15" x14ac:dyDescent="0.25"/>
    <row r="73" spans="1:15" s="1" customFormat="1" ht="15" x14ac:dyDescent="0.25"/>
    <row r="74" spans="1:15" ht="9" customHeight="1" x14ac:dyDescent="0.25">
      <c r="A74" s="120"/>
      <c r="B74" s="120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</row>
    <row r="75" spans="1:15" ht="8.4499999999999993" customHeight="1" x14ac:dyDescent="0.25">
      <c r="A75" s="120"/>
      <c r="B75" s="120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</row>
    <row r="76" spans="1:15" ht="12" customHeight="1" x14ac:dyDescent="0.25">
      <c r="A76" s="62"/>
      <c r="B76" s="118" t="s">
        <v>703</v>
      </c>
      <c r="C76" s="118"/>
      <c r="D76" s="118"/>
      <c r="E76" s="118"/>
      <c r="F76" s="118"/>
      <c r="G76" s="118"/>
      <c r="H76" s="62"/>
      <c r="I76" s="118" t="s">
        <v>702</v>
      </c>
      <c r="J76" s="118"/>
      <c r="K76" s="118"/>
      <c r="L76" s="121" t="s">
        <v>649</v>
      </c>
      <c r="M76" s="121"/>
      <c r="N76" s="121"/>
      <c r="O76" s="62"/>
    </row>
    <row r="77" spans="1:15" ht="12" customHeight="1" x14ac:dyDescent="0.25">
      <c r="A77" s="62"/>
      <c r="B77" s="118"/>
      <c r="C77" s="118"/>
      <c r="D77" s="118"/>
      <c r="E77" s="118"/>
      <c r="F77" s="118"/>
      <c r="G77" s="118"/>
      <c r="H77" s="62"/>
      <c r="I77" s="118"/>
      <c r="J77" s="118"/>
      <c r="K77" s="118"/>
      <c r="L77" s="122" t="s">
        <v>662</v>
      </c>
      <c r="M77" s="122"/>
      <c r="N77" s="122"/>
      <c r="O77" s="62"/>
    </row>
    <row r="78" spans="1:15" ht="6" customHeight="1" x14ac:dyDescent="0.25">
      <c r="A78" s="62"/>
      <c r="B78" s="118"/>
      <c r="C78" s="118"/>
      <c r="D78" s="118"/>
      <c r="E78" s="118"/>
      <c r="F78" s="118"/>
      <c r="G78" s="118"/>
      <c r="H78" s="31"/>
      <c r="I78" s="118"/>
      <c r="J78" s="118"/>
      <c r="K78" s="118"/>
      <c r="L78" s="122"/>
      <c r="M78" s="122"/>
      <c r="N78" s="122"/>
      <c r="O78" s="62"/>
    </row>
    <row r="79" spans="1:15" ht="6" customHeight="1" x14ac:dyDescent="0.25">
      <c r="A79" s="23"/>
      <c r="B79" s="31"/>
      <c r="C79" s="31"/>
      <c r="D79" s="31"/>
      <c r="E79" s="31"/>
      <c r="F79" s="31"/>
      <c r="G79" s="31"/>
      <c r="H79" s="31"/>
      <c r="I79" s="64"/>
      <c r="J79" s="64"/>
      <c r="K79" s="64"/>
      <c r="L79" s="31"/>
      <c r="M79" s="31"/>
      <c r="N79" s="31"/>
      <c r="O79" s="1"/>
    </row>
    <row r="80" spans="1:15" ht="6" customHeight="1" x14ac:dyDescent="0.25">
      <c r="A80" s="23"/>
      <c r="B80" s="31"/>
      <c r="C80" s="31"/>
      <c r="D80" s="31"/>
      <c r="E80" s="31"/>
      <c r="F80" s="31"/>
      <c r="G80" s="31"/>
      <c r="H80" s="31"/>
      <c r="I80" s="64"/>
      <c r="J80" s="64"/>
      <c r="K80" s="64"/>
      <c r="L80" s="31"/>
      <c r="M80" s="31"/>
      <c r="N80" s="31"/>
      <c r="O80" s="1"/>
    </row>
    <row r="81" spans="1:15" ht="6" customHeight="1" x14ac:dyDescent="0.25">
      <c r="A81" s="23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1"/>
    </row>
    <row r="82" spans="1:15" ht="6" customHeight="1" x14ac:dyDescent="0.25">
      <c r="A82" s="23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1"/>
    </row>
    <row r="83" spans="1:15" ht="6" customHeight="1" x14ac:dyDescent="0.25">
      <c r="A83" s="23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1"/>
    </row>
    <row r="84" spans="1:15" ht="6" customHeight="1" x14ac:dyDescent="0.25">
      <c r="A84" s="23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1"/>
    </row>
    <row r="85" spans="1:15" ht="6" customHeight="1" x14ac:dyDescent="0.25">
      <c r="A85" s="23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1"/>
    </row>
    <row r="86" spans="1:15" ht="6" customHeight="1" x14ac:dyDescent="0.25">
      <c r="A86" s="23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1"/>
    </row>
    <row r="87" spans="1:15" ht="6" customHeight="1" x14ac:dyDescent="0.25">
      <c r="A87" s="23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1"/>
    </row>
    <row r="88" spans="1:15" ht="6" customHeight="1" x14ac:dyDescent="0.25">
      <c r="A88" s="23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1"/>
    </row>
    <row r="89" spans="1:15" ht="6" customHeight="1" x14ac:dyDescent="0.25">
      <c r="A89" s="23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1"/>
    </row>
    <row r="90" spans="1:15" ht="6" customHeight="1" x14ac:dyDescent="0.25">
      <c r="A90" s="23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1"/>
    </row>
    <row r="91" spans="1:15" ht="6" customHeight="1" x14ac:dyDescent="0.25">
      <c r="A91" s="23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1"/>
    </row>
    <row r="92" spans="1:15" ht="25.9" customHeight="1" x14ac:dyDescent="0.25">
      <c r="A92" s="30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1"/>
    </row>
    <row r="93" spans="1:15" ht="7.9" customHeight="1" x14ac:dyDescent="0.25">
      <c r="A93" s="1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1"/>
    </row>
    <row r="94" spans="1:15" ht="14.45" customHeight="1" x14ac:dyDescent="0.25">
      <c r="A94" s="1"/>
      <c r="B94" s="37"/>
      <c r="C94" s="37"/>
      <c r="D94" s="37"/>
      <c r="E94" s="37"/>
      <c r="F94" s="37"/>
      <c r="G94" s="37"/>
      <c r="H94" s="1"/>
      <c r="I94" s="38"/>
      <c r="J94" s="38"/>
      <c r="K94" s="38"/>
      <c r="L94" s="38"/>
      <c r="M94" s="38"/>
      <c r="N94" s="38"/>
      <c r="O94" s="1"/>
    </row>
    <row r="95" spans="1:15" ht="1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 ht="1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 ht="1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 ht="1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 ht="1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ht="1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 ht="1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 s="65" customFormat="1" ht="15" x14ac:dyDescent="0.25"/>
    <row r="103" spans="1:15" s="66" customFormat="1" ht="3" customHeight="1" x14ac:dyDescent="0.25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</row>
    <row r="104" spans="1:15" s="2" customFormat="1" ht="12.6" customHeight="1" x14ac:dyDescent="0.25">
      <c r="E104" s="117"/>
      <c r="F104" s="117"/>
      <c r="G104" s="117"/>
      <c r="H104" s="117"/>
      <c r="I104" s="117"/>
      <c r="J104" s="117"/>
      <c r="K104" s="117"/>
      <c r="L104" s="115"/>
      <c r="M104" s="115"/>
      <c r="N104" s="115"/>
      <c r="O104" s="115"/>
    </row>
    <row r="105" spans="1:15" s="2" customFormat="1" ht="15" x14ac:dyDescent="0.25">
      <c r="E105" s="117"/>
      <c r="F105" s="117"/>
      <c r="G105" s="117"/>
      <c r="H105" s="117"/>
      <c r="I105" s="117"/>
      <c r="J105" s="117"/>
      <c r="K105" s="117"/>
      <c r="L105" s="115"/>
      <c r="M105" s="115"/>
      <c r="N105" s="115"/>
      <c r="O105" s="115"/>
    </row>
    <row r="106" spans="1:15" s="2" customFormat="1" ht="20.45" customHeight="1" x14ac:dyDescent="0.25">
      <c r="E106" s="117"/>
      <c r="F106" s="117"/>
      <c r="G106" s="117"/>
      <c r="H106" s="117"/>
      <c r="I106" s="117"/>
      <c r="J106" s="117"/>
      <c r="K106" s="117"/>
      <c r="L106" s="116"/>
      <c r="M106" s="116"/>
      <c r="N106" s="116"/>
      <c r="O106" s="116"/>
    </row>
    <row r="107" spans="1:15" ht="14.45" customHeight="1" x14ac:dyDescent="0.25"/>
    <row r="108" spans="1:15" ht="14.45" customHeight="1" x14ac:dyDescent="0.25"/>
    <row r="109" spans="1:15" ht="14.45" customHeight="1" x14ac:dyDescent="0.25"/>
    <row r="110" spans="1:15" ht="14.45" customHeight="1" x14ac:dyDescent="0.25"/>
    <row r="111" spans="1:15" ht="14.45" customHeight="1" x14ac:dyDescent="0.25"/>
    <row r="112" spans="1:15" ht="14.45" customHeight="1" x14ac:dyDescent="0.25"/>
    <row r="113" ht="14.45" customHeight="1" x14ac:dyDescent="0.25"/>
    <row r="114" ht="14.45" customHeight="1" x14ac:dyDescent="0.25"/>
    <row r="115" ht="14.45" customHeight="1" x14ac:dyDescent="0.25"/>
    <row r="116" ht="14.45" customHeight="1" x14ac:dyDescent="0.25"/>
    <row r="117" ht="14.45" customHeight="1" x14ac:dyDescent="0.25"/>
    <row r="118" ht="14.45" customHeight="1" x14ac:dyDescent="0.25"/>
    <row r="119" ht="14.45" customHeight="1" x14ac:dyDescent="0.25"/>
    <row r="120" ht="14.45" customHeight="1" x14ac:dyDescent="0.25"/>
    <row r="121" ht="14.45" customHeight="1" x14ac:dyDescent="0.25"/>
    <row r="122" ht="14.45" customHeight="1" x14ac:dyDescent="0.25"/>
    <row r="123" ht="14.45" customHeight="1" x14ac:dyDescent="0.25"/>
    <row r="124" ht="14.45" customHeight="1" x14ac:dyDescent="0.25"/>
    <row r="125" ht="14.45" customHeight="1" x14ac:dyDescent="0.25"/>
  </sheetData>
  <sheetProtection algorithmName="SHA-512" hashValue="rDwE+uim1xJfHX9VaA3d/czROpogz2ZroYN0ZMuY6kXWHKd1aKkP4AhaomiKTlUGwC8uCmobbzqKp2xi0QAtFw==" saltValue="2WtScL2tvv/WsXB+uC7UYA==" spinCount="100000" sheet="1" objects="1" scenarios="1" selectLockedCells="1"/>
  <mergeCells count="28">
    <mergeCell ref="E1:K3"/>
    <mergeCell ref="L1:O1"/>
    <mergeCell ref="L2:O2"/>
    <mergeCell ref="L3:O3"/>
    <mergeCell ref="A5:O6"/>
    <mergeCell ref="E104:K106"/>
    <mergeCell ref="L104:O104"/>
    <mergeCell ref="L105:O105"/>
    <mergeCell ref="L106:O106"/>
    <mergeCell ref="A43:O44"/>
    <mergeCell ref="B45:G47"/>
    <mergeCell ref="I45:N47"/>
    <mergeCell ref="A74:O75"/>
    <mergeCell ref="B76:G78"/>
    <mergeCell ref="I76:K78"/>
    <mergeCell ref="L76:N76"/>
    <mergeCell ref="L77:N78"/>
    <mergeCell ref="A14:O14"/>
    <mergeCell ref="A16:D17"/>
    <mergeCell ref="E16:H17"/>
    <mergeCell ref="I16:K17"/>
    <mergeCell ref="L16:L17"/>
    <mergeCell ref="A41:O41"/>
    <mergeCell ref="A15:O15"/>
    <mergeCell ref="B18:N19"/>
    <mergeCell ref="A25:O26"/>
    <mergeCell ref="A29:O31"/>
    <mergeCell ref="A32:B32"/>
  </mergeCells>
  <pageMargins left="0.511811024" right="0.511811024" top="0.78740157499999996" bottom="0.78740157499999996" header="0.31496062000000002" footer="0.31496062000000002"/>
  <pageSetup paperSize="9" scale="62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4B5CFA-ECB4-43CC-ACE4-1709BBF16220}">
          <x14:formula1>
            <xm:f>'Base Automática'!$J$5:$U$5</xm:f>
          </x14:formula1>
          <xm:sqref>L77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40C3F-7120-4A65-A695-6D650F573E5B}">
  <dimension ref="A1:DQ191"/>
  <sheetViews>
    <sheetView tabSelected="1" zoomScaleNormal="100" zoomScaleSheetLayoutView="115" workbookViewId="0">
      <selection activeCell="F12" sqref="F12"/>
    </sheetView>
  </sheetViews>
  <sheetFormatPr defaultColWidth="0" defaultRowHeight="0" customHeight="1" zeroHeight="1" x14ac:dyDescent="0.25"/>
  <cols>
    <col min="1" max="1" width="11.28515625" style="16" customWidth="1"/>
    <col min="2" max="2" width="13" style="16" customWidth="1"/>
    <col min="3" max="15" width="9.7109375" style="16" customWidth="1"/>
    <col min="16" max="23" width="8.85546875" hidden="1" customWidth="1"/>
    <col min="24" max="121" width="0" hidden="1" customWidth="1"/>
    <col min="122" max="16384" width="8.85546875" hidden="1"/>
  </cols>
  <sheetData>
    <row r="1" spans="1:15" ht="12.6" customHeight="1" x14ac:dyDescent="0.25">
      <c r="A1" s="2"/>
      <c r="B1" s="2"/>
      <c r="C1" s="2"/>
      <c r="D1" s="2"/>
      <c r="E1" s="136" t="s">
        <v>704</v>
      </c>
      <c r="F1" s="136"/>
      <c r="G1" s="136"/>
      <c r="H1" s="136"/>
      <c r="I1" s="136"/>
      <c r="J1" s="136"/>
      <c r="K1" s="136"/>
      <c r="L1" s="115" t="s">
        <v>15</v>
      </c>
      <c r="M1" s="115"/>
      <c r="N1" s="115"/>
      <c r="O1" s="115"/>
    </row>
    <row r="2" spans="1:15" ht="14.45" customHeight="1" x14ac:dyDescent="0.25">
      <c r="A2" s="2"/>
      <c r="B2" s="2"/>
      <c r="C2" s="2"/>
      <c r="D2" s="2"/>
      <c r="E2" s="136"/>
      <c r="F2" s="136"/>
      <c r="G2" s="136"/>
      <c r="H2" s="136"/>
      <c r="I2" s="136"/>
      <c r="J2" s="136"/>
      <c r="K2" s="136"/>
      <c r="L2" s="115" t="s">
        <v>13</v>
      </c>
      <c r="M2" s="115"/>
      <c r="N2" s="115"/>
      <c r="O2" s="115"/>
    </row>
    <row r="3" spans="1:15" ht="20.45" customHeight="1" x14ac:dyDescent="0.25">
      <c r="A3" s="2"/>
      <c r="B3" s="2"/>
      <c r="C3" s="2"/>
      <c r="D3" s="2"/>
      <c r="E3" s="136"/>
      <c r="F3" s="136"/>
      <c r="G3" s="136"/>
      <c r="H3" s="136"/>
      <c r="I3" s="136"/>
      <c r="J3" s="136"/>
      <c r="K3" s="136"/>
      <c r="L3" s="116" t="s">
        <v>14</v>
      </c>
      <c r="M3" s="116"/>
      <c r="N3" s="116"/>
      <c r="O3" s="116"/>
    </row>
    <row r="4" spans="1:15" ht="3" customHeight="1" x14ac:dyDescent="0.25"/>
    <row r="5" spans="1:15" ht="1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5" ht="14.45" customHeight="1" x14ac:dyDescent="0.25">
      <c r="A6" s="141" t="s">
        <v>720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</row>
    <row r="7" spans="1:15" ht="14.45" customHeight="1" x14ac:dyDescent="0.25">
      <c r="A7" s="135" t="s">
        <v>721</v>
      </c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</row>
    <row r="8" spans="1:15" ht="14.45" customHeight="1" x14ac:dyDescent="0.25">
      <c r="A8" s="142" t="s">
        <v>722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</row>
    <row r="9" spans="1:15" ht="14.45" customHeight="1" x14ac:dyDescent="0.25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</row>
    <row r="10" spans="1:15" ht="14.45" customHeight="1" x14ac:dyDescent="0.25">
      <c r="A10" s="144" t="s">
        <v>711</v>
      </c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</row>
    <row r="11" spans="1:15" ht="14.45" customHeight="1" x14ac:dyDescent="0.25">
      <c r="A11" s="144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</row>
    <row r="12" spans="1:15" ht="14.45" customHeight="1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</row>
    <row r="13" spans="1:15" ht="14.45" customHeight="1" x14ac:dyDescent="0.25">
      <c r="A13" s="143" t="s">
        <v>712</v>
      </c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</row>
    <row r="14" spans="1:15" ht="14.45" customHeight="1" x14ac:dyDescent="0.25">
      <c r="A14" s="143"/>
      <c r="B14" s="143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</row>
    <row r="15" spans="1:15" ht="14.45" customHeight="1" x14ac:dyDescent="0.25">
      <c r="A15" s="143"/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</row>
    <row r="16" spans="1:15" ht="14.45" customHeight="1" x14ac:dyDescent="0.25">
      <c r="A16" s="143"/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</row>
    <row r="17" spans="1:15" ht="14.45" customHeight="1" x14ac:dyDescent="0.25">
      <c r="A17" s="143"/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</row>
    <row r="18" spans="1:15" ht="14.45" customHeight="1" x14ac:dyDescent="0.25">
      <c r="A18" s="143"/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</row>
    <row r="19" spans="1:15" ht="14.45" customHeight="1" x14ac:dyDescent="0.25">
      <c r="A19" s="143" t="s">
        <v>713</v>
      </c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</row>
    <row r="20" spans="1:15" ht="14.45" customHeight="1" x14ac:dyDescent="0.25">
      <c r="A20" s="143"/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</row>
    <row r="21" spans="1:15" ht="14.45" customHeight="1" x14ac:dyDescent="0.25">
      <c r="A21" s="143"/>
      <c r="B21" s="14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</row>
    <row r="22" spans="1:15" ht="14.45" customHeight="1" x14ac:dyDescent="0.25">
      <c r="A22" s="143"/>
      <c r="B22" s="14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</row>
    <row r="23" spans="1:15" ht="14.45" customHeight="1" x14ac:dyDescent="0.25">
      <c r="A23" s="143"/>
      <c r="B23" s="14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</row>
    <row r="24" spans="1:15" s="65" customFormat="1" ht="15" x14ac:dyDescent="0.25">
      <c r="A24" s="105"/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</row>
    <row r="25" spans="1:15" ht="14.45" customHeight="1" x14ac:dyDescent="0.25">
      <c r="A25" s="144" t="s">
        <v>714</v>
      </c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</row>
    <row r="26" spans="1:15" ht="14.45" customHeight="1" x14ac:dyDescent="0.25">
      <c r="A26" s="144"/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</row>
    <row r="27" spans="1:15" s="66" customFormat="1" ht="3" customHeight="1" x14ac:dyDescent="0.25">
      <c r="A27" s="105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</row>
    <row r="28" spans="1:15" s="66" customFormat="1" ht="3" customHeight="1" x14ac:dyDescent="0.25">
      <c r="A28" s="105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</row>
    <row r="29" spans="1:15" s="2" customFormat="1" ht="12.6" customHeight="1" x14ac:dyDescent="0.25">
      <c r="A29" s="145" t="s">
        <v>716</v>
      </c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</row>
    <row r="30" spans="1:15" s="2" customFormat="1" ht="12.6" customHeight="1" x14ac:dyDescent="0.25">
      <c r="A30" s="145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</row>
    <row r="31" spans="1:15" s="2" customFormat="1" ht="12.6" customHeight="1" x14ac:dyDescent="0.25">
      <c r="A31" s="145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</row>
    <row r="32" spans="1:15" s="2" customFormat="1" ht="12.6" customHeight="1" x14ac:dyDescent="0.25">
      <c r="A32" s="145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</row>
    <row r="33" spans="1:15" s="2" customFormat="1" ht="12.6" customHeight="1" x14ac:dyDescent="0.25">
      <c r="A33" s="145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</row>
    <row r="34" spans="1:15" s="2" customFormat="1" ht="12.6" customHeight="1" x14ac:dyDescent="0.25">
      <c r="A34" s="145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</row>
    <row r="35" spans="1:15" s="2" customFormat="1" ht="12.6" customHeight="1" x14ac:dyDescent="0.25">
      <c r="A35" s="145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</row>
    <row r="36" spans="1:15" s="2" customFormat="1" ht="12.6" customHeight="1" x14ac:dyDescent="0.25">
      <c r="A36" s="145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</row>
    <row r="37" spans="1:15" s="2" customFormat="1" ht="12.6" customHeight="1" x14ac:dyDescent="0.25">
      <c r="A37" s="145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</row>
    <row r="38" spans="1:15" s="2" customFormat="1" ht="12.6" customHeight="1" x14ac:dyDescent="0.25">
      <c r="A38" s="145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</row>
    <row r="39" spans="1:15" s="2" customFormat="1" ht="12.6" customHeight="1" x14ac:dyDescent="0.25">
      <c r="A39" s="144" t="s">
        <v>718</v>
      </c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</row>
    <row r="40" spans="1:15" s="2" customFormat="1" ht="12.6" customHeight="1" x14ac:dyDescent="0.25">
      <c r="A40" s="144"/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</row>
    <row r="41" spans="1:15" s="2" customFormat="1" ht="12.6" customHeight="1" x14ac:dyDescent="0.25">
      <c r="A41" s="105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</row>
    <row r="42" spans="1:15" s="105" customFormat="1" ht="12.6" customHeight="1" x14ac:dyDescent="0.25">
      <c r="A42" s="145" t="s">
        <v>715</v>
      </c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</row>
    <row r="43" spans="1:15" s="105" customFormat="1" ht="12.6" customHeight="1" x14ac:dyDescent="0.25">
      <c r="A43" s="145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</row>
    <row r="44" spans="1:15" s="105" customFormat="1" ht="12.6" customHeight="1" x14ac:dyDescent="0.25">
      <c r="A44" s="145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</row>
    <row r="45" spans="1:15" s="105" customFormat="1" ht="12.6" customHeight="1" x14ac:dyDescent="0.25">
      <c r="A45" s="144" t="s">
        <v>717</v>
      </c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</row>
    <row r="46" spans="1:15" s="105" customFormat="1" ht="12.6" customHeight="1" x14ac:dyDescent="0.25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</row>
    <row r="47" spans="1:15" s="105" customFormat="1" ht="12.6" customHeight="1" x14ac:dyDescent="0.25">
      <c r="A47" s="145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</row>
    <row r="48" spans="1:15" s="105" customFormat="1" ht="12.6" customHeight="1" x14ac:dyDescent="0.25">
      <c r="A48" s="145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</row>
    <row r="49" spans="1:15" s="105" customFormat="1" ht="12.6" customHeight="1" x14ac:dyDescent="0.25">
      <c r="A49" s="145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</row>
    <row r="50" spans="1:15" s="105" customFormat="1" ht="12.6" customHeight="1" x14ac:dyDescent="0.25">
      <c r="A50" s="145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</row>
    <row r="51" spans="1:15" s="105" customFormat="1" ht="12.6" customHeight="1" x14ac:dyDescent="0.25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</row>
    <row r="52" spans="1:15" s="105" customFormat="1" ht="12.6" customHeight="1" x14ac:dyDescent="0.25">
      <c r="A52" s="145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</row>
    <row r="53" spans="1:15" s="105" customFormat="1" ht="12.6" customHeight="1" x14ac:dyDescent="0.25">
      <c r="A53" s="145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</row>
    <row r="54" spans="1:15" s="105" customFormat="1" ht="12.6" customHeight="1" x14ac:dyDescent="0.25">
      <c r="A54" s="145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</row>
    <row r="55" spans="1:15" s="105" customFormat="1" ht="12.6" customHeight="1" x14ac:dyDescent="0.25">
      <c r="A55" s="145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</row>
    <row r="56" spans="1:15" s="105" customFormat="1" ht="12.6" customHeight="1" x14ac:dyDescent="0.25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</row>
    <row r="57" spans="1:15" s="105" customFormat="1" ht="12.6" customHeight="1" x14ac:dyDescent="0.25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</row>
    <row r="58" spans="1:15" s="105" customFormat="1" ht="12.6" customHeight="1" x14ac:dyDescent="0.25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</row>
    <row r="59" spans="1:15" s="105" customFormat="1" ht="12.6" customHeight="1" x14ac:dyDescent="0.25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</row>
    <row r="60" spans="1:15" s="2" customFormat="1" ht="20.45" customHeight="1" x14ac:dyDescent="0.25">
      <c r="E60" s="117"/>
      <c r="F60" s="117"/>
      <c r="G60" s="117"/>
      <c r="H60" s="117"/>
      <c r="I60" s="117"/>
      <c r="J60" s="117"/>
      <c r="K60" s="117"/>
      <c r="L60" s="115"/>
      <c r="M60" s="115"/>
      <c r="N60" s="115"/>
      <c r="O60" s="115"/>
    </row>
    <row r="61" spans="1:15" ht="14.45" customHeight="1" x14ac:dyDescent="0.25">
      <c r="A61" s="2"/>
      <c r="B61" s="2"/>
      <c r="C61" s="2"/>
      <c r="D61" s="2"/>
      <c r="E61" s="117"/>
      <c r="F61" s="117"/>
      <c r="G61" s="117"/>
      <c r="H61" s="117"/>
      <c r="I61" s="117"/>
      <c r="J61" s="117"/>
      <c r="K61" s="117"/>
      <c r="L61" s="115"/>
      <c r="M61" s="115"/>
      <c r="N61" s="115"/>
      <c r="O61" s="115"/>
    </row>
    <row r="62" spans="1:15" ht="14.45" customHeight="1" x14ac:dyDescent="0.25">
      <c r="A62" s="2"/>
      <c r="B62" s="2"/>
      <c r="C62" s="2"/>
      <c r="D62" s="2"/>
      <c r="E62" s="117"/>
      <c r="F62" s="117"/>
      <c r="G62" s="117"/>
      <c r="H62" s="117"/>
      <c r="I62" s="117"/>
      <c r="J62" s="117"/>
      <c r="K62" s="117"/>
      <c r="L62" s="116"/>
      <c r="M62" s="116"/>
      <c r="N62" s="116"/>
      <c r="O62" s="116"/>
    </row>
    <row r="63" spans="1:15" ht="14.45" customHeight="1" x14ac:dyDescent="0.25"/>
    <row r="64" spans="1:15" ht="14.45" customHeight="1" x14ac:dyDescent="0.25"/>
    <row r="65" spans="16:121" ht="14.45" customHeight="1" x14ac:dyDescent="0.25"/>
    <row r="66" spans="16:121" ht="14.45" customHeight="1" x14ac:dyDescent="0.25"/>
    <row r="67" spans="16:121" s="16" customFormat="1" ht="14.45" customHeight="1" x14ac:dyDescent="0.25"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</row>
    <row r="68" spans="16:121" s="16" customFormat="1" ht="14.45" customHeight="1" x14ac:dyDescent="0.25"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</row>
    <row r="69" spans="16:121" s="16" customFormat="1" ht="14.45" customHeight="1" x14ac:dyDescent="0.25"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</row>
    <row r="70" spans="16:121" s="16" customFormat="1" ht="14.45" customHeight="1" x14ac:dyDescent="0.25"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</row>
    <row r="71" spans="16:121" s="16" customFormat="1" ht="14.45" customHeight="1" x14ac:dyDescent="0.25"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</row>
    <row r="72" spans="16:121" s="16" customFormat="1" ht="14.45" customHeight="1" x14ac:dyDescent="0.25"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</row>
    <row r="73" spans="16:121" s="16" customFormat="1" ht="14.45" customHeight="1" x14ac:dyDescent="0.25"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</row>
    <row r="74" spans="16:121" s="16" customFormat="1" ht="14.45" customHeight="1" x14ac:dyDescent="0.25"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</row>
    <row r="75" spans="16:121" s="16" customFormat="1" ht="14.45" customHeight="1" x14ac:dyDescent="0.25"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</row>
    <row r="76" spans="16:121" s="16" customFormat="1" ht="14.45" customHeight="1" x14ac:dyDescent="0.25"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</row>
    <row r="77" spans="16:121" s="16" customFormat="1" ht="14.45" customHeight="1" x14ac:dyDescent="0.25"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</row>
    <row r="78" spans="16:121" s="16" customFormat="1" ht="14.45" customHeight="1" x14ac:dyDescent="0.25"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</row>
    <row r="79" spans="16:121" s="16" customFormat="1" ht="14.45" customHeight="1" x14ac:dyDescent="0.25"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</row>
    <row r="80" spans="16:121" ht="14.45" customHeight="1" x14ac:dyDescent="0.25"/>
    <row r="81" ht="14.45" customHeight="1" x14ac:dyDescent="0.25"/>
    <row r="82" ht="14.45" customHeight="1" x14ac:dyDescent="0.25"/>
    <row r="83" ht="14.45" customHeight="1" x14ac:dyDescent="0.25"/>
    <row r="84" ht="14.45" customHeight="1" x14ac:dyDescent="0.25"/>
    <row r="85" ht="14.45" customHeight="1" x14ac:dyDescent="0.25"/>
    <row r="86" ht="14.45" customHeight="1" x14ac:dyDescent="0.25"/>
    <row r="87" ht="14.45" customHeight="1" x14ac:dyDescent="0.25"/>
    <row r="88" ht="14.45" customHeight="1" x14ac:dyDescent="0.25"/>
    <row r="89" ht="14.45" customHeight="1" x14ac:dyDescent="0.25"/>
    <row r="90" ht="14.45" customHeight="1" x14ac:dyDescent="0.25"/>
    <row r="91" ht="14.45" customHeight="1" x14ac:dyDescent="0.25"/>
    <row r="92" ht="14.45" customHeight="1" x14ac:dyDescent="0.25"/>
    <row r="93" ht="14.45" customHeight="1" x14ac:dyDescent="0.25"/>
    <row r="94" ht="14.45" customHeight="1" x14ac:dyDescent="0.25"/>
    <row r="95" ht="14.45" customHeight="1" x14ac:dyDescent="0.25"/>
    <row r="96" ht="14.45" customHeight="1" x14ac:dyDescent="0.25"/>
    <row r="97" ht="14.45" customHeight="1" x14ac:dyDescent="0.25"/>
    <row r="98" ht="14.45" customHeight="1" x14ac:dyDescent="0.25"/>
    <row r="99" ht="14.45" customHeight="1" x14ac:dyDescent="0.25"/>
    <row r="100" ht="14.45" customHeight="1" x14ac:dyDescent="0.25"/>
    <row r="101" ht="14.45" customHeight="1" x14ac:dyDescent="0.25"/>
    <row r="102" ht="14.45" customHeight="1" x14ac:dyDescent="0.25"/>
    <row r="103" ht="14.45" customHeight="1" x14ac:dyDescent="0.25"/>
    <row r="104" ht="14.45" customHeight="1" x14ac:dyDescent="0.25"/>
    <row r="105" ht="14.45" customHeight="1" x14ac:dyDescent="0.25"/>
    <row r="106" ht="14.45" customHeight="1" x14ac:dyDescent="0.25"/>
    <row r="107" ht="14.45" customHeight="1" x14ac:dyDescent="0.25"/>
    <row r="108" ht="14.45" customHeight="1" x14ac:dyDescent="0.25"/>
    <row r="109" ht="14.45" customHeight="1" x14ac:dyDescent="0.25"/>
    <row r="110" ht="14.45" customHeight="1" x14ac:dyDescent="0.25"/>
    <row r="111" ht="14.45" customHeight="1" x14ac:dyDescent="0.25"/>
    <row r="112" ht="14.45" customHeight="1" x14ac:dyDescent="0.25"/>
    <row r="113" ht="14.45" customHeight="1" x14ac:dyDescent="0.25"/>
    <row r="114" ht="14.45" customHeight="1" x14ac:dyDescent="0.25"/>
    <row r="115" ht="14.45" customHeight="1" x14ac:dyDescent="0.25"/>
    <row r="116" ht="14.45" customHeight="1" x14ac:dyDescent="0.25"/>
    <row r="117" ht="14.45" customHeight="1" x14ac:dyDescent="0.25"/>
    <row r="118" ht="14.45" customHeight="1" x14ac:dyDescent="0.25"/>
    <row r="119" ht="14.45" customHeight="1" x14ac:dyDescent="0.25"/>
    <row r="120" ht="14.45" customHeight="1" x14ac:dyDescent="0.25"/>
    <row r="121" ht="14.45" customHeight="1" x14ac:dyDescent="0.25"/>
    <row r="122" ht="14.45" customHeight="1" x14ac:dyDescent="0.25"/>
    <row r="123" ht="14.45" customHeight="1" x14ac:dyDescent="0.25"/>
    <row r="124" ht="14.45" customHeight="1" x14ac:dyDescent="0.25"/>
    <row r="125" ht="14.45" customHeight="1" x14ac:dyDescent="0.25"/>
    <row r="126" ht="14.45" customHeight="1" x14ac:dyDescent="0.25"/>
    <row r="127" ht="14.45" customHeight="1" x14ac:dyDescent="0.25"/>
    <row r="128" ht="14.45" customHeight="1" x14ac:dyDescent="0.25"/>
    <row r="129" ht="14.45" customHeight="1" x14ac:dyDescent="0.25"/>
    <row r="130" ht="14.45" customHeight="1" x14ac:dyDescent="0.25"/>
    <row r="131" ht="14.45" customHeight="1" x14ac:dyDescent="0.25"/>
    <row r="132" ht="14.45" customHeight="1" x14ac:dyDescent="0.25"/>
    <row r="133" ht="14.45" customHeight="1" x14ac:dyDescent="0.25"/>
    <row r="134" ht="14.45" customHeight="1" x14ac:dyDescent="0.25"/>
    <row r="135" ht="14.45" customHeight="1" x14ac:dyDescent="0.25"/>
    <row r="136" ht="14.45" customHeight="1" x14ac:dyDescent="0.25"/>
    <row r="137" ht="14.45" customHeight="1" x14ac:dyDescent="0.25"/>
    <row r="138" ht="14.45" customHeight="1" x14ac:dyDescent="0.25"/>
    <row r="139" ht="14.45" customHeight="1" x14ac:dyDescent="0.25"/>
    <row r="140" ht="14.45" customHeight="1" x14ac:dyDescent="0.25"/>
    <row r="141" ht="14.45" customHeight="1" x14ac:dyDescent="0.25"/>
    <row r="142" ht="14.45" customHeight="1" x14ac:dyDescent="0.25"/>
    <row r="143" ht="14.45" customHeight="1" x14ac:dyDescent="0.25"/>
    <row r="144" ht="14.45" customHeight="1" x14ac:dyDescent="0.25"/>
    <row r="145" ht="14.45" customHeight="1" x14ac:dyDescent="0.25"/>
    <row r="146" ht="14.45" customHeight="1" x14ac:dyDescent="0.25"/>
    <row r="147" ht="14.45" customHeight="1" x14ac:dyDescent="0.25"/>
    <row r="148" ht="14.45" customHeight="1" x14ac:dyDescent="0.25"/>
    <row r="149" ht="14.45" customHeight="1" x14ac:dyDescent="0.25"/>
    <row r="150" ht="14.45" customHeight="1" x14ac:dyDescent="0.25"/>
    <row r="151" ht="14.45" customHeight="1" x14ac:dyDescent="0.25"/>
    <row r="152" ht="14.45" customHeight="1" x14ac:dyDescent="0.25"/>
    <row r="153" ht="14.45" customHeight="1" x14ac:dyDescent="0.25"/>
    <row r="154" ht="14.45" customHeight="1" x14ac:dyDescent="0.25"/>
    <row r="155" ht="14.45" customHeight="1" x14ac:dyDescent="0.25"/>
    <row r="156" ht="14.45" customHeight="1" x14ac:dyDescent="0.25"/>
    <row r="157" ht="14.45" customHeight="1" x14ac:dyDescent="0.25"/>
    <row r="158" ht="14.45" customHeight="1" x14ac:dyDescent="0.25"/>
    <row r="159" ht="14.45" customHeight="1" x14ac:dyDescent="0.25"/>
    <row r="160" ht="14.45" customHeight="1" x14ac:dyDescent="0.25"/>
    <row r="161" ht="14.45" customHeight="1" x14ac:dyDescent="0.25"/>
    <row r="162" ht="14.45" customHeight="1" x14ac:dyDescent="0.25"/>
    <row r="163" ht="14.45" customHeight="1" x14ac:dyDescent="0.25"/>
    <row r="164" ht="14.45" customHeight="1" x14ac:dyDescent="0.25"/>
    <row r="165" ht="14.45" customHeight="1" x14ac:dyDescent="0.25"/>
    <row r="166" ht="14.45" customHeight="1" x14ac:dyDescent="0.25"/>
    <row r="167" ht="14.45" customHeight="1" x14ac:dyDescent="0.25"/>
    <row r="168" ht="14.45" customHeight="1" x14ac:dyDescent="0.25"/>
    <row r="169" ht="14.45" customHeight="1" x14ac:dyDescent="0.25"/>
    <row r="170" ht="14.45" customHeight="1" x14ac:dyDescent="0.25"/>
    <row r="171" ht="14.45" customHeight="1" x14ac:dyDescent="0.25"/>
    <row r="172" ht="14.45" customHeight="1" x14ac:dyDescent="0.25"/>
    <row r="173" ht="14.45" customHeight="1" x14ac:dyDescent="0.25"/>
    <row r="174" ht="14.45" customHeight="1" x14ac:dyDescent="0.25"/>
    <row r="175" ht="14.45" customHeight="1" x14ac:dyDescent="0.25"/>
    <row r="176" ht="14.45" customHeight="1" x14ac:dyDescent="0.25"/>
    <row r="177" ht="14.45" customHeight="1" x14ac:dyDescent="0.25"/>
    <row r="178" ht="14.45" customHeight="1" x14ac:dyDescent="0.25"/>
    <row r="179" ht="14.45" customHeight="1" x14ac:dyDescent="0.25"/>
    <row r="180" ht="14.45" customHeight="1" x14ac:dyDescent="0.25"/>
    <row r="181" ht="14.45" customHeight="1" x14ac:dyDescent="0.25"/>
    <row r="182" ht="14.45" customHeight="1" x14ac:dyDescent="0.25"/>
    <row r="183" ht="14.45" customHeight="1" x14ac:dyDescent="0.25"/>
    <row r="184" ht="14.45" customHeight="1" x14ac:dyDescent="0.25"/>
    <row r="185" ht="14.45" customHeight="1" x14ac:dyDescent="0.25"/>
    <row r="186" ht="14.45" customHeight="1" x14ac:dyDescent="0.25"/>
    <row r="187" ht="14.45" customHeight="1" x14ac:dyDescent="0.25"/>
    <row r="188" ht="14.45" customHeight="1" x14ac:dyDescent="0.25"/>
    <row r="189" ht="14.45" customHeight="1" x14ac:dyDescent="0.25"/>
    <row r="190" ht="14.45" hidden="1" customHeight="1" x14ac:dyDescent="0.25"/>
    <row r="191" ht="14.45" hidden="1" customHeight="1" x14ac:dyDescent="0.25"/>
  </sheetData>
  <sheetProtection algorithmName="SHA-512" hashValue="zus7o2vUc2+Q+5PSasxLAqkcPxFPYkwiBX0NRp/B8C4yD2TAToHcbifPgbu1wpMg2pF8nvqv1c/2rUSlb0rHiQ==" saltValue="pf15ErX28AZqOhYJFfe0Pw==" spinCount="100000" sheet="1" objects="1" scenarios="1" selectLockedCells="1" selectUnlockedCells="1"/>
  <mergeCells count="20">
    <mergeCell ref="E1:K3"/>
    <mergeCell ref="L1:O1"/>
    <mergeCell ref="L2:O2"/>
    <mergeCell ref="L3:O3"/>
    <mergeCell ref="A10:O11"/>
    <mergeCell ref="A25:O26"/>
    <mergeCell ref="A29:O38"/>
    <mergeCell ref="A39:O40"/>
    <mergeCell ref="E60:K62"/>
    <mergeCell ref="L60:O60"/>
    <mergeCell ref="L61:O61"/>
    <mergeCell ref="L62:O62"/>
    <mergeCell ref="A42:O44"/>
    <mergeCell ref="A45:O46"/>
    <mergeCell ref="A47:O59"/>
    <mergeCell ref="A6:O6"/>
    <mergeCell ref="A7:O7"/>
    <mergeCell ref="A8:O8"/>
    <mergeCell ref="A13:O18"/>
    <mergeCell ref="A19:O23"/>
  </mergeCells>
  <pageMargins left="0.511811024" right="0.511811024" top="0.78740157499999996" bottom="0.78740157499999996" header="0.31496062000000002" footer="0.31496062000000002"/>
  <pageSetup paperSize="9" scale="6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5113C-2B6B-4F3C-A9C5-F7E0786EAF8A}">
  <dimension ref="A1:DJ376"/>
  <sheetViews>
    <sheetView zoomScale="85" zoomScaleNormal="85" workbookViewId="0">
      <selection activeCell="CJ12" sqref="CJ12"/>
    </sheetView>
  </sheetViews>
  <sheetFormatPr defaultRowHeight="15" x14ac:dyDescent="0.25"/>
  <cols>
    <col min="1" max="1" width="3.5703125" style="3" customWidth="1"/>
    <col min="2" max="2" width="7.28515625" style="3" bestFit="1" customWidth="1"/>
    <col min="3" max="3" width="8.85546875" style="3"/>
    <col min="4" max="4" width="12.5703125" style="3" customWidth="1"/>
    <col min="5" max="9" width="4.7109375" style="3" customWidth="1"/>
    <col min="10" max="10" width="8.28515625" style="3" bestFit="1" customWidth="1"/>
    <col min="11" max="54" width="4.7109375" style="3" customWidth="1"/>
    <col min="55" max="55" width="25.7109375" style="3" customWidth="1"/>
    <col min="56" max="56" width="15.28515625" style="3" customWidth="1"/>
    <col min="57" max="57" width="4.7109375" style="39" customWidth="1"/>
    <col min="58" max="58" width="4.28515625" style="39" customWidth="1"/>
    <col min="59" max="83" width="4.7109375" style="39" customWidth="1"/>
    <col min="84" max="85" width="13.28515625" style="3" customWidth="1"/>
    <col min="86" max="88" width="19.140625" style="3" customWidth="1"/>
    <col min="90" max="90" width="11" bestFit="1" customWidth="1"/>
    <col min="91" max="114" width="7.140625" customWidth="1"/>
  </cols>
  <sheetData>
    <row r="1" spans="1:114" ht="15.75" thickBot="1" x14ac:dyDescent="0.3"/>
    <row r="2" spans="1:114" x14ac:dyDescent="0.25">
      <c r="D2" s="7"/>
      <c r="E2" s="48"/>
      <c r="F2" s="157"/>
      <c r="G2" s="158"/>
      <c r="H2" s="158"/>
      <c r="I2" s="158"/>
    </row>
    <row r="3" spans="1:114" x14ac:dyDescent="0.25">
      <c r="D3" s="8"/>
      <c r="E3" s="9"/>
      <c r="F3" s="157" t="s">
        <v>337</v>
      </c>
      <c r="G3" s="158"/>
      <c r="H3" s="158"/>
      <c r="I3" s="158"/>
      <c r="J3" s="159" t="e">
        <f>'Radiação Manual'!E16:H17</f>
        <v>#VALUE!</v>
      </c>
      <c r="K3" s="159"/>
      <c r="L3" s="159"/>
      <c r="M3" s="159"/>
      <c r="N3" s="159"/>
      <c r="O3" s="159"/>
      <c r="P3" s="159"/>
    </row>
    <row r="4" spans="1:114" x14ac:dyDescent="0.25">
      <c r="D4" s="8"/>
      <c r="E4" s="9"/>
      <c r="F4" s="157" t="s">
        <v>0</v>
      </c>
      <c r="G4" s="158"/>
      <c r="H4" s="158"/>
      <c r="I4" s="158"/>
      <c r="J4" s="160">
        <f>IF('Radiação Manual'!L16="","",'Radiação Manual'!L16)</f>
        <v>-22.12</v>
      </c>
      <c r="K4" s="160"/>
    </row>
    <row r="5" spans="1:114" x14ac:dyDescent="0.25">
      <c r="D5" s="8"/>
      <c r="E5" s="9"/>
      <c r="J5" s="3" t="s">
        <v>657</v>
      </c>
      <c r="K5" s="3" t="s">
        <v>658</v>
      </c>
      <c r="L5" s="3" t="s">
        <v>659</v>
      </c>
      <c r="M5" s="3" t="s">
        <v>660</v>
      </c>
      <c r="N5" s="3" t="s">
        <v>661</v>
      </c>
      <c r="O5" s="3" t="s">
        <v>662</v>
      </c>
      <c r="P5" s="3" t="s">
        <v>663</v>
      </c>
      <c r="Q5" s="3" t="s">
        <v>664</v>
      </c>
      <c r="R5" s="3" t="s">
        <v>665</v>
      </c>
      <c r="S5" s="3" t="s">
        <v>666</v>
      </c>
      <c r="T5" s="3" t="s">
        <v>667</v>
      </c>
      <c r="U5" s="3" t="s">
        <v>668</v>
      </c>
      <c r="V5" s="3" t="s">
        <v>669</v>
      </c>
    </row>
    <row r="6" spans="1:114" x14ac:dyDescent="0.25">
      <c r="D6" s="8"/>
      <c r="E6" s="9"/>
      <c r="F6" s="157" t="s">
        <v>644</v>
      </c>
      <c r="G6" s="158"/>
      <c r="H6" s="158"/>
      <c r="I6" s="158"/>
      <c r="J6" s="32">
        <f>'Radiação Manual'!C37</f>
        <v>197.2000000000001</v>
      </c>
      <c r="K6" s="32">
        <f>'Radiação Manual'!D37</f>
        <v>186.5</v>
      </c>
      <c r="L6" s="32">
        <f>'Radiação Manual'!E37</f>
        <v>228.89999999999995</v>
      </c>
      <c r="M6" s="32">
        <f>'Radiação Manual'!F37</f>
        <v>239.49999999999983</v>
      </c>
      <c r="N6" s="32">
        <f>'Radiação Manual'!G37</f>
        <v>215.1</v>
      </c>
      <c r="O6" s="32">
        <f>'Radiação Manual'!H37</f>
        <v>209.70000000000007</v>
      </c>
      <c r="P6" s="32">
        <f>'Radiação Manual'!I37</f>
        <v>235.79999999999987</v>
      </c>
      <c r="Q6" s="32">
        <f>'Radiação Manual'!J37</f>
        <v>233.40000000000003</v>
      </c>
      <c r="R6" s="32">
        <f>'Radiação Manual'!K37</f>
        <v>195.39999999999989</v>
      </c>
      <c r="S6" s="32">
        <f>'Radiação Manual'!L37</f>
        <v>216.09999999999997</v>
      </c>
      <c r="T6" s="32">
        <f>'Radiação Manual'!M37</f>
        <v>226.99999999999991</v>
      </c>
      <c r="U6" s="32">
        <f>'Radiação Manual'!N37</f>
        <v>206.4</v>
      </c>
      <c r="V6" s="32"/>
    </row>
    <row r="7" spans="1:114" ht="15.75" thickBot="1" x14ac:dyDescent="0.3">
      <c r="D7" s="4"/>
      <c r="E7" s="6"/>
      <c r="F7" s="157" t="s">
        <v>645</v>
      </c>
      <c r="G7" s="158"/>
      <c r="H7" s="158"/>
      <c r="I7" s="158"/>
      <c r="J7" s="32">
        <f>J6/31</f>
        <v>6.3612903225806487</v>
      </c>
      <c r="K7" s="32">
        <f>K6/28</f>
        <v>6.6607142857142856</v>
      </c>
      <c r="L7" s="32">
        <f t="shared" ref="L7:U7" si="0">L6/31</f>
        <v>7.3838709677419336</v>
      </c>
      <c r="M7" s="32">
        <f>M6/30</f>
        <v>7.9833333333333281</v>
      </c>
      <c r="N7" s="32">
        <f t="shared" si="0"/>
        <v>6.9387096774193546</v>
      </c>
      <c r="O7" s="32">
        <f>O6/30</f>
        <v>6.9900000000000029</v>
      </c>
      <c r="P7" s="32">
        <f t="shared" si="0"/>
        <v>7.6064516129032214</v>
      </c>
      <c r="Q7" s="32">
        <f t="shared" si="0"/>
        <v>7.5290322580645173</v>
      </c>
      <c r="R7" s="32">
        <f>R6/30</f>
        <v>6.5133333333333301</v>
      </c>
      <c r="S7" s="32">
        <f t="shared" si="0"/>
        <v>6.9709677419354827</v>
      </c>
      <c r="T7" s="32">
        <f>T6/30</f>
        <v>7.5666666666666638</v>
      </c>
      <c r="U7" s="32">
        <f t="shared" si="0"/>
        <v>6.6580645161290324</v>
      </c>
      <c r="V7" s="32"/>
    </row>
    <row r="8" spans="1:114" x14ac:dyDescent="0.25">
      <c r="F8" s="157" t="s">
        <v>648</v>
      </c>
      <c r="G8" s="158"/>
      <c r="H8" s="158"/>
      <c r="I8" s="158"/>
      <c r="J8" s="32">
        <f>AVERAGE(BF12:CD42)</f>
        <v>468.55578902807923</v>
      </c>
      <c r="K8" s="32">
        <f>AVERAGE(BF43:CD70)</f>
        <v>444.71683727730641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</row>
    <row r="9" spans="1:114" ht="15.75" thickBot="1" x14ac:dyDescent="0.3"/>
    <row r="10" spans="1:114" x14ac:dyDescent="0.25">
      <c r="B10" s="151" t="s">
        <v>9</v>
      </c>
      <c r="C10" s="151" t="s">
        <v>10</v>
      </c>
      <c r="D10" s="151" t="s">
        <v>11</v>
      </c>
      <c r="E10" s="146" t="s">
        <v>1</v>
      </c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6" t="s">
        <v>2</v>
      </c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8"/>
      <c r="BC10" s="7" t="s">
        <v>4</v>
      </c>
      <c r="BD10" s="151" t="s">
        <v>3</v>
      </c>
      <c r="BE10" s="40" t="s">
        <v>5</v>
      </c>
      <c r="BF10" s="153" t="s">
        <v>6</v>
      </c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5"/>
      <c r="CE10" s="85"/>
      <c r="CF10" s="7" t="s">
        <v>8</v>
      </c>
      <c r="CG10" s="151" t="s">
        <v>647</v>
      </c>
      <c r="CH10" s="151" t="s">
        <v>7</v>
      </c>
      <c r="CI10" s="149" t="s">
        <v>651</v>
      </c>
      <c r="CJ10" s="149" t="s">
        <v>652</v>
      </c>
      <c r="CL10" s="146" t="s">
        <v>653</v>
      </c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8"/>
    </row>
    <row r="11" spans="1:114" ht="15.75" thickBot="1" x14ac:dyDescent="0.3">
      <c r="B11" s="152"/>
      <c r="C11" s="152"/>
      <c r="D11" s="152"/>
      <c r="E11" s="8">
        <v>0</v>
      </c>
      <c r="F11" s="3">
        <v>1</v>
      </c>
      <c r="G11" s="3">
        <v>2</v>
      </c>
      <c r="H11" s="3">
        <v>3</v>
      </c>
      <c r="I11" s="3">
        <v>4</v>
      </c>
      <c r="J11" s="3">
        <v>5</v>
      </c>
      <c r="K11" s="3">
        <v>6</v>
      </c>
      <c r="L11" s="3">
        <v>7</v>
      </c>
      <c r="M11" s="3">
        <v>8</v>
      </c>
      <c r="N11" s="3">
        <v>9</v>
      </c>
      <c r="O11" s="3">
        <v>10</v>
      </c>
      <c r="P11" s="3">
        <v>11</v>
      </c>
      <c r="Q11" s="3">
        <v>12</v>
      </c>
      <c r="R11" s="3">
        <v>13</v>
      </c>
      <c r="S11" s="3">
        <v>14</v>
      </c>
      <c r="T11" s="3">
        <v>15</v>
      </c>
      <c r="U11" s="3">
        <v>16</v>
      </c>
      <c r="V11" s="3">
        <v>17</v>
      </c>
      <c r="W11" s="3">
        <v>18</v>
      </c>
      <c r="X11" s="3">
        <v>19</v>
      </c>
      <c r="Y11" s="3">
        <v>20</v>
      </c>
      <c r="Z11" s="3">
        <v>21</v>
      </c>
      <c r="AA11" s="3">
        <v>22</v>
      </c>
      <c r="AB11" s="3">
        <v>23</v>
      </c>
      <c r="AC11" s="3">
        <v>24</v>
      </c>
      <c r="AD11" s="8">
        <v>0</v>
      </c>
      <c r="AE11" s="3">
        <v>1</v>
      </c>
      <c r="AF11" s="3">
        <v>2</v>
      </c>
      <c r="AG11" s="3">
        <v>3</v>
      </c>
      <c r="AH11" s="3">
        <v>4</v>
      </c>
      <c r="AI11" s="3">
        <v>5</v>
      </c>
      <c r="AJ11" s="3">
        <v>6</v>
      </c>
      <c r="AK11" s="3">
        <v>7</v>
      </c>
      <c r="AL11" s="3">
        <v>8</v>
      </c>
      <c r="AM11" s="3">
        <v>9</v>
      </c>
      <c r="AN11" s="3">
        <v>10</v>
      </c>
      <c r="AO11" s="3">
        <v>11</v>
      </c>
      <c r="AP11" s="3">
        <v>12</v>
      </c>
      <c r="AQ11" s="3">
        <v>13</v>
      </c>
      <c r="AR11" s="3">
        <v>14</v>
      </c>
      <c r="AS11" s="3">
        <v>15</v>
      </c>
      <c r="AT11" s="3">
        <v>16</v>
      </c>
      <c r="AU11" s="3">
        <v>17</v>
      </c>
      <c r="AV11" s="3">
        <v>18</v>
      </c>
      <c r="AW11" s="3">
        <v>19</v>
      </c>
      <c r="AX11" s="3">
        <v>20</v>
      </c>
      <c r="AY11" s="3">
        <v>21</v>
      </c>
      <c r="AZ11" s="3">
        <v>22</v>
      </c>
      <c r="BA11" s="3">
        <v>23</v>
      </c>
      <c r="BB11" s="9">
        <v>24</v>
      </c>
      <c r="BC11" s="8" t="s">
        <v>12</v>
      </c>
      <c r="BD11" s="152"/>
      <c r="BE11" s="41" t="s">
        <v>12</v>
      </c>
      <c r="BF11" s="41">
        <v>0</v>
      </c>
      <c r="BG11" s="39">
        <v>1</v>
      </c>
      <c r="BH11" s="39">
        <v>2</v>
      </c>
      <c r="BI11" s="39">
        <v>3</v>
      </c>
      <c r="BJ11" s="39">
        <v>4</v>
      </c>
      <c r="BK11" s="39">
        <v>5</v>
      </c>
      <c r="BL11" s="44">
        <v>6</v>
      </c>
      <c r="BM11" s="39">
        <v>7</v>
      </c>
      <c r="BN11" s="39">
        <v>8</v>
      </c>
      <c r="BO11" s="45">
        <v>9</v>
      </c>
      <c r="BP11" s="39">
        <v>10</v>
      </c>
      <c r="BQ11" s="39">
        <v>11</v>
      </c>
      <c r="BR11" s="46">
        <v>12</v>
      </c>
      <c r="BS11" s="39">
        <v>13</v>
      </c>
      <c r="BT11" s="39">
        <v>14</v>
      </c>
      <c r="BU11" s="45">
        <v>15</v>
      </c>
      <c r="BV11" s="39">
        <v>16</v>
      </c>
      <c r="BW11" s="39">
        <v>17</v>
      </c>
      <c r="BX11" s="44">
        <v>18</v>
      </c>
      <c r="BY11" s="39">
        <v>19</v>
      </c>
      <c r="BZ11" s="39">
        <v>20</v>
      </c>
      <c r="CA11" s="39">
        <v>21</v>
      </c>
      <c r="CB11" s="39">
        <v>22</v>
      </c>
      <c r="CC11" s="39">
        <v>23</v>
      </c>
      <c r="CD11" s="42">
        <v>24</v>
      </c>
      <c r="CE11" s="39" t="s">
        <v>700</v>
      </c>
      <c r="CF11" s="8" t="s">
        <v>12</v>
      </c>
      <c r="CG11" s="156"/>
      <c r="CH11" s="156"/>
      <c r="CI11" s="150"/>
      <c r="CJ11" s="150"/>
      <c r="CL11" s="17"/>
      <c r="CM11">
        <v>1</v>
      </c>
      <c r="CN11">
        <v>2</v>
      </c>
      <c r="CO11">
        <v>3</v>
      </c>
      <c r="CP11">
        <v>4</v>
      </c>
      <c r="CQ11">
        <v>5</v>
      </c>
      <c r="CR11">
        <v>6</v>
      </c>
      <c r="CS11">
        <v>7</v>
      </c>
      <c r="CT11">
        <v>8</v>
      </c>
      <c r="CU11">
        <v>9</v>
      </c>
      <c r="CV11">
        <v>10</v>
      </c>
      <c r="CW11">
        <v>11</v>
      </c>
      <c r="CX11">
        <v>12</v>
      </c>
      <c r="CY11">
        <v>13</v>
      </c>
      <c r="CZ11">
        <v>14</v>
      </c>
      <c r="DA11">
        <v>15</v>
      </c>
      <c r="DB11">
        <v>16</v>
      </c>
      <c r="DC11">
        <v>17</v>
      </c>
      <c r="DD11">
        <v>18</v>
      </c>
      <c r="DE11">
        <v>19</v>
      </c>
      <c r="DF11">
        <v>20</v>
      </c>
      <c r="DG11">
        <v>21</v>
      </c>
      <c r="DH11">
        <v>22</v>
      </c>
      <c r="DI11">
        <v>23</v>
      </c>
      <c r="DJ11" s="18">
        <v>24</v>
      </c>
    </row>
    <row r="12" spans="1:114" ht="15.75" thickBot="1" x14ac:dyDescent="0.3">
      <c r="A12" s="7">
        <v>1</v>
      </c>
      <c r="B12" s="22" t="s">
        <v>16</v>
      </c>
      <c r="C12" s="13">
        <v>44197</v>
      </c>
      <c r="D12" s="10">
        <f>(23.45)*SIN(RADIANS((360/365)*(A12-80)))</f>
        <v>-22.930543608307651</v>
      </c>
      <c r="E12" s="7">
        <f>(E$11-12)*15</f>
        <v>-180</v>
      </c>
      <c r="F12" s="22">
        <f t="shared" ref="F12:AC22" si="1">(F$11-12)*15</f>
        <v>-165</v>
      </c>
      <c r="G12" s="22">
        <f t="shared" si="1"/>
        <v>-150</v>
      </c>
      <c r="H12" s="22">
        <f t="shared" si="1"/>
        <v>-135</v>
      </c>
      <c r="I12" s="22">
        <f t="shared" si="1"/>
        <v>-120</v>
      </c>
      <c r="J12" s="22">
        <f t="shared" si="1"/>
        <v>-105</v>
      </c>
      <c r="K12" s="22">
        <f t="shared" si="1"/>
        <v>-90</v>
      </c>
      <c r="L12" s="22">
        <f t="shared" si="1"/>
        <v>-75</v>
      </c>
      <c r="M12" s="22">
        <f t="shared" si="1"/>
        <v>-60</v>
      </c>
      <c r="N12" s="22">
        <f t="shared" si="1"/>
        <v>-45</v>
      </c>
      <c r="O12" s="22">
        <f t="shared" si="1"/>
        <v>-30</v>
      </c>
      <c r="P12" s="22">
        <f t="shared" si="1"/>
        <v>-15</v>
      </c>
      <c r="Q12" s="22">
        <f>(Q$11-12)*15</f>
        <v>0</v>
      </c>
      <c r="R12" s="22">
        <f t="shared" si="1"/>
        <v>15</v>
      </c>
      <c r="S12" s="22">
        <f t="shared" si="1"/>
        <v>30</v>
      </c>
      <c r="T12" s="22">
        <f t="shared" si="1"/>
        <v>45</v>
      </c>
      <c r="U12" s="22">
        <f t="shared" si="1"/>
        <v>60</v>
      </c>
      <c r="V12" s="22">
        <f t="shared" si="1"/>
        <v>75</v>
      </c>
      <c r="W12" s="22">
        <f t="shared" si="1"/>
        <v>90</v>
      </c>
      <c r="X12" s="22">
        <f t="shared" si="1"/>
        <v>105</v>
      </c>
      <c r="Y12" s="22">
        <f t="shared" si="1"/>
        <v>120</v>
      </c>
      <c r="Z12" s="22">
        <f t="shared" si="1"/>
        <v>135</v>
      </c>
      <c r="AA12" s="22">
        <f t="shared" si="1"/>
        <v>150</v>
      </c>
      <c r="AB12" s="22">
        <f t="shared" si="1"/>
        <v>165</v>
      </c>
      <c r="AC12" s="22">
        <f t="shared" si="1"/>
        <v>180</v>
      </c>
      <c r="AD12" s="7">
        <f>DEGREES(ACOS((SIN(RADIANS($J$4))*SIN(RADIANS($D12))+COS(RADIANS($J$4))*COS(RADIANS($D12))*COS(RADIANS(E12)))))</f>
        <v>134.94945639169234</v>
      </c>
      <c r="AE12" s="7">
        <f t="shared" ref="AE12:AT27" si="2">DEGREES(ACOS((SIN(RADIANS($J$4))*SIN(RADIANS($D12))+COS(RADIANS($J$4))*COS(RADIANS($D12))*COS(RADIANS(F12)))))</f>
        <v>132.6416545876871</v>
      </c>
      <c r="AF12" s="7">
        <f t="shared" si="2"/>
        <v>126.31163073741371</v>
      </c>
      <c r="AG12" s="7">
        <f t="shared" si="2"/>
        <v>117.16720543239295</v>
      </c>
      <c r="AH12" s="7">
        <f t="shared" si="2"/>
        <v>106.25346440613851</v>
      </c>
      <c r="AI12" s="7">
        <f t="shared" si="2"/>
        <v>94.250291427490694</v>
      </c>
      <c r="AJ12" s="7">
        <f t="shared" si="2"/>
        <v>81.563766807041802</v>
      </c>
      <c r="AK12" s="7">
        <f t="shared" si="2"/>
        <v>68.436586144673257</v>
      </c>
      <c r="AL12" s="7">
        <f t="shared" si="2"/>
        <v>55.019034471719522</v>
      </c>
      <c r="AM12" s="7">
        <f t="shared" si="2"/>
        <v>41.409103955345778</v>
      </c>
      <c r="AN12" s="7">
        <f t="shared" si="2"/>
        <v>27.67529529854184</v>
      </c>
      <c r="AO12" s="7">
        <f t="shared" si="2"/>
        <v>13.873341844592829</v>
      </c>
      <c r="AP12" s="7">
        <f t="shared" si="2"/>
        <v>0.81054360830760608</v>
      </c>
      <c r="AQ12" s="7">
        <f t="shared" si="2"/>
        <v>13.873341844592829</v>
      </c>
      <c r="AR12" s="7">
        <f t="shared" si="2"/>
        <v>27.67529529854184</v>
      </c>
      <c r="AS12" s="7">
        <f t="shared" si="2"/>
        <v>41.409103955345778</v>
      </c>
      <c r="AT12" s="7">
        <f t="shared" si="2"/>
        <v>55.019034471719522</v>
      </c>
      <c r="AU12" s="7">
        <f t="shared" ref="AU12:BB27" si="3">DEGREES(ACOS((SIN(RADIANS($J$4))*SIN(RADIANS($D12))+COS(RADIANS($J$4))*COS(RADIANS($D12))*COS(RADIANS(V12)))))</f>
        <v>68.436586144673257</v>
      </c>
      <c r="AV12" s="7">
        <f t="shared" si="3"/>
        <v>81.563766807041802</v>
      </c>
      <c r="AW12" s="7">
        <f t="shared" si="3"/>
        <v>94.250291427490694</v>
      </c>
      <c r="AX12" s="7">
        <f t="shared" si="3"/>
        <v>106.25346440613851</v>
      </c>
      <c r="AY12" s="7">
        <f t="shared" si="3"/>
        <v>117.16720543239295</v>
      </c>
      <c r="AZ12" s="7">
        <f t="shared" si="3"/>
        <v>126.31163073741371</v>
      </c>
      <c r="BA12" s="7">
        <f t="shared" si="3"/>
        <v>132.6416545876871</v>
      </c>
      <c r="BB12" s="7">
        <f t="shared" si="3"/>
        <v>134.94945639169234</v>
      </c>
      <c r="BC12" s="53">
        <f>DEGREES(ACOS(-(TAN(RADIANS($J$4))*TAN(RADIANS($D12)))))</f>
        <v>99.901376033740391</v>
      </c>
      <c r="BD12" s="7">
        <f t="shared" ref="BD12:BD75" si="4">(2*BC12)/15</f>
        <v>13.320183471165386</v>
      </c>
      <c r="BE12" s="40">
        <f>1+0.033*COS(RADIANS((360*$A12)/365))</f>
        <v>1.0329951106939008</v>
      </c>
      <c r="BF12" s="40">
        <f>IF(1367*$BE12*COS(RADIANS(AD12))&gt;0,1367*$BE12*COS(RADIANS(AD12)),0)</f>
        <v>0</v>
      </c>
      <c r="BG12" s="40">
        <f>IF(1367*$BE12*COS(RADIANS(AE12))&gt;0,1367*$BE12*COS(RADIANS(AE12)),0)</f>
        <v>0</v>
      </c>
      <c r="BH12" s="40">
        <f t="shared" ref="BH12:BL27" si="5">IF(1367*$BE12*COS(RADIANS(AF12))&gt;0,1367*$BE12*COS(RADIANS(AF12)),0)</f>
        <v>0</v>
      </c>
      <c r="BI12" s="40">
        <f t="shared" si="5"/>
        <v>0</v>
      </c>
      <c r="BJ12" s="40">
        <f t="shared" si="5"/>
        <v>0</v>
      </c>
      <c r="BK12" s="40">
        <f t="shared" si="5"/>
        <v>0</v>
      </c>
      <c r="BL12" s="40">
        <f>IF(1367*$BE12*COS(RADIANS(AJ12))&gt;0,1367*$BE12*COS(RADIANS(AJ12)),0)</f>
        <v>207.16785262821335</v>
      </c>
      <c r="BM12" s="40">
        <f t="shared" ref="BM12:CB27" si="6">IF(1367*$BE12*COS(RADIANS(AK12))&gt;0,1367*$BE12*COS(RADIANS(AK12)),0)</f>
        <v>518.99178686930929</v>
      </c>
      <c r="BN12" s="40">
        <f t="shared" si="6"/>
        <v>809.56543530529109</v>
      </c>
      <c r="BO12" s="40">
        <f t="shared" si="6"/>
        <v>1059.0866839909045</v>
      </c>
      <c r="BP12" s="40">
        <f t="shared" si="6"/>
        <v>1250.5510721815854</v>
      </c>
      <c r="BQ12" s="40">
        <f t="shared" si="6"/>
        <v>1370.9106182320004</v>
      </c>
      <c r="BR12" s="40">
        <f t="shared" si="6"/>
        <v>1411.9630179823687</v>
      </c>
      <c r="BS12" s="40">
        <f t="shared" si="6"/>
        <v>1370.9106182320004</v>
      </c>
      <c r="BT12" s="40">
        <f t="shared" si="6"/>
        <v>1250.5510721815854</v>
      </c>
      <c r="BU12" s="40">
        <f t="shared" si="6"/>
        <v>1059.0866839909045</v>
      </c>
      <c r="BV12" s="40">
        <f t="shared" si="6"/>
        <v>809.56543530529109</v>
      </c>
      <c r="BW12" s="40">
        <f t="shared" si="6"/>
        <v>518.99178686930929</v>
      </c>
      <c r="BX12" s="40">
        <f t="shared" si="6"/>
        <v>207.16785262821335</v>
      </c>
      <c r="BY12" s="40">
        <f t="shared" si="6"/>
        <v>0</v>
      </c>
      <c r="BZ12" s="40">
        <f t="shared" si="6"/>
        <v>0</v>
      </c>
      <c r="CA12" s="40">
        <f t="shared" si="6"/>
        <v>0</v>
      </c>
      <c r="CB12" s="40">
        <f t="shared" si="6"/>
        <v>0</v>
      </c>
      <c r="CC12" s="40">
        <f t="shared" ref="CC12:CD27" si="7">IF(1367*$BE12*COS(RADIANS(BA12))&gt;0,1367*$BE12*COS(RADIANS(BA12)),0)</f>
        <v>0</v>
      </c>
      <c r="CD12" s="40">
        <f t="shared" si="7"/>
        <v>0</v>
      </c>
      <c r="CE12" s="40">
        <f>BR12*0.51</f>
        <v>720.10113917100807</v>
      </c>
      <c r="CF12" s="10">
        <f t="shared" ref="CF12:CF75" si="8">(PI()*BC12)/180</f>
        <v>1.7436079390617234</v>
      </c>
      <c r="CG12" s="35">
        <f t="shared" ref="CG12:CG75" si="9">HLOOKUP(B12,$J$5:$V$7,3,)</f>
        <v>6.3612903225806487</v>
      </c>
      <c r="CH12" s="7">
        <f t="shared" ref="CH12:CH75" si="10">37.59*BE12*(CF$12*SIN(RADIANS($J$4))*SIN(RADIANS($D12))+COS(RADIANS($J$4))*COS(RADIANS($D12))*SIN(RADIANS(BC12)))</f>
        <v>42.569079858325424</v>
      </c>
      <c r="CI12" s="7">
        <f>CH12*0.51</f>
        <v>21.710230727745966</v>
      </c>
      <c r="CJ12" s="10">
        <f t="shared" ref="CJ12:CJ75" si="11">CH12*(0.29+0.52*($CG12/BD12))</f>
        <v>22.916435849550361</v>
      </c>
      <c r="CL12" s="17" t="s">
        <v>16</v>
      </c>
      <c r="CM12">
        <f t="shared" ref="CM12:DJ12" si="12">AVERAGE(BG12:BG42)</f>
        <v>0</v>
      </c>
      <c r="CN12">
        <f t="shared" si="12"/>
        <v>0</v>
      </c>
      <c r="CO12">
        <f t="shared" si="12"/>
        <v>0</v>
      </c>
      <c r="CP12">
        <f t="shared" si="12"/>
        <v>0</v>
      </c>
      <c r="CQ12">
        <f t="shared" si="12"/>
        <v>0</v>
      </c>
      <c r="CR12">
        <f t="shared" si="12"/>
        <v>187.34044654279657</v>
      </c>
      <c r="CS12">
        <f t="shared" si="12"/>
        <v>503.49660831635617</v>
      </c>
      <c r="CT12">
        <f t="shared" si="12"/>
        <v>798.10725013780859</v>
      </c>
      <c r="CU12">
        <f t="shared" si="12"/>
        <v>1051.0951436341268</v>
      </c>
      <c r="CV12">
        <f t="shared" si="12"/>
        <v>1245.2195819457991</v>
      </c>
      <c r="CW12">
        <f t="shared" si="12"/>
        <v>1367.2513054076865</v>
      </c>
      <c r="CX12">
        <f t="shared" si="12"/>
        <v>1408.8740537328208</v>
      </c>
      <c r="CY12">
        <f t="shared" si="12"/>
        <v>1367.2513054076865</v>
      </c>
      <c r="CZ12">
        <f t="shared" si="12"/>
        <v>1245.2195819457991</v>
      </c>
      <c r="DA12">
        <f t="shared" si="12"/>
        <v>1051.0951436341268</v>
      </c>
      <c r="DB12">
        <f t="shared" si="12"/>
        <v>798.10725013780859</v>
      </c>
      <c r="DC12">
        <f t="shared" si="12"/>
        <v>503.49660831635617</v>
      </c>
      <c r="DD12">
        <f t="shared" si="12"/>
        <v>187.34044654279657</v>
      </c>
      <c r="DE12">
        <f t="shared" si="12"/>
        <v>0</v>
      </c>
      <c r="DF12">
        <f t="shared" si="12"/>
        <v>0</v>
      </c>
      <c r="DG12">
        <f t="shared" si="12"/>
        <v>0</v>
      </c>
      <c r="DH12">
        <f t="shared" si="12"/>
        <v>0</v>
      </c>
      <c r="DI12">
        <f t="shared" si="12"/>
        <v>0</v>
      </c>
      <c r="DJ12" s="18">
        <f t="shared" si="12"/>
        <v>0</v>
      </c>
    </row>
    <row r="13" spans="1:114" ht="15.75" thickBot="1" x14ac:dyDescent="0.3">
      <c r="A13" s="8">
        <v>2</v>
      </c>
      <c r="B13" s="3" t="s">
        <v>16</v>
      </c>
      <c r="C13" s="14">
        <v>44198</v>
      </c>
      <c r="D13" s="11">
        <f t="shared" ref="D13:D76" si="13">(23.45)*SIN(RADIANS((360/365)*(A13-80)))</f>
        <v>-22.84265567379326</v>
      </c>
      <c r="E13" s="8">
        <f>(E$11-12)*15</f>
        <v>-180</v>
      </c>
      <c r="F13" s="3">
        <f t="shared" si="1"/>
        <v>-165</v>
      </c>
      <c r="G13" s="3">
        <f t="shared" si="1"/>
        <v>-150</v>
      </c>
      <c r="H13" s="3">
        <f t="shared" si="1"/>
        <v>-135</v>
      </c>
      <c r="I13" s="3">
        <f t="shared" si="1"/>
        <v>-120</v>
      </c>
      <c r="J13" s="3">
        <f t="shared" si="1"/>
        <v>-105</v>
      </c>
      <c r="K13" s="3">
        <f t="shared" si="1"/>
        <v>-90</v>
      </c>
      <c r="L13" s="3">
        <f t="shared" si="1"/>
        <v>-75</v>
      </c>
      <c r="M13" s="3">
        <f t="shared" si="1"/>
        <v>-60</v>
      </c>
      <c r="N13" s="3">
        <f t="shared" si="1"/>
        <v>-45</v>
      </c>
      <c r="O13" s="3">
        <f t="shared" si="1"/>
        <v>-30</v>
      </c>
      <c r="P13" s="3">
        <f t="shared" si="1"/>
        <v>-15</v>
      </c>
      <c r="Q13" s="3">
        <f t="shared" si="1"/>
        <v>0</v>
      </c>
      <c r="R13" s="3">
        <f t="shared" si="1"/>
        <v>15</v>
      </c>
      <c r="S13" s="3">
        <f t="shared" si="1"/>
        <v>30</v>
      </c>
      <c r="T13" s="3">
        <f t="shared" si="1"/>
        <v>45</v>
      </c>
      <c r="U13" s="3">
        <f t="shared" si="1"/>
        <v>60</v>
      </c>
      <c r="V13" s="3">
        <f t="shared" si="1"/>
        <v>75</v>
      </c>
      <c r="W13" s="3">
        <f t="shared" si="1"/>
        <v>90</v>
      </c>
      <c r="X13" s="3">
        <f t="shared" si="1"/>
        <v>105</v>
      </c>
      <c r="Y13" s="3">
        <f t="shared" si="1"/>
        <v>120</v>
      </c>
      <c r="Z13" s="3">
        <f t="shared" si="1"/>
        <v>135</v>
      </c>
      <c r="AA13" s="3">
        <f t="shared" si="1"/>
        <v>150</v>
      </c>
      <c r="AB13" s="3">
        <f t="shared" si="1"/>
        <v>165</v>
      </c>
      <c r="AC13" s="3">
        <f t="shared" si="1"/>
        <v>180</v>
      </c>
      <c r="AD13" s="7">
        <f t="shared" ref="AD13:AS42" si="14">DEGREES(ACOS((SIN(RADIANS($J$4))*SIN(RADIANS($D13))+COS(RADIANS($J$4))*COS(RADIANS($D13))*COS(RADIANS(E13)))))</f>
        <v>135.03734432620675</v>
      </c>
      <c r="AE13" s="7">
        <f t="shared" si="2"/>
        <v>132.7247361386797</v>
      </c>
      <c r="AF13" s="7">
        <f t="shared" si="2"/>
        <v>126.3835309659287</v>
      </c>
      <c r="AG13" s="7">
        <f t="shared" si="2"/>
        <v>117.22665735007439</v>
      </c>
      <c r="AH13" s="7">
        <f t="shared" si="2"/>
        <v>106.30171973326304</v>
      </c>
      <c r="AI13" s="7">
        <f t="shared" si="2"/>
        <v>94.289083202205703</v>
      </c>
      <c r="AJ13" s="7">
        <f t="shared" si="2"/>
        <v>81.594587797226822</v>
      </c>
      <c r="AK13" s="7">
        <f t="shared" si="2"/>
        <v>68.460555177328899</v>
      </c>
      <c r="AL13" s="7">
        <f t="shared" si="2"/>
        <v>55.036920541299807</v>
      </c>
      <c r="AM13" s="7">
        <f t="shared" si="2"/>
        <v>41.421346328247111</v>
      </c>
      <c r="AN13" s="7">
        <f t="shared" si="2"/>
        <v>27.68189658749505</v>
      </c>
      <c r="AO13" s="7">
        <f t="shared" si="2"/>
        <v>13.872937574159927</v>
      </c>
      <c r="AP13" s="7">
        <f t="shared" si="2"/>
        <v>0.72265567379302398</v>
      </c>
      <c r="AQ13" s="7">
        <f t="shared" si="2"/>
        <v>13.872937574159927</v>
      </c>
      <c r="AR13" s="7">
        <f t="shared" si="2"/>
        <v>27.68189658749505</v>
      </c>
      <c r="AS13" s="7">
        <f t="shared" si="2"/>
        <v>41.421346328247111</v>
      </c>
      <c r="AT13" s="7">
        <f t="shared" si="2"/>
        <v>55.036920541299807</v>
      </c>
      <c r="AU13" s="7">
        <f t="shared" si="3"/>
        <v>68.460555177328899</v>
      </c>
      <c r="AV13" s="7">
        <f t="shared" si="3"/>
        <v>81.594587797226822</v>
      </c>
      <c r="AW13" s="7">
        <f t="shared" si="3"/>
        <v>94.289083202205703</v>
      </c>
      <c r="AX13" s="7">
        <f t="shared" si="3"/>
        <v>106.30171973326304</v>
      </c>
      <c r="AY13" s="7">
        <f t="shared" si="3"/>
        <v>117.22665735007439</v>
      </c>
      <c r="AZ13" s="7">
        <f t="shared" si="3"/>
        <v>126.3835309659287</v>
      </c>
      <c r="BA13" s="7">
        <f t="shared" si="3"/>
        <v>132.7247361386797</v>
      </c>
      <c r="BB13" s="7">
        <f t="shared" si="3"/>
        <v>135.03734432620675</v>
      </c>
      <c r="BC13" s="7">
        <f t="shared" ref="BC13:BC76" si="15">DEGREES(ACOS(-(TAN(RADIANS($J$4))*TAN(RADIANS($D13)))))</f>
        <v>99.858653070079455</v>
      </c>
      <c r="BD13" s="7">
        <f t="shared" si="4"/>
        <v>13.314487076010595</v>
      </c>
      <c r="BE13" s="40">
        <f t="shared" ref="BE13:BE76" si="16">1+0.033*COS(RADIANS((360*$A13)/365))</f>
        <v>1.0329804442244102</v>
      </c>
      <c r="BF13" s="40">
        <f t="shared" ref="BF13:BU42" si="17">IF(1367*$BE13*COS(RADIANS(AD13))&gt;0,1367*$BE13*COS(RADIANS(AD13)),0)</f>
        <v>0</v>
      </c>
      <c r="BG13" s="40">
        <f t="shared" si="17"/>
        <v>0</v>
      </c>
      <c r="BH13" s="40">
        <f t="shared" si="5"/>
        <v>0</v>
      </c>
      <c r="BI13" s="40">
        <f t="shared" si="5"/>
        <v>0</v>
      </c>
      <c r="BJ13" s="40">
        <f t="shared" si="5"/>
        <v>0</v>
      </c>
      <c r="BK13" s="40">
        <f t="shared" si="5"/>
        <v>0</v>
      </c>
      <c r="BL13" s="40">
        <f t="shared" si="5"/>
        <v>206.41350104940059</v>
      </c>
      <c r="BM13" s="40">
        <f t="shared" si="6"/>
        <v>518.43498789314822</v>
      </c>
      <c r="BN13" s="40">
        <f t="shared" si="6"/>
        <v>809.19272604838193</v>
      </c>
      <c r="BO13" s="40">
        <f t="shared" si="6"/>
        <v>1058.8720561597033</v>
      </c>
      <c r="BP13" s="40">
        <f t="shared" si="6"/>
        <v>1250.4577444946281</v>
      </c>
      <c r="BQ13" s="40">
        <f t="shared" si="6"/>
        <v>1370.893543003451</v>
      </c>
      <c r="BR13" s="40">
        <f t="shared" si="6"/>
        <v>1411.9719510473631</v>
      </c>
      <c r="BS13" s="40">
        <f t="shared" si="6"/>
        <v>1370.893543003451</v>
      </c>
      <c r="BT13" s="40">
        <f t="shared" si="6"/>
        <v>1250.4577444946281</v>
      </c>
      <c r="BU13" s="40">
        <f t="shared" si="6"/>
        <v>1058.8720561597033</v>
      </c>
      <c r="BV13" s="40">
        <f t="shared" si="6"/>
        <v>809.19272604838193</v>
      </c>
      <c r="BW13" s="40">
        <f t="shared" si="6"/>
        <v>518.43498789314822</v>
      </c>
      <c r="BX13" s="40">
        <f t="shared" si="6"/>
        <v>206.41350104940059</v>
      </c>
      <c r="BY13" s="40">
        <f t="shared" si="6"/>
        <v>0</v>
      </c>
      <c r="BZ13" s="40">
        <f t="shared" si="6"/>
        <v>0</v>
      </c>
      <c r="CA13" s="40">
        <f t="shared" si="6"/>
        <v>0</v>
      </c>
      <c r="CB13" s="40">
        <f t="shared" si="6"/>
        <v>0</v>
      </c>
      <c r="CC13" s="40">
        <f t="shared" si="7"/>
        <v>0</v>
      </c>
      <c r="CD13" s="40">
        <f t="shared" si="7"/>
        <v>0</v>
      </c>
      <c r="CE13" s="40">
        <f t="shared" ref="CE13:CE76" si="18">BR13*0.51</f>
        <v>720.10569503415513</v>
      </c>
      <c r="CF13" s="10">
        <f t="shared" si="8"/>
        <v>1.7428622826796303</v>
      </c>
      <c r="CG13" s="35">
        <f t="shared" si="9"/>
        <v>6.3612903225806487</v>
      </c>
      <c r="CH13" s="7">
        <f t="shared" si="10"/>
        <v>42.557829421447245</v>
      </c>
      <c r="CI13" s="7">
        <f t="shared" ref="CI13:CI76" si="19">CH13*0.51</f>
        <v>21.704493004938094</v>
      </c>
      <c r="CJ13" s="10">
        <f t="shared" si="11"/>
        <v>22.914900956970506</v>
      </c>
      <c r="CL13" s="49" t="s">
        <v>17</v>
      </c>
      <c r="CM13" s="50">
        <f t="shared" ref="CM13:DJ13" si="20">AVERAGE(BG43:BG70)</f>
        <v>0</v>
      </c>
      <c r="CN13" s="50">
        <f t="shared" si="20"/>
        <v>0</v>
      </c>
      <c r="CO13" s="50">
        <f t="shared" si="20"/>
        <v>0</v>
      </c>
      <c r="CP13" s="50">
        <f t="shared" si="20"/>
        <v>0</v>
      </c>
      <c r="CQ13" s="50">
        <f t="shared" si="20"/>
        <v>0</v>
      </c>
      <c r="CR13" s="50">
        <f t="shared" si="20"/>
        <v>118.38260970000064</v>
      </c>
      <c r="CS13" s="50">
        <f t="shared" si="20"/>
        <v>444.77731394455179</v>
      </c>
      <c r="CT13" s="50">
        <f t="shared" si="20"/>
        <v>748.92875848758888</v>
      </c>
      <c r="CU13" s="50">
        <f t="shared" si="20"/>
        <v>1010.1095250175315</v>
      </c>
      <c r="CV13" s="50">
        <f t="shared" si="20"/>
        <v>1210.520575916988</v>
      </c>
      <c r="CW13" s="50">
        <f t="shared" si="20"/>
        <v>1336.5042292620822</v>
      </c>
      <c r="CX13" s="50">
        <f t="shared" si="20"/>
        <v>1379.4749072751772</v>
      </c>
      <c r="CY13" s="50">
        <f t="shared" si="20"/>
        <v>1336.5042292620822</v>
      </c>
      <c r="CZ13" s="50">
        <f t="shared" si="20"/>
        <v>1210.520575916988</v>
      </c>
      <c r="DA13" s="50">
        <f t="shared" si="20"/>
        <v>1010.1095250175315</v>
      </c>
      <c r="DB13" s="50">
        <f t="shared" si="20"/>
        <v>748.92875848758888</v>
      </c>
      <c r="DC13" s="50">
        <f t="shared" si="20"/>
        <v>444.77731394455179</v>
      </c>
      <c r="DD13" s="50">
        <f t="shared" si="20"/>
        <v>118.38260970000064</v>
      </c>
      <c r="DE13" s="50">
        <f t="shared" si="20"/>
        <v>0</v>
      </c>
      <c r="DF13" s="50">
        <f t="shared" si="20"/>
        <v>0</v>
      </c>
      <c r="DG13" s="50">
        <f t="shared" si="20"/>
        <v>0</v>
      </c>
      <c r="DH13" s="50">
        <f t="shared" si="20"/>
        <v>0</v>
      </c>
      <c r="DI13" s="50">
        <f t="shared" si="20"/>
        <v>0</v>
      </c>
      <c r="DJ13" s="51">
        <f t="shared" si="20"/>
        <v>0</v>
      </c>
    </row>
    <row r="14" spans="1:114" ht="15.75" thickBot="1" x14ac:dyDescent="0.3">
      <c r="A14" s="8">
        <v>3</v>
      </c>
      <c r="B14" s="3" t="s">
        <v>16</v>
      </c>
      <c r="C14" s="14">
        <v>44199</v>
      </c>
      <c r="D14" s="11">
        <f t="shared" si="13"/>
        <v>-22.747998967417843</v>
      </c>
      <c r="E14" s="8">
        <f>(E$11-12)*15</f>
        <v>-180</v>
      </c>
      <c r="F14" s="3">
        <f t="shared" si="1"/>
        <v>-165</v>
      </c>
      <c r="G14" s="3">
        <f t="shared" si="1"/>
        <v>-150</v>
      </c>
      <c r="H14" s="3">
        <f t="shared" si="1"/>
        <v>-135</v>
      </c>
      <c r="I14" s="3">
        <f t="shared" si="1"/>
        <v>-120</v>
      </c>
      <c r="J14" s="3">
        <f t="shared" si="1"/>
        <v>-105</v>
      </c>
      <c r="K14" s="3">
        <f t="shared" si="1"/>
        <v>-90</v>
      </c>
      <c r="L14" s="3">
        <f t="shared" si="1"/>
        <v>-75</v>
      </c>
      <c r="M14" s="3">
        <f t="shared" si="1"/>
        <v>-60</v>
      </c>
      <c r="N14" s="3">
        <f t="shared" si="1"/>
        <v>-45</v>
      </c>
      <c r="O14" s="3">
        <f>(O$11-12)*15</f>
        <v>-30</v>
      </c>
      <c r="P14" s="3">
        <f t="shared" si="1"/>
        <v>-15</v>
      </c>
      <c r="Q14" s="3">
        <f t="shared" si="1"/>
        <v>0</v>
      </c>
      <c r="R14" s="3">
        <f t="shared" si="1"/>
        <v>15</v>
      </c>
      <c r="S14" s="3">
        <f t="shared" si="1"/>
        <v>30</v>
      </c>
      <c r="T14" s="3">
        <f t="shared" si="1"/>
        <v>45</v>
      </c>
      <c r="U14" s="3">
        <f t="shared" si="1"/>
        <v>60</v>
      </c>
      <c r="V14" s="3">
        <f t="shared" si="1"/>
        <v>75</v>
      </c>
      <c r="W14" s="3">
        <f t="shared" si="1"/>
        <v>90</v>
      </c>
      <c r="X14" s="3">
        <f t="shared" si="1"/>
        <v>105</v>
      </c>
      <c r="Y14" s="3">
        <f t="shared" si="1"/>
        <v>120</v>
      </c>
      <c r="Z14" s="3">
        <f t="shared" si="1"/>
        <v>135</v>
      </c>
      <c r="AA14" s="3">
        <f t="shared" si="1"/>
        <v>150</v>
      </c>
      <c r="AB14" s="3">
        <f t="shared" si="1"/>
        <v>165</v>
      </c>
      <c r="AC14" s="3">
        <f t="shared" si="1"/>
        <v>180</v>
      </c>
      <c r="AD14" s="7">
        <f t="shared" si="14"/>
        <v>135.13200103258214</v>
      </c>
      <c r="AE14" s="7">
        <f t="shared" si="2"/>
        <v>132.81420145583664</v>
      </c>
      <c r="AF14" s="7">
        <f t="shared" si="2"/>
        <v>126.46093187458182</v>
      </c>
      <c r="AG14" s="7">
        <f t="shared" si="2"/>
        <v>117.29064590438158</v>
      </c>
      <c r="AH14" s="7">
        <f t="shared" si="2"/>
        <v>106.35366067478873</v>
      </c>
      <c r="AI14" s="7">
        <f t="shared" si="2"/>
        <v>94.330853453494299</v>
      </c>
      <c r="AJ14" s="7">
        <f t="shared" si="2"/>
        <v>81.627802032350672</v>
      </c>
      <c r="AK14" s="7">
        <f t="shared" si="2"/>
        <v>68.48642528657183</v>
      </c>
      <c r="AL14" s="7">
        <f t="shared" si="2"/>
        <v>55.056285169884248</v>
      </c>
      <c r="AM14" s="7">
        <f t="shared" si="2"/>
        <v>41.434699105459501</v>
      </c>
      <c r="AN14" s="7">
        <f t="shared" si="2"/>
        <v>27.689292020059231</v>
      </c>
      <c r="AO14" s="7">
        <f t="shared" si="2"/>
        <v>13.873112705071842</v>
      </c>
      <c r="AP14" s="7">
        <f t="shared" si="2"/>
        <v>0.62799896741780015</v>
      </c>
      <c r="AQ14" s="7">
        <f t="shared" si="2"/>
        <v>13.873112705071842</v>
      </c>
      <c r="AR14" s="7">
        <f t="shared" si="2"/>
        <v>27.689292020059231</v>
      </c>
      <c r="AS14" s="7">
        <f t="shared" si="2"/>
        <v>41.434699105459501</v>
      </c>
      <c r="AT14" s="7">
        <f t="shared" si="2"/>
        <v>55.056285169884248</v>
      </c>
      <c r="AU14" s="7">
        <f t="shared" si="3"/>
        <v>68.48642528657183</v>
      </c>
      <c r="AV14" s="7">
        <f t="shared" si="3"/>
        <v>81.627802032350672</v>
      </c>
      <c r="AW14" s="7">
        <f t="shared" si="3"/>
        <v>94.330853453494299</v>
      </c>
      <c r="AX14" s="7">
        <f t="shared" si="3"/>
        <v>106.35366067478873</v>
      </c>
      <c r="AY14" s="7">
        <f t="shared" si="3"/>
        <v>117.29064590438158</v>
      </c>
      <c r="AZ14" s="7">
        <f t="shared" si="3"/>
        <v>126.46093187458182</v>
      </c>
      <c r="BA14" s="7">
        <f t="shared" si="3"/>
        <v>132.81420145583664</v>
      </c>
      <c r="BB14" s="7">
        <f t="shared" si="3"/>
        <v>135.13200103258214</v>
      </c>
      <c r="BC14" s="7">
        <f t="shared" si="15"/>
        <v>99.812707639470815</v>
      </c>
      <c r="BD14" s="7">
        <f t="shared" si="4"/>
        <v>13.308361018596109</v>
      </c>
      <c r="BE14" s="40">
        <f t="shared" si="16"/>
        <v>1.0329560049375197</v>
      </c>
      <c r="BF14" s="40">
        <f t="shared" si="17"/>
        <v>0</v>
      </c>
      <c r="BG14" s="40">
        <f t="shared" si="17"/>
        <v>0</v>
      </c>
      <c r="BH14" s="40">
        <f t="shared" si="5"/>
        <v>0</v>
      </c>
      <c r="BI14" s="40">
        <f t="shared" si="5"/>
        <v>0</v>
      </c>
      <c r="BJ14" s="40">
        <f t="shared" si="5"/>
        <v>0</v>
      </c>
      <c r="BK14" s="40">
        <f t="shared" si="5"/>
        <v>0</v>
      </c>
      <c r="BL14" s="40">
        <f t="shared" si="5"/>
        <v>205.59881272098792</v>
      </c>
      <c r="BM14" s="40">
        <f t="shared" si="6"/>
        <v>517.82962669388769</v>
      </c>
      <c r="BN14" s="40">
        <f t="shared" si="6"/>
        <v>808.78242668035125</v>
      </c>
      <c r="BO14" s="40">
        <f t="shared" si="6"/>
        <v>1058.6292601835366</v>
      </c>
      <c r="BP14" s="40">
        <f t="shared" si="6"/>
        <v>1250.3434783916166</v>
      </c>
      <c r="BQ14" s="40">
        <f t="shared" si="6"/>
        <v>1370.8600741564362</v>
      </c>
      <c r="BR14" s="40">
        <f t="shared" si="6"/>
        <v>1411.9660406397138</v>
      </c>
      <c r="BS14" s="40">
        <f t="shared" si="6"/>
        <v>1370.8600741564362</v>
      </c>
      <c r="BT14" s="40">
        <f t="shared" si="6"/>
        <v>1250.3434783916166</v>
      </c>
      <c r="BU14" s="40">
        <f t="shared" si="6"/>
        <v>1058.6292601835366</v>
      </c>
      <c r="BV14" s="40">
        <f t="shared" si="6"/>
        <v>808.78242668035125</v>
      </c>
      <c r="BW14" s="40">
        <f t="shared" si="6"/>
        <v>517.82962669388769</v>
      </c>
      <c r="BX14" s="40">
        <f t="shared" si="6"/>
        <v>205.59881272098792</v>
      </c>
      <c r="BY14" s="40">
        <f t="shared" si="6"/>
        <v>0</v>
      </c>
      <c r="BZ14" s="40">
        <f t="shared" si="6"/>
        <v>0</v>
      </c>
      <c r="CA14" s="40">
        <f t="shared" si="6"/>
        <v>0</v>
      </c>
      <c r="CB14" s="40">
        <f t="shared" si="6"/>
        <v>0</v>
      </c>
      <c r="CC14" s="40">
        <f t="shared" si="7"/>
        <v>0</v>
      </c>
      <c r="CD14" s="40">
        <f t="shared" si="7"/>
        <v>0</v>
      </c>
      <c r="CE14" s="40">
        <f t="shared" si="18"/>
        <v>720.10268072625411</v>
      </c>
      <c r="CF14" s="10">
        <f t="shared" si="8"/>
        <v>1.7420603836392632</v>
      </c>
      <c r="CG14" s="35">
        <f t="shared" si="9"/>
        <v>6.3612903225806487</v>
      </c>
      <c r="CH14" s="7">
        <f t="shared" si="10"/>
        <v>42.545223969521281</v>
      </c>
      <c r="CI14" s="7">
        <f t="shared" si="19"/>
        <v>21.698064224455855</v>
      </c>
      <c r="CJ14" s="10">
        <f t="shared" si="11"/>
        <v>22.912979202905358</v>
      </c>
      <c r="CL14" s="17" t="s">
        <v>18</v>
      </c>
      <c r="CM14">
        <f t="shared" ref="CM14:DJ14" si="21">AVERAGE(BG71:BG101)</f>
        <v>0</v>
      </c>
      <c r="CN14">
        <f t="shared" si="21"/>
        <v>0</v>
      </c>
      <c r="CO14">
        <f t="shared" si="21"/>
        <v>0</v>
      </c>
      <c r="CP14">
        <f t="shared" si="21"/>
        <v>0</v>
      </c>
      <c r="CQ14">
        <f t="shared" si="21"/>
        <v>0</v>
      </c>
      <c r="CR14">
        <f t="shared" si="21"/>
        <v>24.604004489260038</v>
      </c>
      <c r="CS14">
        <f t="shared" si="21"/>
        <v>348.04519266532719</v>
      </c>
      <c r="CT14">
        <f t="shared" si="21"/>
        <v>655.43559771683692</v>
      </c>
      <c r="CU14">
        <f t="shared" si="21"/>
        <v>919.39772269021455</v>
      </c>
      <c r="CV14">
        <f t="shared" si="21"/>
        <v>1121.9429849865633</v>
      </c>
      <c r="CW14">
        <f t="shared" si="21"/>
        <v>1249.2682597022576</v>
      </c>
      <c r="CX14">
        <f t="shared" si="21"/>
        <v>1292.6965397803883</v>
      </c>
      <c r="CY14">
        <f t="shared" si="21"/>
        <v>1249.2682597022576</v>
      </c>
      <c r="CZ14">
        <f t="shared" si="21"/>
        <v>1121.9429849865633</v>
      </c>
      <c r="DA14">
        <f t="shared" si="21"/>
        <v>919.39772269021455</v>
      </c>
      <c r="DB14">
        <f t="shared" si="21"/>
        <v>655.43559771683692</v>
      </c>
      <c r="DC14">
        <f t="shared" si="21"/>
        <v>348.04519266532719</v>
      </c>
      <c r="DD14">
        <f t="shared" si="21"/>
        <v>24.604004489260038</v>
      </c>
      <c r="DE14">
        <f t="shared" si="21"/>
        <v>0</v>
      </c>
      <c r="DF14">
        <f t="shared" si="21"/>
        <v>0</v>
      </c>
      <c r="DG14">
        <f t="shared" si="21"/>
        <v>0</v>
      </c>
      <c r="DH14">
        <f t="shared" si="21"/>
        <v>0</v>
      </c>
      <c r="DI14">
        <f t="shared" si="21"/>
        <v>0</v>
      </c>
      <c r="DJ14" s="18">
        <f t="shared" si="21"/>
        <v>0</v>
      </c>
    </row>
    <row r="15" spans="1:114" ht="15.75" thickBot="1" x14ac:dyDescent="0.3">
      <c r="A15" s="8">
        <v>4</v>
      </c>
      <c r="B15" s="3" t="s">
        <v>16</v>
      </c>
      <c r="C15" s="14">
        <v>44200</v>
      </c>
      <c r="D15" s="11">
        <f t="shared" si="13"/>
        <v>-22.646601538006347</v>
      </c>
      <c r="E15" s="8">
        <f>(E$11-12)*15</f>
        <v>-180</v>
      </c>
      <c r="F15" s="3">
        <f t="shared" si="1"/>
        <v>-165</v>
      </c>
      <c r="G15" s="3">
        <f t="shared" si="1"/>
        <v>-150</v>
      </c>
      <c r="H15" s="3">
        <f t="shared" si="1"/>
        <v>-135</v>
      </c>
      <c r="I15" s="3">
        <f t="shared" si="1"/>
        <v>-120</v>
      </c>
      <c r="J15" s="3">
        <f t="shared" si="1"/>
        <v>-105</v>
      </c>
      <c r="K15" s="3">
        <f t="shared" si="1"/>
        <v>-90</v>
      </c>
      <c r="L15" s="3">
        <f t="shared" si="1"/>
        <v>-75</v>
      </c>
      <c r="M15" s="3">
        <f t="shared" si="1"/>
        <v>-60</v>
      </c>
      <c r="N15" s="3">
        <f t="shared" si="1"/>
        <v>-45</v>
      </c>
      <c r="O15" s="3">
        <f t="shared" si="1"/>
        <v>-30</v>
      </c>
      <c r="P15" s="3">
        <f t="shared" si="1"/>
        <v>-15</v>
      </c>
      <c r="Q15" s="3">
        <f t="shared" si="1"/>
        <v>0</v>
      </c>
      <c r="R15" s="3">
        <f t="shared" si="1"/>
        <v>15</v>
      </c>
      <c r="S15" s="3">
        <f t="shared" si="1"/>
        <v>30</v>
      </c>
      <c r="T15" s="3">
        <f t="shared" si="1"/>
        <v>45</v>
      </c>
      <c r="U15" s="3">
        <f t="shared" si="1"/>
        <v>60</v>
      </c>
      <c r="V15" s="3">
        <f t="shared" si="1"/>
        <v>75</v>
      </c>
      <c r="W15" s="3">
        <f t="shared" si="1"/>
        <v>90</v>
      </c>
      <c r="X15" s="3">
        <f t="shared" si="1"/>
        <v>105</v>
      </c>
      <c r="Y15" s="3">
        <f t="shared" si="1"/>
        <v>120</v>
      </c>
      <c r="Z15" s="3">
        <f t="shared" si="1"/>
        <v>135</v>
      </c>
      <c r="AA15" s="3">
        <f t="shared" si="1"/>
        <v>150</v>
      </c>
      <c r="AB15" s="3">
        <f t="shared" si="1"/>
        <v>165</v>
      </c>
      <c r="AC15" s="3">
        <f t="shared" si="1"/>
        <v>180</v>
      </c>
      <c r="AD15" s="7">
        <f t="shared" si="14"/>
        <v>135.23339846199366</v>
      </c>
      <c r="AE15" s="7">
        <f t="shared" si="2"/>
        <v>132.91002063165527</v>
      </c>
      <c r="AF15" s="7">
        <f t="shared" si="2"/>
        <v>126.54380215744497</v>
      </c>
      <c r="AG15" s="7">
        <f t="shared" si="2"/>
        <v>117.35914259710637</v>
      </c>
      <c r="AH15" s="7">
        <f t="shared" si="2"/>
        <v>106.40926486044145</v>
      </c>
      <c r="AI15" s="7">
        <f t="shared" si="2"/>
        <v>94.375587678314346</v>
      </c>
      <c r="AJ15" s="7">
        <f t="shared" si="2"/>
        <v>81.663403913652076</v>
      </c>
      <c r="AK15" s="7">
        <f t="shared" si="2"/>
        <v>68.514200927640076</v>
      </c>
      <c r="AL15" s="7">
        <f t="shared" si="2"/>
        <v>55.077144912881849</v>
      </c>
      <c r="AM15" s="7">
        <f t="shared" si="2"/>
        <v>41.449195332859929</v>
      </c>
      <c r="AN15" s="7">
        <f t="shared" si="2"/>
        <v>27.697542573113559</v>
      </c>
      <c r="AO15" s="7">
        <f t="shared" si="2"/>
        <v>13.874002693089924</v>
      </c>
      <c r="AP15" s="7">
        <f t="shared" si="2"/>
        <v>0.52660153800579868</v>
      </c>
      <c r="AQ15" s="7">
        <f t="shared" si="2"/>
        <v>13.874002693089924</v>
      </c>
      <c r="AR15" s="7">
        <f t="shared" si="2"/>
        <v>27.697542573113559</v>
      </c>
      <c r="AS15" s="7">
        <f t="shared" si="2"/>
        <v>41.449195332859929</v>
      </c>
      <c r="AT15" s="7">
        <f t="shared" si="2"/>
        <v>55.077144912881849</v>
      </c>
      <c r="AU15" s="7">
        <f t="shared" si="3"/>
        <v>68.514200927640076</v>
      </c>
      <c r="AV15" s="7">
        <f t="shared" si="3"/>
        <v>81.663403913652076</v>
      </c>
      <c r="AW15" s="7">
        <f t="shared" si="3"/>
        <v>94.375587678314346</v>
      </c>
      <c r="AX15" s="7">
        <f t="shared" si="3"/>
        <v>106.40926486044145</v>
      </c>
      <c r="AY15" s="7">
        <f t="shared" si="3"/>
        <v>117.35914259710637</v>
      </c>
      <c r="AZ15" s="7">
        <f t="shared" si="3"/>
        <v>126.54380215744497</v>
      </c>
      <c r="BA15" s="7">
        <f t="shared" si="3"/>
        <v>132.91002063165527</v>
      </c>
      <c r="BB15" s="7">
        <f t="shared" si="3"/>
        <v>135.23339846199366</v>
      </c>
      <c r="BC15" s="7">
        <f t="shared" si="15"/>
        <v>99.763567935470988</v>
      </c>
      <c r="BD15" s="7">
        <f t="shared" si="4"/>
        <v>13.301809058062798</v>
      </c>
      <c r="BE15" s="40">
        <f t="shared" si="16"/>
        <v>1.0329218000751172</v>
      </c>
      <c r="BF15" s="40">
        <f t="shared" si="17"/>
        <v>0</v>
      </c>
      <c r="BG15" s="40">
        <f t="shared" si="17"/>
        <v>0</v>
      </c>
      <c r="BH15" s="40">
        <f t="shared" si="5"/>
        <v>0</v>
      </c>
      <c r="BI15" s="40">
        <f t="shared" si="5"/>
        <v>0</v>
      </c>
      <c r="BJ15" s="40">
        <f t="shared" si="5"/>
        <v>0</v>
      </c>
      <c r="BK15" s="40">
        <f t="shared" si="5"/>
        <v>0</v>
      </c>
      <c r="BL15" s="40">
        <f t="shared" si="5"/>
        <v>204.72393803791653</v>
      </c>
      <c r="BM15" s="40">
        <f t="shared" si="6"/>
        <v>517.17560150189672</v>
      </c>
      <c r="BN15" s="40">
        <f t="shared" si="6"/>
        <v>808.3342004515946</v>
      </c>
      <c r="BO15" s="40">
        <f t="shared" si="6"/>
        <v>1058.3577575309232</v>
      </c>
      <c r="BP15" s="40">
        <f t="shared" si="6"/>
        <v>1250.2075805083898</v>
      </c>
      <c r="BQ15" s="40">
        <f t="shared" si="6"/>
        <v>1370.8094209949033</v>
      </c>
      <c r="BR15" s="40">
        <f t="shared" si="6"/>
        <v>1411.9444628652727</v>
      </c>
      <c r="BS15" s="40">
        <f t="shared" si="6"/>
        <v>1370.8094209949033</v>
      </c>
      <c r="BT15" s="40">
        <f t="shared" si="6"/>
        <v>1250.2075805083898</v>
      </c>
      <c r="BU15" s="40">
        <f t="shared" si="6"/>
        <v>1058.3577575309232</v>
      </c>
      <c r="BV15" s="40">
        <f t="shared" si="6"/>
        <v>808.3342004515946</v>
      </c>
      <c r="BW15" s="40">
        <f t="shared" si="6"/>
        <v>517.17560150189672</v>
      </c>
      <c r="BX15" s="40">
        <f t="shared" si="6"/>
        <v>204.72393803791653</v>
      </c>
      <c r="BY15" s="40">
        <f t="shared" si="6"/>
        <v>0</v>
      </c>
      <c r="BZ15" s="40">
        <f t="shared" si="6"/>
        <v>0</v>
      </c>
      <c r="CA15" s="40">
        <f t="shared" si="6"/>
        <v>0</v>
      </c>
      <c r="CB15" s="40">
        <f t="shared" si="6"/>
        <v>0</v>
      </c>
      <c r="CC15" s="40">
        <f t="shared" si="7"/>
        <v>0</v>
      </c>
      <c r="CD15" s="40">
        <f t="shared" si="7"/>
        <v>0</v>
      </c>
      <c r="CE15" s="40">
        <f t="shared" si="18"/>
        <v>720.09167606128915</v>
      </c>
      <c r="CF15" s="10">
        <f t="shared" si="8"/>
        <v>1.7412027340110106</v>
      </c>
      <c r="CG15" s="35">
        <f t="shared" si="9"/>
        <v>6.3612903225806487</v>
      </c>
      <c r="CH15" s="7">
        <f t="shared" si="10"/>
        <v>42.531238228824883</v>
      </c>
      <c r="CI15" s="7">
        <f t="shared" si="19"/>
        <v>21.690931496700692</v>
      </c>
      <c r="CJ15" s="10">
        <f t="shared" si="11"/>
        <v>22.910654160393065</v>
      </c>
      <c r="CL15" s="17" t="s">
        <v>19</v>
      </c>
      <c r="CM15">
        <f t="shared" ref="CM15:DJ15" si="22">AVERAGE(BG102:BG131)</f>
        <v>0</v>
      </c>
      <c r="CN15">
        <f t="shared" si="22"/>
        <v>0</v>
      </c>
      <c r="CO15">
        <f t="shared" si="22"/>
        <v>0</v>
      </c>
      <c r="CP15">
        <f t="shared" si="22"/>
        <v>0</v>
      </c>
      <c r="CQ15">
        <f t="shared" si="22"/>
        <v>0</v>
      </c>
      <c r="CR15">
        <f t="shared" si="22"/>
        <v>0</v>
      </c>
      <c r="CS15">
        <f t="shared" si="22"/>
        <v>232.75110517103775</v>
      </c>
      <c r="CT15">
        <f t="shared" si="22"/>
        <v>530.85062104250903</v>
      </c>
      <c r="CU15">
        <f t="shared" si="22"/>
        <v>786.83447860560818</v>
      </c>
      <c r="CV15">
        <f t="shared" si="22"/>
        <v>983.25780100073609</v>
      </c>
      <c r="CW15">
        <f t="shared" si="22"/>
        <v>1106.7346634115529</v>
      </c>
      <c r="CX15">
        <f t="shared" si="22"/>
        <v>1148.8503217199254</v>
      </c>
      <c r="CY15">
        <f t="shared" si="22"/>
        <v>1106.7346634115529</v>
      </c>
      <c r="CZ15">
        <f t="shared" si="22"/>
        <v>983.25780100073609</v>
      </c>
      <c r="DA15">
        <f t="shared" si="22"/>
        <v>786.83447860560818</v>
      </c>
      <c r="DB15">
        <f t="shared" si="22"/>
        <v>530.85062104250903</v>
      </c>
      <c r="DC15">
        <f t="shared" si="22"/>
        <v>232.75110517103775</v>
      </c>
      <c r="DD15">
        <f t="shared" si="22"/>
        <v>0</v>
      </c>
      <c r="DE15">
        <f t="shared" si="22"/>
        <v>0</v>
      </c>
      <c r="DF15">
        <f t="shared" si="22"/>
        <v>0</v>
      </c>
      <c r="DG15">
        <f t="shared" si="22"/>
        <v>0</v>
      </c>
      <c r="DH15">
        <f t="shared" si="22"/>
        <v>0</v>
      </c>
      <c r="DI15">
        <f t="shared" si="22"/>
        <v>0</v>
      </c>
      <c r="DJ15" s="18">
        <f t="shared" si="22"/>
        <v>0</v>
      </c>
    </row>
    <row r="16" spans="1:114" ht="15.75" thickBot="1" x14ac:dyDescent="0.3">
      <c r="A16" s="8">
        <v>5</v>
      </c>
      <c r="B16" s="3" t="s">
        <v>16</v>
      </c>
      <c r="C16" s="14">
        <v>44201</v>
      </c>
      <c r="D16" s="11">
        <f t="shared" si="13"/>
        <v>-22.538493431805453</v>
      </c>
      <c r="E16" s="8">
        <f>(E$11-12)*15</f>
        <v>-180</v>
      </c>
      <c r="F16" s="3">
        <f t="shared" si="1"/>
        <v>-165</v>
      </c>
      <c r="G16" s="3">
        <f t="shared" si="1"/>
        <v>-150</v>
      </c>
      <c r="H16" s="3">
        <f t="shared" si="1"/>
        <v>-135</v>
      </c>
      <c r="I16" s="3">
        <f t="shared" si="1"/>
        <v>-120</v>
      </c>
      <c r="J16" s="3">
        <f t="shared" si="1"/>
        <v>-105</v>
      </c>
      <c r="K16" s="3">
        <f t="shared" si="1"/>
        <v>-90</v>
      </c>
      <c r="L16" s="3">
        <f t="shared" si="1"/>
        <v>-75</v>
      </c>
      <c r="M16" s="3">
        <f t="shared" si="1"/>
        <v>-60</v>
      </c>
      <c r="N16" s="3">
        <f t="shared" si="1"/>
        <v>-45</v>
      </c>
      <c r="O16" s="3">
        <f t="shared" si="1"/>
        <v>-30</v>
      </c>
      <c r="P16" s="3">
        <f t="shared" si="1"/>
        <v>-15</v>
      </c>
      <c r="Q16" s="3">
        <f t="shared" si="1"/>
        <v>0</v>
      </c>
      <c r="R16" s="3">
        <f t="shared" si="1"/>
        <v>15</v>
      </c>
      <c r="S16" s="3">
        <f t="shared" si="1"/>
        <v>30</v>
      </c>
      <c r="T16" s="3">
        <f t="shared" si="1"/>
        <v>45</v>
      </c>
      <c r="U16" s="3">
        <f t="shared" si="1"/>
        <v>60</v>
      </c>
      <c r="V16" s="3">
        <f t="shared" si="1"/>
        <v>75</v>
      </c>
      <c r="W16" s="3">
        <f t="shared" si="1"/>
        <v>90</v>
      </c>
      <c r="X16" s="3">
        <f t="shared" si="1"/>
        <v>105</v>
      </c>
      <c r="Y16" s="3">
        <f t="shared" si="1"/>
        <v>120</v>
      </c>
      <c r="Z16" s="3">
        <f t="shared" si="1"/>
        <v>135</v>
      </c>
      <c r="AA16" s="3">
        <f t="shared" si="1"/>
        <v>150</v>
      </c>
      <c r="AB16" s="3">
        <f t="shared" si="1"/>
        <v>165</v>
      </c>
      <c r="AC16" s="3">
        <f t="shared" si="1"/>
        <v>180</v>
      </c>
      <c r="AD16" s="7">
        <f t="shared" si="14"/>
        <v>135.34150656819455</v>
      </c>
      <c r="AE16" s="7">
        <f t="shared" si="2"/>
        <v>133.0121616115608</v>
      </c>
      <c r="AF16" s="7">
        <f t="shared" si="2"/>
        <v>126.63210825552551</v>
      </c>
      <c r="AG16" s="7">
        <f t="shared" si="2"/>
        <v>117.43211689029297</v>
      </c>
      <c r="AH16" s="7">
        <f t="shared" si="2"/>
        <v>106.46850831966997</v>
      </c>
      <c r="AI16" s="7">
        <f t="shared" si="2"/>
        <v>94.423270316477215</v>
      </c>
      <c r="AJ16" s="7">
        <f t="shared" si="2"/>
        <v>81.701387383712273</v>
      </c>
      <c r="AK16" s="7">
        <f t="shared" si="2"/>
        <v>68.543886760088313</v>
      </c>
      <c r="AL16" s="7">
        <f t="shared" si="2"/>
        <v>55.099517317009621</v>
      </c>
      <c r="AM16" s="7">
        <f t="shared" si="2"/>
        <v>41.464870110065391</v>
      </c>
      <c r="AN16" s="7">
        <f t="shared" si="2"/>
        <v>27.70671306915256</v>
      </c>
      <c r="AO16" s="7">
        <f t="shared" si="2"/>
        <v>13.875751675408109</v>
      </c>
      <c r="AP16" s="7">
        <f t="shared" si="2"/>
        <v>0.41849343180555831</v>
      </c>
      <c r="AQ16" s="7">
        <f t="shared" si="2"/>
        <v>13.875751675408109</v>
      </c>
      <c r="AR16" s="7">
        <f t="shared" si="2"/>
        <v>27.70671306915256</v>
      </c>
      <c r="AS16" s="7">
        <f t="shared" si="2"/>
        <v>41.464870110065391</v>
      </c>
      <c r="AT16" s="7">
        <f t="shared" si="2"/>
        <v>55.099517317009621</v>
      </c>
      <c r="AU16" s="7">
        <f t="shared" si="3"/>
        <v>68.543886760088313</v>
      </c>
      <c r="AV16" s="7">
        <f t="shared" si="3"/>
        <v>81.701387383712273</v>
      </c>
      <c r="AW16" s="7">
        <f t="shared" si="3"/>
        <v>94.423270316477215</v>
      </c>
      <c r="AX16" s="7">
        <f t="shared" si="3"/>
        <v>106.46850831966997</v>
      </c>
      <c r="AY16" s="7">
        <f t="shared" si="3"/>
        <v>117.43211689029297</v>
      </c>
      <c r="AZ16" s="7">
        <f t="shared" si="3"/>
        <v>126.63210825552551</v>
      </c>
      <c r="BA16" s="7">
        <f t="shared" si="3"/>
        <v>133.0121616115608</v>
      </c>
      <c r="BB16" s="7">
        <f t="shared" si="3"/>
        <v>135.34150656819455</v>
      </c>
      <c r="BC16" s="7">
        <f t="shared" si="15"/>
        <v>99.711263895929903</v>
      </c>
      <c r="BD16" s="7">
        <f t="shared" si="4"/>
        <v>13.294835186123986</v>
      </c>
      <c r="BE16" s="40">
        <f t="shared" si="16"/>
        <v>1.032877839772842</v>
      </c>
      <c r="BF16" s="40">
        <f t="shared" si="17"/>
        <v>0</v>
      </c>
      <c r="BG16" s="40">
        <f t="shared" si="17"/>
        <v>0</v>
      </c>
      <c r="BH16" s="40">
        <f t="shared" si="5"/>
        <v>0</v>
      </c>
      <c r="BI16" s="40">
        <f t="shared" si="5"/>
        <v>0</v>
      </c>
      <c r="BJ16" s="40">
        <f t="shared" si="5"/>
        <v>0</v>
      </c>
      <c r="BK16" s="40">
        <f t="shared" si="5"/>
        <v>0</v>
      </c>
      <c r="BL16" s="40">
        <f t="shared" si="5"/>
        <v>203.78904152300174</v>
      </c>
      <c r="BM16" s="40">
        <f t="shared" si="6"/>
        <v>516.47280805420871</v>
      </c>
      <c r="BN16" s="40">
        <f t="shared" si="6"/>
        <v>807.84769263067062</v>
      </c>
      <c r="BO16" s="40">
        <f t="shared" si="6"/>
        <v>1058.0569783882643</v>
      </c>
      <c r="BP16" s="40">
        <f t="shared" si="6"/>
        <v>1250.0493159930058</v>
      </c>
      <c r="BQ16" s="40">
        <f t="shared" si="6"/>
        <v>1370.7407449194714</v>
      </c>
      <c r="BR16" s="40">
        <f t="shared" si="6"/>
        <v>1411.906343738339</v>
      </c>
      <c r="BS16" s="40">
        <f t="shared" si="6"/>
        <v>1370.7407449194714</v>
      </c>
      <c r="BT16" s="40">
        <f t="shared" si="6"/>
        <v>1250.0493159930058</v>
      </c>
      <c r="BU16" s="40">
        <f t="shared" si="6"/>
        <v>1058.0569783882643</v>
      </c>
      <c r="BV16" s="40">
        <f t="shared" si="6"/>
        <v>807.84769263067062</v>
      </c>
      <c r="BW16" s="40">
        <f t="shared" si="6"/>
        <v>516.47280805420871</v>
      </c>
      <c r="BX16" s="40">
        <f t="shared" si="6"/>
        <v>203.78904152300174</v>
      </c>
      <c r="BY16" s="40">
        <f t="shared" si="6"/>
        <v>0</v>
      </c>
      <c r="BZ16" s="40">
        <f t="shared" si="6"/>
        <v>0</v>
      </c>
      <c r="CA16" s="40">
        <f t="shared" si="6"/>
        <v>0</v>
      </c>
      <c r="CB16" s="40">
        <f t="shared" si="6"/>
        <v>0</v>
      </c>
      <c r="CC16" s="40">
        <f t="shared" si="7"/>
        <v>0</v>
      </c>
      <c r="CD16" s="40">
        <f t="shared" si="7"/>
        <v>0</v>
      </c>
      <c r="CE16" s="40">
        <f t="shared" si="18"/>
        <v>720.0722353065529</v>
      </c>
      <c r="CF16" s="10">
        <f t="shared" si="8"/>
        <v>1.7402898563089253</v>
      </c>
      <c r="CG16" s="35">
        <f t="shared" si="9"/>
        <v>6.3612903225806487</v>
      </c>
      <c r="CH16" s="7">
        <f t="shared" si="10"/>
        <v>42.515845468568926</v>
      </c>
      <c r="CI16" s="7">
        <f t="shared" si="19"/>
        <v>21.683081188970153</v>
      </c>
      <c r="CJ16" s="10">
        <f t="shared" si="11"/>
        <v>22.907908412457861</v>
      </c>
      <c r="CL16" s="17" t="s">
        <v>20</v>
      </c>
      <c r="CM16">
        <f t="shared" ref="CM16:DJ16" si="23">AVERAGE(BG132:BG162)</f>
        <v>0</v>
      </c>
      <c r="CN16">
        <f t="shared" si="23"/>
        <v>0</v>
      </c>
      <c r="CO16">
        <f t="shared" si="23"/>
        <v>0</v>
      </c>
      <c r="CP16">
        <f t="shared" si="23"/>
        <v>0</v>
      </c>
      <c r="CQ16">
        <f t="shared" si="23"/>
        <v>0</v>
      </c>
      <c r="CR16">
        <f t="shared" si="23"/>
        <v>0</v>
      </c>
      <c r="CS16">
        <f t="shared" si="23"/>
        <v>138.71361364643715</v>
      </c>
      <c r="CT16">
        <f t="shared" si="23"/>
        <v>420.71330610084544</v>
      </c>
      <c r="CU16">
        <f t="shared" si="23"/>
        <v>662.87193187067476</v>
      </c>
      <c r="CV16">
        <f t="shared" si="23"/>
        <v>848.68678079576193</v>
      </c>
      <c r="CW16">
        <f t="shared" si="23"/>
        <v>965.49487799541976</v>
      </c>
      <c r="CX16">
        <f t="shared" si="23"/>
        <v>1005.3359446799983</v>
      </c>
      <c r="CY16">
        <f t="shared" si="23"/>
        <v>965.49487799541976</v>
      </c>
      <c r="CZ16">
        <f t="shared" si="23"/>
        <v>848.68678079576193</v>
      </c>
      <c r="DA16">
        <f t="shared" si="23"/>
        <v>662.87193187067476</v>
      </c>
      <c r="DB16">
        <f t="shared" si="23"/>
        <v>420.71330610084544</v>
      </c>
      <c r="DC16">
        <f t="shared" si="23"/>
        <v>138.71361364643715</v>
      </c>
      <c r="DD16">
        <f t="shared" si="23"/>
        <v>0</v>
      </c>
      <c r="DE16">
        <f t="shared" si="23"/>
        <v>0</v>
      </c>
      <c r="DF16">
        <f t="shared" si="23"/>
        <v>0</v>
      </c>
      <c r="DG16">
        <f t="shared" si="23"/>
        <v>0</v>
      </c>
      <c r="DH16">
        <f t="shared" si="23"/>
        <v>0</v>
      </c>
      <c r="DI16">
        <f t="shared" si="23"/>
        <v>0</v>
      </c>
      <c r="DJ16" s="18">
        <f t="shared" si="23"/>
        <v>0</v>
      </c>
    </row>
    <row r="17" spans="1:114" ht="15.75" thickBot="1" x14ac:dyDescent="0.3">
      <c r="A17" s="8">
        <v>6</v>
      </c>
      <c r="B17" s="3" t="s">
        <v>16</v>
      </c>
      <c r="C17" s="14">
        <v>44202</v>
      </c>
      <c r="D17" s="11">
        <f t="shared" si="13"/>
        <v>-22.423706683580185</v>
      </c>
      <c r="E17" s="8">
        <f t="shared" ref="E17:T38" si="24">(E$11-12)*15</f>
        <v>-180</v>
      </c>
      <c r="F17" s="3">
        <f t="shared" si="1"/>
        <v>-165</v>
      </c>
      <c r="G17" s="3">
        <f t="shared" si="1"/>
        <v>-150</v>
      </c>
      <c r="H17" s="3">
        <f t="shared" si="1"/>
        <v>-135</v>
      </c>
      <c r="I17" s="3">
        <f t="shared" si="1"/>
        <v>-120</v>
      </c>
      <c r="J17" s="3">
        <f t="shared" si="1"/>
        <v>-105</v>
      </c>
      <c r="K17" s="3">
        <f t="shared" si="1"/>
        <v>-90</v>
      </c>
      <c r="L17" s="3">
        <f t="shared" si="1"/>
        <v>-75</v>
      </c>
      <c r="M17" s="3">
        <f t="shared" si="1"/>
        <v>-60</v>
      </c>
      <c r="N17" s="3">
        <f t="shared" si="1"/>
        <v>-45</v>
      </c>
      <c r="O17" s="3">
        <f t="shared" si="1"/>
        <v>-30</v>
      </c>
      <c r="P17" s="3">
        <f t="shared" si="1"/>
        <v>-15</v>
      </c>
      <c r="Q17" s="3">
        <f t="shared" si="1"/>
        <v>0</v>
      </c>
      <c r="R17" s="3">
        <f t="shared" si="1"/>
        <v>15</v>
      </c>
      <c r="S17" s="3">
        <f t="shared" si="1"/>
        <v>30</v>
      </c>
      <c r="T17" s="3">
        <f t="shared" si="1"/>
        <v>45</v>
      </c>
      <c r="U17" s="3">
        <f t="shared" si="1"/>
        <v>60</v>
      </c>
      <c r="V17" s="3">
        <f t="shared" si="1"/>
        <v>75</v>
      </c>
      <c r="W17" s="3">
        <f t="shared" si="1"/>
        <v>90</v>
      </c>
      <c r="X17" s="3">
        <f t="shared" si="1"/>
        <v>105</v>
      </c>
      <c r="Y17" s="3">
        <f t="shared" si="1"/>
        <v>120</v>
      </c>
      <c r="Z17" s="3">
        <f t="shared" si="1"/>
        <v>135</v>
      </c>
      <c r="AA17" s="3">
        <f t="shared" si="1"/>
        <v>150</v>
      </c>
      <c r="AB17" s="3">
        <f t="shared" si="1"/>
        <v>165</v>
      </c>
      <c r="AC17" s="3">
        <f t="shared" si="1"/>
        <v>180</v>
      </c>
      <c r="AD17" s="7">
        <f t="shared" si="14"/>
        <v>135.45629331641982</v>
      </c>
      <c r="AE17" s="7">
        <f t="shared" si="2"/>
        <v>133.12059019971829</v>
      </c>
      <c r="AF17" s="7">
        <f t="shared" si="2"/>
        <v>126.72581436186834</v>
      </c>
      <c r="AG17" s="7">
        <f t="shared" si="2"/>
        <v>117.50953621344274</v>
      </c>
      <c r="AH17" s="7">
        <f t="shared" si="2"/>
        <v>106.53136548760047</v>
      </c>
      <c r="AI17" s="7">
        <f t="shared" si="2"/>
        <v>94.473884750570392</v>
      </c>
      <c r="AJ17" s="7">
        <f t="shared" si="2"/>
        <v>81.741745916219131</v>
      </c>
      <c r="AK17" s="7">
        <f t="shared" si="2"/>
        <v>68.575487623443877</v>
      </c>
      <c r="AL17" s="7">
        <f t="shared" si="2"/>
        <v>55.123420876591794</v>
      </c>
      <c r="AM17" s="7">
        <f t="shared" si="2"/>
        <v>41.481760517674367</v>
      </c>
      <c r="AN17" s="7">
        <f t="shared" si="2"/>
        <v>27.716872049580882</v>
      </c>
      <c r="AO17" s="7">
        <f t="shared" si="2"/>
        <v>13.878512171649557</v>
      </c>
      <c r="AP17" s="7">
        <f t="shared" si="2"/>
        <v>0.3037066835800577</v>
      </c>
      <c r="AQ17" s="7">
        <f t="shared" si="2"/>
        <v>13.878512171649557</v>
      </c>
      <c r="AR17" s="7">
        <f t="shared" si="2"/>
        <v>27.716872049580882</v>
      </c>
      <c r="AS17" s="7">
        <f t="shared" si="2"/>
        <v>41.481760517674367</v>
      </c>
      <c r="AT17" s="7">
        <f t="shared" si="2"/>
        <v>55.123420876591794</v>
      </c>
      <c r="AU17" s="7">
        <f t="shared" si="3"/>
        <v>68.575487623443877</v>
      </c>
      <c r="AV17" s="7">
        <f t="shared" si="3"/>
        <v>81.741745916219131</v>
      </c>
      <c r="AW17" s="7">
        <f t="shared" si="3"/>
        <v>94.473884750570392</v>
      </c>
      <c r="AX17" s="7">
        <f t="shared" si="3"/>
        <v>106.53136548760047</v>
      </c>
      <c r="AY17" s="7">
        <f t="shared" si="3"/>
        <v>117.50953621344274</v>
      </c>
      <c r="AZ17" s="7">
        <f t="shared" si="3"/>
        <v>126.72581436186834</v>
      </c>
      <c r="BA17" s="7">
        <f t="shared" si="3"/>
        <v>133.12059019971829</v>
      </c>
      <c r="BB17" s="7">
        <f t="shared" si="3"/>
        <v>135.45629331641982</v>
      </c>
      <c r="BC17" s="7">
        <f t="shared" si="15"/>
        <v>99.655827143004174</v>
      </c>
      <c r="BD17" s="7">
        <f t="shared" si="4"/>
        <v>13.287443619067224</v>
      </c>
      <c r="BE17" s="40">
        <f t="shared" si="16"/>
        <v>1.0328241370570801</v>
      </c>
      <c r="BF17" s="40">
        <f t="shared" si="17"/>
        <v>0</v>
      </c>
      <c r="BG17" s="40">
        <f t="shared" si="17"/>
        <v>0</v>
      </c>
      <c r="BH17" s="40">
        <f t="shared" si="5"/>
        <v>0</v>
      </c>
      <c r="BI17" s="40">
        <f t="shared" si="5"/>
        <v>0</v>
      </c>
      <c r="BJ17" s="40">
        <f t="shared" si="5"/>
        <v>0</v>
      </c>
      <c r="BK17" s="40">
        <f t="shared" si="5"/>
        <v>0</v>
      </c>
      <c r="BL17" s="40">
        <f t="shared" si="5"/>
        <v>202.79430208002375</v>
      </c>
      <c r="BM17" s="40">
        <f t="shared" si="6"/>
        <v>515.72114014411636</v>
      </c>
      <c r="BN17" s="40">
        <f t="shared" si="6"/>
        <v>807.32253133019208</v>
      </c>
      <c r="BO17" s="40">
        <f t="shared" si="6"/>
        <v>1057.7263227230032</v>
      </c>
      <c r="BP17" s="40">
        <f t="shared" si="6"/>
        <v>1249.867909750961</v>
      </c>
      <c r="BQ17" s="40">
        <f t="shared" si="6"/>
        <v>1370.6531607870959</v>
      </c>
      <c r="BR17" s="40">
        <f t="shared" si="6"/>
        <v>1411.8507605803602</v>
      </c>
      <c r="BS17" s="40">
        <f t="shared" si="6"/>
        <v>1370.6531607870959</v>
      </c>
      <c r="BT17" s="40">
        <f t="shared" si="6"/>
        <v>1249.867909750961</v>
      </c>
      <c r="BU17" s="40">
        <f t="shared" si="6"/>
        <v>1057.7263227230032</v>
      </c>
      <c r="BV17" s="40">
        <f t="shared" si="6"/>
        <v>807.32253133019208</v>
      </c>
      <c r="BW17" s="40">
        <f t="shared" si="6"/>
        <v>515.72114014411636</v>
      </c>
      <c r="BX17" s="40">
        <f t="shared" si="6"/>
        <v>202.79430208002375</v>
      </c>
      <c r="BY17" s="40">
        <f t="shared" si="6"/>
        <v>0</v>
      </c>
      <c r="BZ17" s="40">
        <f t="shared" si="6"/>
        <v>0</v>
      </c>
      <c r="CA17" s="40">
        <f t="shared" si="6"/>
        <v>0</v>
      </c>
      <c r="CB17" s="40">
        <f t="shared" si="6"/>
        <v>0</v>
      </c>
      <c r="CC17" s="40">
        <f t="shared" si="7"/>
        <v>0</v>
      </c>
      <c r="CD17" s="40">
        <f t="shared" si="7"/>
        <v>0</v>
      </c>
      <c r="CE17" s="40">
        <f t="shared" si="18"/>
        <v>720.04388789598374</v>
      </c>
      <c r="CF17" s="10">
        <f t="shared" si="8"/>
        <v>1.7393223024437567</v>
      </c>
      <c r="CG17" s="35">
        <f t="shared" si="9"/>
        <v>6.3612903225806487</v>
      </c>
      <c r="CH17" s="7">
        <f t="shared" si="10"/>
        <v>42.499017555465912</v>
      </c>
      <c r="CI17" s="7">
        <f t="shared" si="19"/>
        <v>21.674498953287614</v>
      </c>
      <c r="CJ17" s="10">
        <f t="shared" si="11"/>
        <v>22.904723583279146</v>
      </c>
      <c r="CL17" s="17" t="s">
        <v>21</v>
      </c>
      <c r="CM17">
        <f t="shared" ref="CM17:DJ17" si="25">AVERAGE(BG163:BG192)</f>
        <v>0</v>
      </c>
      <c r="CN17">
        <f t="shared" si="25"/>
        <v>0</v>
      </c>
      <c r="CO17">
        <f t="shared" si="25"/>
        <v>0</v>
      </c>
      <c r="CP17">
        <f t="shared" si="25"/>
        <v>0</v>
      </c>
      <c r="CQ17">
        <f t="shared" si="25"/>
        <v>0</v>
      </c>
      <c r="CR17">
        <f t="shared" si="25"/>
        <v>0</v>
      </c>
      <c r="CS17">
        <f t="shared" si="25"/>
        <v>96.276727737984444</v>
      </c>
      <c r="CT17">
        <f t="shared" si="25"/>
        <v>368.36193655680694</v>
      </c>
      <c r="CU17">
        <f t="shared" si="25"/>
        <v>602.00680221748621</v>
      </c>
      <c r="CV17">
        <f t="shared" si="25"/>
        <v>781.28881324164445</v>
      </c>
      <c r="CW17">
        <f t="shared" si="25"/>
        <v>893.99019685551582</v>
      </c>
      <c r="CX17">
        <f t="shared" si="25"/>
        <v>932.43054001365874</v>
      </c>
      <c r="CY17">
        <f t="shared" si="25"/>
        <v>893.99019685551582</v>
      </c>
      <c r="CZ17">
        <f t="shared" si="25"/>
        <v>781.28881324164445</v>
      </c>
      <c r="DA17">
        <f t="shared" si="25"/>
        <v>602.00680221748621</v>
      </c>
      <c r="DB17">
        <f t="shared" si="25"/>
        <v>368.36193655680694</v>
      </c>
      <c r="DC17">
        <f t="shared" si="25"/>
        <v>96.276727737984444</v>
      </c>
      <c r="DD17">
        <f t="shared" si="25"/>
        <v>0</v>
      </c>
      <c r="DE17">
        <f t="shared" si="25"/>
        <v>0</v>
      </c>
      <c r="DF17">
        <f t="shared" si="25"/>
        <v>0</v>
      </c>
      <c r="DG17">
        <f t="shared" si="25"/>
        <v>0</v>
      </c>
      <c r="DH17">
        <f t="shared" si="25"/>
        <v>0</v>
      </c>
      <c r="DI17">
        <f t="shared" si="25"/>
        <v>0</v>
      </c>
      <c r="DJ17" s="18">
        <f t="shared" si="25"/>
        <v>0</v>
      </c>
    </row>
    <row r="18" spans="1:114" ht="15.75" thickBot="1" x14ac:dyDescent="0.3">
      <c r="A18" s="8">
        <v>7</v>
      </c>
      <c r="B18" s="3" t="s">
        <v>16</v>
      </c>
      <c r="C18" s="14">
        <v>44203</v>
      </c>
      <c r="D18" s="11">
        <f t="shared" si="13"/>
        <v>-22.302275307121349</v>
      </c>
      <c r="E18" s="8">
        <f t="shared" si="24"/>
        <v>-180</v>
      </c>
      <c r="F18" s="3">
        <f t="shared" si="1"/>
        <v>-165</v>
      </c>
      <c r="G18" s="3">
        <f t="shared" si="1"/>
        <v>-150</v>
      </c>
      <c r="H18" s="3">
        <f t="shared" si="1"/>
        <v>-135</v>
      </c>
      <c r="I18" s="3">
        <f t="shared" si="1"/>
        <v>-120</v>
      </c>
      <c r="J18" s="3">
        <f t="shared" si="1"/>
        <v>-105</v>
      </c>
      <c r="K18" s="3">
        <f t="shared" si="1"/>
        <v>-90</v>
      </c>
      <c r="L18" s="3">
        <f t="shared" si="1"/>
        <v>-75</v>
      </c>
      <c r="M18" s="3">
        <f t="shared" si="1"/>
        <v>-60</v>
      </c>
      <c r="N18" s="3">
        <f t="shared" si="1"/>
        <v>-45</v>
      </c>
      <c r="O18" s="3">
        <f t="shared" si="1"/>
        <v>-30</v>
      </c>
      <c r="P18" s="3">
        <f t="shared" si="1"/>
        <v>-15</v>
      </c>
      <c r="Q18" s="3">
        <f t="shared" si="1"/>
        <v>0</v>
      </c>
      <c r="R18" s="3">
        <f t="shared" si="1"/>
        <v>15</v>
      </c>
      <c r="S18" s="3">
        <f t="shared" si="1"/>
        <v>30</v>
      </c>
      <c r="T18" s="3">
        <f t="shared" si="1"/>
        <v>45</v>
      </c>
      <c r="U18" s="3">
        <f t="shared" si="1"/>
        <v>60</v>
      </c>
      <c r="V18" s="3">
        <f t="shared" si="1"/>
        <v>75</v>
      </c>
      <c r="W18" s="3">
        <f t="shared" si="1"/>
        <v>90</v>
      </c>
      <c r="X18" s="3">
        <f t="shared" si="1"/>
        <v>105</v>
      </c>
      <c r="Y18" s="3">
        <f t="shared" si="1"/>
        <v>120</v>
      </c>
      <c r="Z18" s="3">
        <f t="shared" si="1"/>
        <v>135</v>
      </c>
      <c r="AA18" s="3">
        <f t="shared" si="1"/>
        <v>150</v>
      </c>
      <c r="AB18" s="3">
        <f t="shared" si="1"/>
        <v>165</v>
      </c>
      <c r="AC18" s="3">
        <f t="shared" si="1"/>
        <v>180</v>
      </c>
      <c r="AD18" s="7">
        <f t="shared" si="14"/>
        <v>135.57772469287863</v>
      </c>
      <c r="AE18" s="7">
        <f t="shared" si="2"/>
        <v>133.23527006520939</v>
      </c>
      <c r="AF18" s="7">
        <f t="shared" si="2"/>
        <v>126.8248824270409</v>
      </c>
      <c r="AG18" s="7">
        <f t="shared" si="2"/>
        <v>117.59136597130495</v>
      </c>
      <c r="AH18" s="7">
        <f t="shared" si="2"/>
        <v>106.59780921150852</v>
      </c>
      <c r="AI18" s="7">
        <f t="shared" si="2"/>
        <v>94.527413306014566</v>
      </c>
      <c r="AJ18" s="7">
        <f t="shared" si="2"/>
        <v>81.784472505236451</v>
      </c>
      <c r="AK18" s="7">
        <f t="shared" si="2"/>
        <v>68.609008511499184</v>
      </c>
      <c r="AL18" s="7">
        <f t="shared" si="2"/>
        <v>55.14887498726678</v>
      </c>
      <c r="AM18" s="7">
        <f t="shared" si="2"/>
        <v>41.499905539893376</v>
      </c>
      <c r="AN18" s="7">
        <f t="shared" si="2"/>
        <v>27.728091638683956</v>
      </c>
      <c r="AO18" s="7">
        <f t="shared" si="2"/>
        <v>13.882444748349501</v>
      </c>
      <c r="AP18" s="7">
        <f t="shared" si="2"/>
        <v>0.1822753071232297</v>
      </c>
      <c r="AQ18" s="7">
        <f t="shared" si="2"/>
        <v>13.882444748349501</v>
      </c>
      <c r="AR18" s="7">
        <f t="shared" si="2"/>
        <v>27.728091638683956</v>
      </c>
      <c r="AS18" s="7">
        <f t="shared" si="2"/>
        <v>41.499905539893376</v>
      </c>
      <c r="AT18" s="7">
        <f t="shared" si="2"/>
        <v>55.14887498726678</v>
      </c>
      <c r="AU18" s="7">
        <f t="shared" si="3"/>
        <v>68.609008511499184</v>
      </c>
      <c r="AV18" s="7">
        <f t="shared" si="3"/>
        <v>81.784472505236451</v>
      </c>
      <c r="AW18" s="7">
        <f t="shared" si="3"/>
        <v>94.527413306014566</v>
      </c>
      <c r="AX18" s="7">
        <f t="shared" si="3"/>
        <v>106.59780921150852</v>
      </c>
      <c r="AY18" s="7">
        <f t="shared" si="3"/>
        <v>117.59136597130495</v>
      </c>
      <c r="AZ18" s="7">
        <f t="shared" si="3"/>
        <v>126.8248824270409</v>
      </c>
      <c r="BA18" s="7">
        <f t="shared" si="3"/>
        <v>133.23527006520939</v>
      </c>
      <c r="BB18" s="7">
        <f t="shared" si="3"/>
        <v>135.57772469287863</v>
      </c>
      <c r="BC18" s="7">
        <f t="shared" si="15"/>
        <v>99.597290920536508</v>
      </c>
      <c r="BD18" s="7">
        <f t="shared" si="4"/>
        <v>13.279638789404867</v>
      </c>
      <c r="BE18" s="40">
        <f t="shared" si="16"/>
        <v>1.0327607078411054</v>
      </c>
      <c r="BF18" s="40">
        <f t="shared" si="17"/>
        <v>0</v>
      </c>
      <c r="BG18" s="40">
        <f t="shared" si="17"/>
        <v>0</v>
      </c>
      <c r="BH18" s="40">
        <f t="shared" si="5"/>
        <v>0</v>
      </c>
      <c r="BI18" s="40">
        <f t="shared" si="5"/>
        <v>0</v>
      </c>
      <c r="BJ18" s="40">
        <f t="shared" si="5"/>
        <v>0</v>
      </c>
      <c r="BK18" s="40">
        <f t="shared" si="5"/>
        <v>0</v>
      </c>
      <c r="BL18" s="40">
        <f t="shared" si="5"/>
        <v>201.73991325710932</v>
      </c>
      <c r="BM18" s="40">
        <f t="shared" si="6"/>
        <v>514.92049020113984</v>
      </c>
      <c r="BN18" s="40">
        <f t="shared" si="6"/>
        <v>806.75832838180906</v>
      </c>
      <c r="BO18" s="40">
        <f t="shared" si="6"/>
        <v>1057.3651614119349</v>
      </c>
      <c r="BP18" s="40">
        <f t="shared" si="6"/>
        <v>1249.6625477678874</v>
      </c>
      <c r="BQ18" s="40">
        <f t="shared" si="6"/>
        <v>1370.5457383559653</v>
      </c>
      <c r="BR18" s="40">
        <f t="shared" si="6"/>
        <v>1411.7767435065086</v>
      </c>
      <c r="BS18" s="40">
        <f t="shared" si="6"/>
        <v>1370.5457383559653</v>
      </c>
      <c r="BT18" s="40">
        <f t="shared" si="6"/>
        <v>1249.6625477678874</v>
      </c>
      <c r="BU18" s="40">
        <f t="shared" si="6"/>
        <v>1057.3651614119349</v>
      </c>
      <c r="BV18" s="40">
        <f t="shared" si="6"/>
        <v>806.75832838180906</v>
      </c>
      <c r="BW18" s="40">
        <f t="shared" si="6"/>
        <v>514.92049020113984</v>
      </c>
      <c r="BX18" s="40">
        <f t="shared" si="6"/>
        <v>201.73991325710932</v>
      </c>
      <c r="BY18" s="40">
        <f t="shared" si="6"/>
        <v>0</v>
      </c>
      <c r="BZ18" s="40">
        <f t="shared" si="6"/>
        <v>0</v>
      </c>
      <c r="CA18" s="40">
        <f t="shared" si="6"/>
        <v>0</v>
      </c>
      <c r="CB18" s="40">
        <f t="shared" si="6"/>
        <v>0</v>
      </c>
      <c r="CC18" s="40">
        <f t="shared" si="7"/>
        <v>0</v>
      </c>
      <c r="CD18" s="40">
        <f t="shared" si="7"/>
        <v>0</v>
      </c>
      <c r="CE18" s="40">
        <f t="shared" si="18"/>
        <v>720.00613918831937</v>
      </c>
      <c r="CF18" s="10">
        <f t="shared" si="8"/>
        <v>1.7383006526300162</v>
      </c>
      <c r="CG18" s="35">
        <f t="shared" si="9"/>
        <v>6.3612903225806487</v>
      </c>
      <c r="CH18" s="7">
        <f t="shared" si="10"/>
        <v>42.480725011481269</v>
      </c>
      <c r="CI18" s="7">
        <f t="shared" si="19"/>
        <v>21.665169755855448</v>
      </c>
      <c r="CJ18" s="10">
        <f t="shared" si="11"/>
        <v>22.901080371211226</v>
      </c>
      <c r="CL18" s="17" t="s">
        <v>22</v>
      </c>
      <c r="CM18">
        <f t="shared" ref="CM18:DJ18" si="26">AVERAGE(BG193:BG223)</f>
        <v>0</v>
      </c>
      <c r="CN18">
        <f t="shared" si="26"/>
        <v>0</v>
      </c>
      <c r="CO18">
        <f t="shared" si="26"/>
        <v>0</v>
      </c>
      <c r="CP18">
        <f t="shared" si="26"/>
        <v>0</v>
      </c>
      <c r="CQ18">
        <f t="shared" si="26"/>
        <v>0</v>
      </c>
      <c r="CR18">
        <f t="shared" si="26"/>
        <v>0</v>
      </c>
      <c r="CS18">
        <f t="shared" si="26"/>
        <v>118.33646878168253</v>
      </c>
      <c r="CT18">
        <f t="shared" si="26"/>
        <v>394.49255384005994</v>
      </c>
      <c r="CU18">
        <f t="shared" si="26"/>
        <v>631.6331601778644</v>
      </c>
      <c r="CV18">
        <f t="shared" si="26"/>
        <v>813.59754736655657</v>
      </c>
      <c r="CW18">
        <f t="shared" si="26"/>
        <v>927.98514312959423</v>
      </c>
      <c r="CX18">
        <f t="shared" si="26"/>
        <v>967.00062185016657</v>
      </c>
      <c r="CY18">
        <f t="shared" si="26"/>
        <v>927.98514312959423</v>
      </c>
      <c r="CZ18">
        <f t="shared" si="26"/>
        <v>813.59754736655657</v>
      </c>
      <c r="DA18">
        <f t="shared" si="26"/>
        <v>631.6331601778644</v>
      </c>
      <c r="DB18">
        <f t="shared" si="26"/>
        <v>394.49255384005994</v>
      </c>
      <c r="DC18">
        <f t="shared" si="26"/>
        <v>118.33646878168253</v>
      </c>
      <c r="DD18">
        <f t="shared" si="26"/>
        <v>0</v>
      </c>
      <c r="DE18">
        <f t="shared" si="26"/>
        <v>0</v>
      </c>
      <c r="DF18">
        <f t="shared" si="26"/>
        <v>0</v>
      </c>
      <c r="DG18">
        <f t="shared" si="26"/>
        <v>0</v>
      </c>
      <c r="DH18">
        <f t="shared" si="26"/>
        <v>0</v>
      </c>
      <c r="DI18">
        <f t="shared" si="26"/>
        <v>0</v>
      </c>
      <c r="DJ18" s="18">
        <f t="shared" si="26"/>
        <v>0</v>
      </c>
    </row>
    <row r="19" spans="1:114" ht="15.75" thickBot="1" x14ac:dyDescent="0.3">
      <c r="A19" s="8">
        <v>8</v>
      </c>
      <c r="B19" s="3" t="s">
        <v>16</v>
      </c>
      <c r="C19" s="14">
        <v>44204</v>
      </c>
      <c r="D19" s="11">
        <f t="shared" si="13"/>
        <v>-22.174235285166493</v>
      </c>
      <c r="E19" s="8">
        <f t="shared" si="24"/>
        <v>-180</v>
      </c>
      <c r="F19" s="3">
        <f t="shared" si="1"/>
        <v>-165</v>
      </c>
      <c r="G19" s="3">
        <f t="shared" si="1"/>
        <v>-150</v>
      </c>
      <c r="H19" s="3">
        <f t="shared" si="1"/>
        <v>-135</v>
      </c>
      <c r="I19" s="3">
        <f t="shared" si="1"/>
        <v>-120</v>
      </c>
      <c r="J19" s="3">
        <f t="shared" si="1"/>
        <v>-105</v>
      </c>
      <c r="K19" s="3">
        <f t="shared" si="1"/>
        <v>-90</v>
      </c>
      <c r="L19" s="3">
        <f t="shared" si="1"/>
        <v>-75</v>
      </c>
      <c r="M19" s="3">
        <f t="shared" si="1"/>
        <v>-60</v>
      </c>
      <c r="N19" s="3">
        <f t="shared" si="1"/>
        <v>-45</v>
      </c>
      <c r="O19" s="3">
        <f t="shared" si="1"/>
        <v>-30</v>
      </c>
      <c r="P19" s="3">
        <f t="shared" si="1"/>
        <v>-15</v>
      </c>
      <c r="Q19" s="3">
        <f t="shared" si="1"/>
        <v>0</v>
      </c>
      <c r="R19" s="3">
        <f t="shared" si="1"/>
        <v>15</v>
      </c>
      <c r="S19" s="3">
        <f t="shared" si="1"/>
        <v>30</v>
      </c>
      <c r="T19" s="3">
        <f t="shared" si="1"/>
        <v>45</v>
      </c>
      <c r="U19" s="3">
        <f t="shared" si="1"/>
        <v>60</v>
      </c>
      <c r="V19" s="3">
        <f t="shared" si="1"/>
        <v>75</v>
      </c>
      <c r="W19" s="3">
        <f t="shared" si="1"/>
        <v>90</v>
      </c>
      <c r="X19" s="3">
        <f t="shared" si="1"/>
        <v>105</v>
      </c>
      <c r="Y19" s="3">
        <f t="shared" si="1"/>
        <v>120</v>
      </c>
      <c r="Z19" s="3">
        <f t="shared" si="1"/>
        <v>135</v>
      </c>
      <c r="AA19" s="3">
        <f t="shared" si="1"/>
        <v>150</v>
      </c>
      <c r="AB19" s="3">
        <f t="shared" si="1"/>
        <v>165</v>
      </c>
      <c r="AC19" s="3">
        <f t="shared" si="1"/>
        <v>180</v>
      </c>
      <c r="AD19" s="7">
        <f t="shared" si="14"/>
        <v>135.70576471483349</v>
      </c>
      <c r="AE19" s="7">
        <f t="shared" si="2"/>
        <v>133.35616274856667</v>
      </c>
      <c r="AF19" s="7">
        <f t="shared" si="2"/>
        <v>126.92927216500831</v>
      </c>
      <c r="AG19" s="7">
        <f t="shared" si="2"/>
        <v>117.67756955227196</v>
      </c>
      <c r="AH19" s="7">
        <f t="shared" si="2"/>
        <v>106.66781075782936</v>
      </c>
      <c r="AI19" s="7">
        <f t="shared" si="2"/>
        <v>94.583837251280812</v>
      </c>
      <c r="AJ19" s="7">
        <f t="shared" si="2"/>
        <v>81.829559654016151</v>
      </c>
      <c r="AK19" s="7">
        <f t="shared" si="2"/>
        <v>68.64445454529573</v>
      </c>
      <c r="AL19" s="7">
        <f t="shared" si="2"/>
        <v>55.175899897176372</v>
      </c>
      <c r="AM19" s="7">
        <f t="shared" si="2"/>
        <v>41.519345982624891</v>
      </c>
      <c r="AN19" s="7">
        <f t="shared" si="2"/>
        <v>27.740447398210321</v>
      </c>
      <c r="AO19" s="7">
        <f t="shared" si="2"/>
        <v>13.887717644564972</v>
      </c>
      <c r="AP19" s="7">
        <f t="shared" si="2"/>
        <v>5.4235285168977673E-2</v>
      </c>
      <c r="AQ19" s="7">
        <f t="shared" si="2"/>
        <v>13.887717644564972</v>
      </c>
      <c r="AR19" s="7">
        <f t="shared" si="2"/>
        <v>27.740447398210321</v>
      </c>
      <c r="AS19" s="7">
        <f t="shared" si="2"/>
        <v>41.519345982624891</v>
      </c>
      <c r="AT19" s="7">
        <f t="shared" si="2"/>
        <v>55.175899897176372</v>
      </c>
      <c r="AU19" s="7">
        <f t="shared" si="3"/>
        <v>68.64445454529573</v>
      </c>
      <c r="AV19" s="7">
        <f t="shared" si="3"/>
        <v>81.829559654016151</v>
      </c>
      <c r="AW19" s="7">
        <f t="shared" si="3"/>
        <v>94.583837251280812</v>
      </c>
      <c r="AX19" s="7">
        <f t="shared" si="3"/>
        <v>106.66781075782936</v>
      </c>
      <c r="AY19" s="7">
        <f t="shared" si="3"/>
        <v>117.67756955227196</v>
      </c>
      <c r="AZ19" s="7">
        <f t="shared" si="3"/>
        <v>126.92927216500831</v>
      </c>
      <c r="BA19" s="7">
        <f t="shared" si="3"/>
        <v>133.35616274856667</v>
      </c>
      <c r="BB19" s="7">
        <f t="shared" si="3"/>
        <v>135.70576471483349</v>
      </c>
      <c r="BC19" s="7">
        <f t="shared" si="15"/>
        <v>99.535690029048084</v>
      </c>
      <c r="BD19" s="7">
        <f t="shared" si="4"/>
        <v>13.271425337206411</v>
      </c>
      <c r="BE19" s="40">
        <f t="shared" si="16"/>
        <v>1.0326875709203633</v>
      </c>
      <c r="BF19" s="40">
        <f t="shared" si="17"/>
        <v>0</v>
      </c>
      <c r="BG19" s="40">
        <f t="shared" si="17"/>
        <v>0</v>
      </c>
      <c r="BH19" s="40">
        <f t="shared" si="5"/>
        <v>0</v>
      </c>
      <c r="BI19" s="40">
        <f t="shared" si="5"/>
        <v>0</v>
      </c>
      <c r="BJ19" s="40">
        <f t="shared" si="5"/>
        <v>0</v>
      </c>
      <c r="BK19" s="40">
        <f t="shared" si="5"/>
        <v>0</v>
      </c>
      <c r="BL19" s="40">
        <f t="shared" si="5"/>
        <v>200.62608351943405</v>
      </c>
      <c r="BM19" s="40">
        <f t="shared" si="6"/>
        <v>514.0707499001943</v>
      </c>
      <c r="BN19" s="40">
        <f t="shared" si="6"/>
        <v>806.15468025890868</v>
      </c>
      <c r="BO19" s="40">
        <f t="shared" si="6"/>
        <v>1056.9728374331476</v>
      </c>
      <c r="BP19" s="40">
        <f t="shared" si="6"/>
        <v>1249.4323785080901</v>
      </c>
      <c r="BQ19" s="40">
        <f t="shared" si="6"/>
        <v>1370.4175038139081</v>
      </c>
      <c r="BR19" s="40">
        <f t="shared" si="6"/>
        <v>1411.6832769983832</v>
      </c>
      <c r="BS19" s="40">
        <f t="shared" si="6"/>
        <v>1370.4175038139081</v>
      </c>
      <c r="BT19" s="40">
        <f t="shared" si="6"/>
        <v>1249.4323785080901</v>
      </c>
      <c r="BU19" s="40">
        <f t="shared" si="6"/>
        <v>1056.9728374331476</v>
      </c>
      <c r="BV19" s="40">
        <f t="shared" si="6"/>
        <v>806.15468025890868</v>
      </c>
      <c r="BW19" s="40">
        <f t="shared" si="6"/>
        <v>514.0707499001943</v>
      </c>
      <c r="BX19" s="40">
        <f t="shared" si="6"/>
        <v>200.62608351943405</v>
      </c>
      <c r="BY19" s="40">
        <f t="shared" si="6"/>
        <v>0</v>
      </c>
      <c r="BZ19" s="40">
        <f t="shared" si="6"/>
        <v>0</v>
      </c>
      <c r="CA19" s="40">
        <f t="shared" si="6"/>
        <v>0</v>
      </c>
      <c r="CB19" s="40">
        <f t="shared" si="6"/>
        <v>0</v>
      </c>
      <c r="CC19" s="40">
        <f t="shared" si="7"/>
        <v>0</v>
      </c>
      <c r="CD19" s="40">
        <f t="shared" si="7"/>
        <v>0</v>
      </c>
      <c r="CE19" s="40">
        <f t="shared" si="18"/>
        <v>719.95847126917545</v>
      </c>
      <c r="CF19" s="10">
        <f t="shared" si="8"/>
        <v>1.7372255142513793</v>
      </c>
      <c r="CG19" s="35">
        <f t="shared" si="9"/>
        <v>6.3612903225806487</v>
      </c>
      <c r="CH19" s="7">
        <f t="shared" si="10"/>
        <v>42.460937074663349</v>
      </c>
      <c r="CI19" s="7">
        <f t="shared" si="19"/>
        <v>21.655077908078308</v>
      </c>
      <c r="CJ19" s="10">
        <f t="shared" si="11"/>
        <v>22.896958583597243</v>
      </c>
      <c r="CL19" s="17" t="s">
        <v>23</v>
      </c>
      <c r="CM19">
        <f t="shared" ref="CM19:DJ19" si="27">AVERAGE(BG224:BG254)</f>
        <v>0</v>
      </c>
      <c r="CN19">
        <f t="shared" si="27"/>
        <v>0</v>
      </c>
      <c r="CO19">
        <f t="shared" si="27"/>
        <v>0</v>
      </c>
      <c r="CP19">
        <f t="shared" si="27"/>
        <v>0</v>
      </c>
      <c r="CQ19">
        <f t="shared" si="27"/>
        <v>0</v>
      </c>
      <c r="CR19">
        <f t="shared" si="27"/>
        <v>0</v>
      </c>
      <c r="CS19">
        <f t="shared" si="27"/>
        <v>199.02459766967939</v>
      </c>
      <c r="CT19">
        <f t="shared" si="27"/>
        <v>489.40619713210225</v>
      </c>
      <c r="CU19">
        <f t="shared" si="27"/>
        <v>738.76252962538683</v>
      </c>
      <c r="CV19">
        <f t="shared" si="27"/>
        <v>930.10037317093884</v>
      </c>
      <c r="CW19">
        <f t="shared" si="27"/>
        <v>1050.380369931866</v>
      </c>
      <c r="CX19">
        <f t="shared" si="27"/>
        <v>1091.4056369010043</v>
      </c>
      <c r="CY19">
        <f t="shared" si="27"/>
        <v>1050.380369931866</v>
      </c>
      <c r="CZ19">
        <f t="shared" si="27"/>
        <v>930.10037317093884</v>
      </c>
      <c r="DA19">
        <f t="shared" si="27"/>
        <v>738.76252962538683</v>
      </c>
      <c r="DB19">
        <f t="shared" si="27"/>
        <v>489.40619713210225</v>
      </c>
      <c r="DC19">
        <f t="shared" si="27"/>
        <v>199.02459766967939</v>
      </c>
      <c r="DD19">
        <f t="shared" si="27"/>
        <v>0</v>
      </c>
      <c r="DE19">
        <f t="shared" si="27"/>
        <v>0</v>
      </c>
      <c r="DF19">
        <f t="shared" si="27"/>
        <v>0</v>
      </c>
      <c r="DG19">
        <f t="shared" si="27"/>
        <v>0</v>
      </c>
      <c r="DH19">
        <f t="shared" si="27"/>
        <v>0</v>
      </c>
      <c r="DI19">
        <f t="shared" si="27"/>
        <v>0</v>
      </c>
      <c r="DJ19" s="18">
        <f t="shared" si="27"/>
        <v>0</v>
      </c>
    </row>
    <row r="20" spans="1:114" ht="15.75" thickBot="1" x14ac:dyDescent="0.3">
      <c r="A20" s="8">
        <v>9</v>
      </c>
      <c r="B20" s="3" t="s">
        <v>16</v>
      </c>
      <c r="C20" s="14">
        <v>44205</v>
      </c>
      <c r="D20" s="11">
        <f t="shared" si="13"/>
        <v>-22.039624558737447</v>
      </c>
      <c r="E20" s="8">
        <f t="shared" si="24"/>
        <v>-180</v>
      </c>
      <c r="F20" s="3">
        <f t="shared" si="1"/>
        <v>-165</v>
      </c>
      <c r="G20" s="3">
        <f t="shared" si="1"/>
        <v>-150</v>
      </c>
      <c r="H20" s="3">
        <f t="shared" si="1"/>
        <v>-135</v>
      </c>
      <c r="I20" s="3">
        <f t="shared" si="1"/>
        <v>-120</v>
      </c>
      <c r="J20" s="3">
        <f t="shared" si="1"/>
        <v>-105</v>
      </c>
      <c r="K20" s="3">
        <f t="shared" si="1"/>
        <v>-90</v>
      </c>
      <c r="L20" s="3">
        <f t="shared" si="1"/>
        <v>-75</v>
      </c>
      <c r="M20" s="3">
        <f t="shared" si="1"/>
        <v>-60</v>
      </c>
      <c r="N20" s="3">
        <f t="shared" si="1"/>
        <v>-45</v>
      </c>
      <c r="O20" s="3">
        <f t="shared" si="1"/>
        <v>-30</v>
      </c>
      <c r="P20" s="3">
        <f t="shared" si="1"/>
        <v>-15</v>
      </c>
      <c r="Q20" s="3">
        <f t="shared" si="1"/>
        <v>0</v>
      </c>
      <c r="R20" s="3">
        <f t="shared" si="1"/>
        <v>15</v>
      </c>
      <c r="S20" s="3">
        <f t="shared" si="1"/>
        <v>30</v>
      </c>
      <c r="T20" s="3">
        <f t="shared" si="1"/>
        <v>45</v>
      </c>
      <c r="U20" s="3">
        <f t="shared" si="1"/>
        <v>60</v>
      </c>
      <c r="V20" s="3">
        <f t="shared" si="1"/>
        <v>75</v>
      </c>
      <c r="W20" s="3">
        <f t="shared" si="1"/>
        <v>90</v>
      </c>
      <c r="X20" s="3">
        <f t="shared" si="1"/>
        <v>105</v>
      </c>
      <c r="Y20" s="3">
        <f t="shared" si="1"/>
        <v>120</v>
      </c>
      <c r="Z20" s="3">
        <f t="shared" si="1"/>
        <v>135</v>
      </c>
      <c r="AA20" s="3">
        <f t="shared" si="1"/>
        <v>150</v>
      </c>
      <c r="AB20" s="3">
        <f t="shared" si="1"/>
        <v>165</v>
      </c>
      <c r="AC20" s="3">
        <f t="shared" si="1"/>
        <v>180</v>
      </c>
      <c r="AD20" s="7">
        <f t="shared" si="14"/>
        <v>135.84037544126255</v>
      </c>
      <c r="AE20" s="7">
        <f t="shared" si="2"/>
        <v>133.48322766866076</v>
      </c>
      <c r="AF20" s="7">
        <f t="shared" si="2"/>
        <v>127.03894105940721</v>
      </c>
      <c r="AG20" s="7">
        <f t="shared" si="2"/>
        <v>117.76810833739853</v>
      </c>
      <c r="AH20" s="7">
        <f t="shared" si="2"/>
        <v>106.74133981972861</v>
      </c>
      <c r="AI20" s="7">
        <f t="shared" si="2"/>
        <v>94.643136798294549</v>
      </c>
      <c r="AJ20" s="7">
        <f t="shared" si="2"/>
        <v>81.876999363391832</v>
      </c>
      <c r="AK20" s="7">
        <f t="shared" si="2"/>
        <v>68.681830944857623</v>
      </c>
      <c r="AL20" s="7">
        <f t="shared" si="2"/>
        <v>55.204516655716702</v>
      </c>
      <c r="AM20" s="7">
        <f t="shared" si="2"/>
        <v>41.540124387102807</v>
      </c>
      <c r="AN20" s="7">
        <f t="shared" si="2"/>
        <v>27.754018172523413</v>
      </c>
      <c r="AO20" s="7">
        <f t="shared" si="2"/>
        <v>13.894506356415459</v>
      </c>
      <c r="AP20" s="7">
        <f t="shared" si="2"/>
        <v>8.0375441259955285E-2</v>
      </c>
      <c r="AQ20" s="7">
        <f t="shared" si="2"/>
        <v>13.894506356415459</v>
      </c>
      <c r="AR20" s="7">
        <f t="shared" si="2"/>
        <v>27.754018172523413</v>
      </c>
      <c r="AS20" s="7">
        <f t="shared" si="2"/>
        <v>41.540124387102807</v>
      </c>
      <c r="AT20" s="7">
        <f t="shared" si="2"/>
        <v>55.204516655716702</v>
      </c>
      <c r="AU20" s="7">
        <f t="shared" si="3"/>
        <v>68.681830944857623</v>
      </c>
      <c r="AV20" s="7">
        <f t="shared" si="3"/>
        <v>81.876999363391832</v>
      </c>
      <c r="AW20" s="7">
        <f t="shared" si="3"/>
        <v>94.643136798294549</v>
      </c>
      <c r="AX20" s="7">
        <f t="shared" si="3"/>
        <v>106.74133981972861</v>
      </c>
      <c r="AY20" s="7">
        <f t="shared" si="3"/>
        <v>117.76810833739853</v>
      </c>
      <c r="AZ20" s="7">
        <f t="shared" si="3"/>
        <v>127.03894105940721</v>
      </c>
      <c r="BA20" s="7">
        <f t="shared" si="3"/>
        <v>133.48322766866076</v>
      </c>
      <c r="BB20" s="7">
        <f t="shared" si="3"/>
        <v>135.84037544126255</v>
      </c>
      <c r="BC20" s="7">
        <f t="shared" si="15"/>
        <v>99.471060758596096</v>
      </c>
      <c r="BD20" s="7">
        <f t="shared" si="4"/>
        <v>13.262808101146145</v>
      </c>
      <c r="BE20" s="40">
        <f t="shared" si="16"/>
        <v>1.032604747966902</v>
      </c>
      <c r="BF20" s="40">
        <f t="shared" si="17"/>
        <v>0</v>
      </c>
      <c r="BG20" s="40">
        <f t="shared" si="17"/>
        <v>0</v>
      </c>
      <c r="BH20" s="40">
        <f t="shared" si="5"/>
        <v>0</v>
      </c>
      <c r="BI20" s="40">
        <f t="shared" si="5"/>
        <v>0</v>
      </c>
      <c r="BJ20" s="40">
        <f t="shared" si="5"/>
        <v>0</v>
      </c>
      <c r="BK20" s="40">
        <f t="shared" si="5"/>
        <v>0</v>
      </c>
      <c r="BL20" s="40">
        <f t="shared" si="5"/>
        <v>199.45303653022688</v>
      </c>
      <c r="BM20" s="40">
        <f t="shared" si="6"/>
        <v>513.171810798715</v>
      </c>
      <c r="BN20" s="40">
        <f t="shared" si="6"/>
        <v>805.51116904559331</v>
      </c>
      <c r="BO20" s="40">
        <f t="shared" si="6"/>
        <v>1056.5486671199685</v>
      </c>
      <c r="BP20" s="40">
        <f t="shared" si="6"/>
        <v>1249.176514387153</v>
      </c>
      <c r="BQ20" s="40">
        <f t="shared" si="6"/>
        <v>1370.2674413884565</v>
      </c>
      <c r="BR20" s="40">
        <f t="shared" si="6"/>
        <v>1411.5693015609595</v>
      </c>
      <c r="BS20" s="40">
        <f t="shared" si="6"/>
        <v>1370.2674413884565</v>
      </c>
      <c r="BT20" s="40">
        <f t="shared" si="6"/>
        <v>1249.176514387153</v>
      </c>
      <c r="BU20" s="40">
        <f t="shared" si="6"/>
        <v>1056.5486671199685</v>
      </c>
      <c r="BV20" s="40">
        <f t="shared" si="6"/>
        <v>805.51116904559331</v>
      </c>
      <c r="BW20" s="40">
        <f t="shared" si="6"/>
        <v>513.171810798715</v>
      </c>
      <c r="BX20" s="40">
        <f t="shared" si="6"/>
        <v>199.45303653022688</v>
      </c>
      <c r="BY20" s="40">
        <f t="shared" si="6"/>
        <v>0</v>
      </c>
      <c r="BZ20" s="40">
        <f t="shared" si="6"/>
        <v>0</v>
      </c>
      <c r="CA20" s="40">
        <f t="shared" si="6"/>
        <v>0</v>
      </c>
      <c r="CB20" s="40">
        <f t="shared" si="6"/>
        <v>0</v>
      </c>
      <c r="CC20" s="40">
        <f t="shared" si="7"/>
        <v>0</v>
      </c>
      <c r="CD20" s="40">
        <f t="shared" si="7"/>
        <v>0</v>
      </c>
      <c r="CE20" s="40">
        <f t="shared" si="18"/>
        <v>719.90034379608937</v>
      </c>
      <c r="CF20" s="10">
        <f t="shared" si="8"/>
        <v>1.7360975206888301</v>
      </c>
      <c r="CG20" s="35">
        <f t="shared" si="9"/>
        <v>6.3612903225806487</v>
      </c>
      <c r="CH20" s="7">
        <f t="shared" si="10"/>
        <v>42.439621762942579</v>
      </c>
      <c r="CI20" s="7">
        <f t="shared" si="19"/>
        <v>21.644207099100715</v>
      </c>
      <c r="CJ20" s="10">
        <f t="shared" si="11"/>
        <v>22.892337173318321</v>
      </c>
      <c r="CL20" s="17" t="s">
        <v>24</v>
      </c>
      <c r="CM20">
        <f t="shared" ref="CM20:DJ20" si="28">AVERAGE(BG255:BG284)</f>
        <v>0</v>
      </c>
      <c r="CN20">
        <f t="shared" si="28"/>
        <v>0</v>
      </c>
      <c r="CO20">
        <f t="shared" si="28"/>
        <v>0</v>
      </c>
      <c r="CP20">
        <f t="shared" si="28"/>
        <v>0</v>
      </c>
      <c r="CQ20">
        <f t="shared" si="28"/>
        <v>0</v>
      </c>
      <c r="CR20">
        <f t="shared" si="28"/>
        <v>7.2719692143729828</v>
      </c>
      <c r="CS20">
        <f t="shared" si="28"/>
        <v>310.23330682335683</v>
      </c>
      <c r="CT20">
        <f t="shared" si="28"/>
        <v>612.40696614751619</v>
      </c>
      <c r="CU20">
        <f t="shared" si="28"/>
        <v>871.88937000726264</v>
      </c>
      <c r="CV20">
        <f t="shared" si="28"/>
        <v>1070.9972213945023</v>
      </c>
      <c r="CW20">
        <f t="shared" si="28"/>
        <v>1196.1616492784758</v>
      </c>
      <c r="CX20">
        <f t="shared" si="28"/>
        <v>1238.8529047428888</v>
      </c>
      <c r="CY20">
        <f t="shared" si="28"/>
        <v>1196.1616492784758</v>
      </c>
      <c r="CZ20">
        <f t="shared" si="28"/>
        <v>1070.9972213945023</v>
      </c>
      <c r="DA20">
        <f t="shared" si="28"/>
        <v>871.88937000726264</v>
      </c>
      <c r="DB20">
        <f t="shared" si="28"/>
        <v>612.40696614751619</v>
      </c>
      <c r="DC20">
        <f t="shared" si="28"/>
        <v>310.23330682335683</v>
      </c>
      <c r="DD20">
        <f t="shared" si="28"/>
        <v>7.2719692143729828</v>
      </c>
      <c r="DE20">
        <f t="shared" si="28"/>
        <v>0</v>
      </c>
      <c r="DF20">
        <f t="shared" si="28"/>
        <v>0</v>
      </c>
      <c r="DG20">
        <f t="shared" si="28"/>
        <v>0</v>
      </c>
      <c r="DH20">
        <f t="shared" si="28"/>
        <v>0</v>
      </c>
      <c r="DI20">
        <f t="shared" si="28"/>
        <v>0</v>
      </c>
      <c r="DJ20" s="18">
        <f t="shared" si="28"/>
        <v>0</v>
      </c>
    </row>
    <row r="21" spans="1:114" ht="15.75" thickBot="1" x14ac:dyDescent="0.3">
      <c r="A21" s="8">
        <v>10</v>
      </c>
      <c r="B21" s="3" t="s">
        <v>16</v>
      </c>
      <c r="C21" s="14">
        <v>44206</v>
      </c>
      <c r="D21" s="11">
        <f t="shared" si="13"/>
        <v>-21.898483015897597</v>
      </c>
      <c r="E21" s="8">
        <f t="shared" si="24"/>
        <v>-180</v>
      </c>
      <c r="F21" s="3">
        <f t="shared" si="1"/>
        <v>-165</v>
      </c>
      <c r="G21" s="3">
        <f t="shared" si="1"/>
        <v>-150</v>
      </c>
      <c r="H21" s="3">
        <f t="shared" si="1"/>
        <v>-135</v>
      </c>
      <c r="I21" s="3">
        <f t="shared" si="1"/>
        <v>-120</v>
      </c>
      <c r="J21" s="3">
        <f t="shared" si="1"/>
        <v>-105</v>
      </c>
      <c r="K21" s="3">
        <f t="shared" si="1"/>
        <v>-90</v>
      </c>
      <c r="L21" s="3">
        <f t="shared" si="1"/>
        <v>-75</v>
      </c>
      <c r="M21" s="3">
        <f t="shared" si="1"/>
        <v>-60</v>
      </c>
      <c r="N21" s="3">
        <f t="shared" si="1"/>
        <v>-45</v>
      </c>
      <c r="O21" s="3">
        <f t="shared" si="1"/>
        <v>-30</v>
      </c>
      <c r="P21" s="3">
        <f t="shared" si="1"/>
        <v>-15</v>
      </c>
      <c r="Q21" s="3">
        <f t="shared" si="1"/>
        <v>0</v>
      </c>
      <c r="R21" s="3">
        <f t="shared" si="1"/>
        <v>15</v>
      </c>
      <c r="S21" s="3">
        <f t="shared" si="1"/>
        <v>30</v>
      </c>
      <c r="T21" s="3">
        <f t="shared" si="1"/>
        <v>45</v>
      </c>
      <c r="U21" s="3">
        <f t="shared" si="1"/>
        <v>60</v>
      </c>
      <c r="V21" s="3">
        <f t="shared" si="1"/>
        <v>75</v>
      </c>
      <c r="W21" s="3">
        <f t="shared" si="1"/>
        <v>90</v>
      </c>
      <c r="X21" s="3">
        <f t="shared" si="1"/>
        <v>105</v>
      </c>
      <c r="Y21" s="3">
        <f t="shared" si="1"/>
        <v>120</v>
      </c>
      <c r="Z21" s="3">
        <f t="shared" si="1"/>
        <v>135</v>
      </c>
      <c r="AA21" s="3">
        <f t="shared" si="1"/>
        <v>150</v>
      </c>
      <c r="AB21" s="3">
        <f t="shared" si="1"/>
        <v>165</v>
      </c>
      <c r="AC21" s="3">
        <f t="shared" si="1"/>
        <v>180</v>
      </c>
      <c r="AD21" s="7">
        <f t="shared" si="14"/>
        <v>135.9815169841024</v>
      </c>
      <c r="AE21" s="7">
        <f t="shared" si="2"/>
        <v>133.61642212993209</v>
      </c>
      <c r="AF21" s="7">
        <f t="shared" si="2"/>
        <v>127.15384437022691</v>
      </c>
      <c r="AG21" s="7">
        <f t="shared" si="2"/>
        <v>117.86294171006654</v>
      </c>
      <c r="AH21" s="7">
        <f t="shared" si="2"/>
        <v>106.81836452525616</v>
      </c>
      <c r="AI21" s="7">
        <f t="shared" si="2"/>
        <v>94.705291103054236</v>
      </c>
      <c r="AJ21" s="7">
        <f t="shared" si="2"/>
        <v>81.926783119794763</v>
      </c>
      <c r="AK21" s="7">
        <f t="shared" si="2"/>
        <v>68.721142999735449</v>
      </c>
      <c r="AL21" s="7">
        <f t="shared" si="2"/>
        <v>55.234747059935167</v>
      </c>
      <c r="AM21" s="7">
        <f t="shared" si="2"/>
        <v>41.562284939170674</v>
      </c>
      <c r="AN21" s="7">
        <f t="shared" si="2"/>
        <v>27.768885924304556</v>
      </c>
      <c r="AO21" s="7">
        <f t="shared" si="2"/>
        <v>13.902993178586939</v>
      </c>
      <c r="AP21" s="7">
        <f t="shared" si="2"/>
        <v>0.22151698410277856</v>
      </c>
      <c r="AQ21" s="7">
        <f t="shared" si="2"/>
        <v>13.902993178586939</v>
      </c>
      <c r="AR21" s="7">
        <f t="shared" si="2"/>
        <v>27.768885924304556</v>
      </c>
      <c r="AS21" s="7">
        <f t="shared" si="2"/>
        <v>41.562284939170674</v>
      </c>
      <c r="AT21" s="7">
        <f t="shared" si="2"/>
        <v>55.234747059935167</v>
      </c>
      <c r="AU21" s="7">
        <f t="shared" si="3"/>
        <v>68.721142999735449</v>
      </c>
      <c r="AV21" s="7">
        <f t="shared" si="3"/>
        <v>81.926783119794763</v>
      </c>
      <c r="AW21" s="7">
        <f t="shared" si="3"/>
        <v>94.705291103054236</v>
      </c>
      <c r="AX21" s="7">
        <f t="shared" si="3"/>
        <v>106.81836452525616</v>
      </c>
      <c r="AY21" s="7">
        <f t="shared" si="3"/>
        <v>117.86294171006654</v>
      </c>
      <c r="AZ21" s="7">
        <f t="shared" si="3"/>
        <v>127.15384437022691</v>
      </c>
      <c r="BA21" s="7">
        <f t="shared" si="3"/>
        <v>133.61642212993209</v>
      </c>
      <c r="BB21" s="7">
        <f t="shared" si="3"/>
        <v>135.9815169841024</v>
      </c>
      <c r="BC21" s="7">
        <f t="shared" si="15"/>
        <v>99.403440819752717</v>
      </c>
      <c r="BD21" s="7">
        <f t="shared" si="4"/>
        <v>13.253792109300361</v>
      </c>
      <c r="BE21" s="40">
        <f t="shared" si="16"/>
        <v>1.03251226352295</v>
      </c>
      <c r="BF21" s="40">
        <f t="shared" si="17"/>
        <v>0</v>
      </c>
      <c r="BG21" s="40">
        <f t="shared" si="17"/>
        <v>0</v>
      </c>
      <c r="BH21" s="40">
        <f t="shared" si="5"/>
        <v>0</v>
      </c>
      <c r="BI21" s="40">
        <f t="shared" si="5"/>
        <v>0</v>
      </c>
      <c r="BJ21" s="40">
        <f t="shared" si="5"/>
        <v>0</v>
      </c>
      <c r="BK21" s="40">
        <f t="shared" si="5"/>
        <v>0</v>
      </c>
      <c r="BL21" s="40">
        <f t="shared" si="5"/>
        <v>198.22101143901571</v>
      </c>
      <c r="BM21" s="40">
        <f t="shared" si="6"/>
        <v>512.2235650004352</v>
      </c>
      <c r="BN21" s="40">
        <f t="shared" si="6"/>
        <v>804.82736345039916</v>
      </c>
      <c r="BO21" s="40">
        <f t="shared" si="6"/>
        <v>1056.091941475182</v>
      </c>
      <c r="BP21" s="40">
        <f t="shared" si="6"/>
        <v>1248.8940333167429</v>
      </c>
      <c r="BQ21" s="40">
        <f t="shared" si="6"/>
        <v>1370.0944950366018</v>
      </c>
      <c r="BR21" s="40">
        <f t="shared" si="6"/>
        <v>1411.4337154617826</v>
      </c>
      <c r="BS21" s="40">
        <f t="shared" si="6"/>
        <v>1370.0944950366018</v>
      </c>
      <c r="BT21" s="40">
        <f t="shared" si="6"/>
        <v>1248.8940333167429</v>
      </c>
      <c r="BU21" s="40">
        <f t="shared" si="6"/>
        <v>1056.091941475182</v>
      </c>
      <c r="BV21" s="40">
        <f t="shared" si="6"/>
        <v>804.82736345039916</v>
      </c>
      <c r="BW21" s="40">
        <f t="shared" si="6"/>
        <v>512.2235650004352</v>
      </c>
      <c r="BX21" s="40">
        <f t="shared" si="6"/>
        <v>198.22101143901571</v>
      </c>
      <c r="BY21" s="40">
        <f t="shared" si="6"/>
        <v>0</v>
      </c>
      <c r="BZ21" s="40">
        <f t="shared" si="6"/>
        <v>0</v>
      </c>
      <c r="CA21" s="40">
        <f t="shared" si="6"/>
        <v>0</v>
      </c>
      <c r="CB21" s="40">
        <f t="shared" si="6"/>
        <v>0</v>
      </c>
      <c r="CC21" s="40">
        <f t="shared" si="7"/>
        <v>0</v>
      </c>
      <c r="CD21" s="40">
        <f t="shared" si="7"/>
        <v>0</v>
      </c>
      <c r="CE21" s="40">
        <f t="shared" si="18"/>
        <v>719.83119488550915</v>
      </c>
      <c r="CF21" s="10">
        <f t="shared" si="8"/>
        <v>1.7349173301160161</v>
      </c>
      <c r="CG21" s="35">
        <f t="shared" si="9"/>
        <v>6.3612903225806487</v>
      </c>
      <c r="CH21" s="7">
        <f t="shared" si="10"/>
        <v>42.416745940784693</v>
      </c>
      <c r="CI21" s="7">
        <f t="shared" si="19"/>
        <v>21.632540429800194</v>
      </c>
      <c r="CJ21" s="10">
        <f t="shared" si="11"/>
        <v>22.887194277015826</v>
      </c>
      <c r="CL21" s="17" t="s">
        <v>25</v>
      </c>
      <c r="CM21">
        <f t="shared" ref="CM21:DJ21" si="29">AVERAGE(BG285:BG315)</f>
        <v>0</v>
      </c>
      <c r="CN21">
        <f t="shared" si="29"/>
        <v>0</v>
      </c>
      <c r="CO21">
        <f t="shared" si="29"/>
        <v>0</v>
      </c>
      <c r="CP21">
        <f t="shared" si="29"/>
        <v>0</v>
      </c>
      <c r="CQ21">
        <f t="shared" si="29"/>
        <v>0</v>
      </c>
      <c r="CR21">
        <f t="shared" si="29"/>
        <v>91.991602313379119</v>
      </c>
      <c r="CS21">
        <f t="shared" si="29"/>
        <v>416.76824459241078</v>
      </c>
      <c r="CT21">
        <f t="shared" si="29"/>
        <v>719.41189541890492</v>
      </c>
      <c r="CU21">
        <f t="shared" si="29"/>
        <v>979.29789013131642</v>
      </c>
      <c r="CV21">
        <f t="shared" si="29"/>
        <v>1178.7154276719066</v>
      </c>
      <c r="CW21">
        <f t="shared" si="29"/>
        <v>1304.0745324103482</v>
      </c>
      <c r="CX21">
        <f t="shared" si="29"/>
        <v>1346.8321885244306</v>
      </c>
      <c r="CY21">
        <f t="shared" si="29"/>
        <v>1304.0745324103482</v>
      </c>
      <c r="CZ21">
        <f t="shared" si="29"/>
        <v>1178.7154276719066</v>
      </c>
      <c r="DA21">
        <f t="shared" si="29"/>
        <v>979.29789013131642</v>
      </c>
      <c r="DB21">
        <f t="shared" si="29"/>
        <v>719.41189541890492</v>
      </c>
      <c r="DC21">
        <f t="shared" si="29"/>
        <v>416.76824459241078</v>
      </c>
      <c r="DD21">
        <f t="shared" si="29"/>
        <v>91.991602313379119</v>
      </c>
      <c r="DE21">
        <f t="shared" si="29"/>
        <v>0</v>
      </c>
      <c r="DF21">
        <f t="shared" si="29"/>
        <v>0</v>
      </c>
      <c r="DG21">
        <f t="shared" si="29"/>
        <v>0</v>
      </c>
      <c r="DH21">
        <f t="shared" si="29"/>
        <v>0</v>
      </c>
      <c r="DI21">
        <f t="shared" si="29"/>
        <v>0</v>
      </c>
      <c r="DJ21" s="18">
        <f t="shared" si="29"/>
        <v>0</v>
      </c>
    </row>
    <row r="22" spans="1:114" ht="15.75" thickBot="1" x14ac:dyDescent="0.3">
      <c r="A22" s="8">
        <v>11</v>
      </c>
      <c r="B22" s="3" t="s">
        <v>16</v>
      </c>
      <c r="C22" s="14">
        <v>44207</v>
      </c>
      <c r="D22" s="11">
        <f t="shared" si="13"/>
        <v>-21.75085247993216</v>
      </c>
      <c r="E22" s="8">
        <f t="shared" si="24"/>
        <v>-180</v>
      </c>
      <c r="F22" s="3">
        <f t="shared" si="1"/>
        <v>-165</v>
      </c>
      <c r="G22" s="3">
        <f t="shared" si="1"/>
        <v>-150</v>
      </c>
      <c r="H22" s="3">
        <f t="shared" si="1"/>
        <v>-135</v>
      </c>
      <c r="I22" s="3">
        <f t="shared" si="1"/>
        <v>-120</v>
      </c>
      <c r="J22" s="3">
        <f t="shared" si="1"/>
        <v>-105</v>
      </c>
      <c r="K22" s="3">
        <f t="shared" si="1"/>
        <v>-90</v>
      </c>
      <c r="L22" s="3">
        <f t="shared" si="1"/>
        <v>-75</v>
      </c>
      <c r="M22" s="3">
        <f t="shared" si="1"/>
        <v>-60</v>
      </c>
      <c r="N22" s="3">
        <f t="shared" si="1"/>
        <v>-45</v>
      </c>
      <c r="O22" s="3">
        <f t="shared" si="1"/>
        <v>-30</v>
      </c>
      <c r="P22" s="3">
        <f t="shared" si="1"/>
        <v>-15</v>
      </c>
      <c r="Q22" s="3">
        <f t="shared" si="1"/>
        <v>0</v>
      </c>
      <c r="R22" s="3">
        <f t="shared" si="1"/>
        <v>15</v>
      </c>
      <c r="S22" s="3">
        <f t="shared" si="1"/>
        <v>30</v>
      </c>
      <c r="T22" s="3">
        <f t="shared" si="1"/>
        <v>45</v>
      </c>
      <c r="U22" s="3">
        <f t="shared" si="1"/>
        <v>60</v>
      </c>
      <c r="V22" s="3">
        <f t="shared" si="1"/>
        <v>75</v>
      </c>
      <c r="W22" s="3">
        <f t="shared" ref="V22:AC53" si="30">(W$11-12)*15</f>
        <v>90</v>
      </c>
      <c r="X22" s="3">
        <f t="shared" si="30"/>
        <v>105</v>
      </c>
      <c r="Y22" s="3">
        <f t="shared" si="30"/>
        <v>120</v>
      </c>
      <c r="Z22" s="3">
        <f t="shared" si="30"/>
        <v>135</v>
      </c>
      <c r="AA22" s="3">
        <f t="shared" si="30"/>
        <v>150</v>
      </c>
      <c r="AB22" s="3">
        <f t="shared" si="30"/>
        <v>165</v>
      </c>
      <c r="AC22" s="3">
        <f t="shared" si="30"/>
        <v>180</v>
      </c>
      <c r="AD22" s="7">
        <f t="shared" si="14"/>
        <v>136.12914752006782</v>
      </c>
      <c r="AE22" s="7">
        <f t="shared" si="2"/>
        <v>133.75570132996077</v>
      </c>
      <c r="AF22" s="7">
        <f t="shared" si="2"/>
        <v>127.27393514090741</v>
      </c>
      <c r="AG22" s="7">
        <f t="shared" si="2"/>
        <v>117.96202706631676</v>
      </c>
      <c r="AH22" s="7">
        <f t="shared" si="2"/>
        <v>106.89885144610707</v>
      </c>
      <c r="AI22" s="7">
        <f t="shared" si="2"/>
        <v>94.770278266493165</v>
      </c>
      <c r="AJ22" s="7">
        <f t="shared" si="2"/>
        <v>81.978901882934238</v>
      </c>
      <c r="AK22" s="7">
        <f t="shared" si="2"/>
        <v>68.762396038424143</v>
      </c>
      <c r="AL22" s="7">
        <f t="shared" si="2"/>
        <v>55.266613598663369</v>
      </c>
      <c r="AM22" s="7">
        <f t="shared" si="2"/>
        <v>41.585873374308363</v>
      </c>
      <c r="AN22" s="7">
        <f t="shared" si="2"/>
        <v>27.785135560819004</v>
      </c>
      <c r="AO22" s="7">
        <f t="shared" si="2"/>
        <v>13.913366701142238</v>
      </c>
      <c r="AP22" s="7">
        <f t="shared" si="2"/>
        <v>0.36914752006842522</v>
      </c>
      <c r="AQ22" s="7">
        <f t="shared" si="2"/>
        <v>13.913366701142238</v>
      </c>
      <c r="AR22" s="7">
        <f t="shared" si="2"/>
        <v>27.785135560819004</v>
      </c>
      <c r="AS22" s="7">
        <f t="shared" si="2"/>
        <v>41.585873374308363</v>
      </c>
      <c r="AT22" s="7">
        <f t="shared" si="2"/>
        <v>55.266613598663369</v>
      </c>
      <c r="AU22" s="7">
        <f t="shared" si="3"/>
        <v>68.762396038424143</v>
      </c>
      <c r="AV22" s="7">
        <f t="shared" si="3"/>
        <v>81.978901882934238</v>
      </c>
      <c r="AW22" s="7">
        <f t="shared" si="3"/>
        <v>94.770278266493165</v>
      </c>
      <c r="AX22" s="7">
        <f t="shared" si="3"/>
        <v>106.89885144610707</v>
      </c>
      <c r="AY22" s="7">
        <f t="shared" si="3"/>
        <v>117.96202706631676</v>
      </c>
      <c r="AZ22" s="7">
        <f t="shared" si="3"/>
        <v>127.27393514090741</v>
      </c>
      <c r="BA22" s="7">
        <f t="shared" si="3"/>
        <v>133.75570132996077</v>
      </c>
      <c r="BB22" s="7">
        <f t="shared" si="3"/>
        <v>136.12914752006782</v>
      </c>
      <c r="BC22" s="7">
        <f t="shared" si="15"/>
        <v>99.332869272964459</v>
      </c>
      <c r="BD22" s="7">
        <f t="shared" si="4"/>
        <v>13.244382569728595</v>
      </c>
      <c r="BE22" s="40">
        <f t="shared" si="16"/>
        <v>1.032410144993644</v>
      </c>
      <c r="BF22" s="40">
        <f t="shared" si="17"/>
        <v>0</v>
      </c>
      <c r="BG22" s="40">
        <f t="shared" si="17"/>
        <v>0</v>
      </c>
      <c r="BH22" s="40">
        <f t="shared" si="5"/>
        <v>0</v>
      </c>
      <c r="BI22" s="40">
        <f t="shared" si="5"/>
        <v>0</v>
      </c>
      <c r="BJ22" s="40">
        <f t="shared" si="5"/>
        <v>0</v>
      </c>
      <c r="BK22" s="40">
        <f t="shared" si="5"/>
        <v>0</v>
      </c>
      <c r="BL22" s="40">
        <f t="shared" si="5"/>
        <v>196.9302631760053</v>
      </c>
      <c r="BM22" s="40">
        <f t="shared" si="6"/>
        <v>511.2259058444472</v>
      </c>
      <c r="BN22" s="40">
        <f t="shared" si="6"/>
        <v>804.10281986314226</v>
      </c>
      <c r="BO22" s="40">
        <f t="shared" si="6"/>
        <v>1055.6019275437015</v>
      </c>
      <c r="BP22" s="40">
        <f t="shared" si="6"/>
        <v>1248.5839803196209</v>
      </c>
      <c r="BQ22" s="40">
        <f t="shared" si="6"/>
        <v>1369.8975702121434</v>
      </c>
      <c r="BR22" s="40">
        <f t="shared" si="6"/>
        <v>1411.2753765502791</v>
      </c>
      <c r="BS22" s="40">
        <f t="shared" si="6"/>
        <v>1369.8975702121434</v>
      </c>
      <c r="BT22" s="40">
        <f t="shared" si="6"/>
        <v>1248.5839803196209</v>
      </c>
      <c r="BU22" s="40">
        <f t="shared" si="6"/>
        <v>1055.6019275437015</v>
      </c>
      <c r="BV22" s="40">
        <f t="shared" si="6"/>
        <v>804.10281986314226</v>
      </c>
      <c r="BW22" s="40">
        <f t="shared" si="6"/>
        <v>511.2259058444472</v>
      </c>
      <c r="BX22" s="40">
        <f t="shared" si="6"/>
        <v>196.9302631760053</v>
      </c>
      <c r="BY22" s="40">
        <f t="shared" si="6"/>
        <v>0</v>
      </c>
      <c r="BZ22" s="40">
        <f t="shared" si="6"/>
        <v>0</v>
      </c>
      <c r="CA22" s="40">
        <f t="shared" si="6"/>
        <v>0</v>
      </c>
      <c r="CB22" s="40">
        <f t="shared" si="6"/>
        <v>0</v>
      </c>
      <c r="CC22" s="40">
        <f t="shared" si="7"/>
        <v>0</v>
      </c>
      <c r="CD22" s="40">
        <f t="shared" si="7"/>
        <v>0</v>
      </c>
      <c r="CE22" s="40">
        <f t="shared" si="18"/>
        <v>719.75044204064238</v>
      </c>
      <c r="CF22" s="10">
        <f t="shared" si="8"/>
        <v>1.7336856242663357</v>
      </c>
      <c r="CG22" s="35">
        <f t="shared" si="9"/>
        <v>6.3612903225806487</v>
      </c>
      <c r="CH22" s="7">
        <f t="shared" si="10"/>
        <v>42.392275388578561</v>
      </c>
      <c r="CI22" s="7">
        <f t="shared" si="19"/>
        <v>21.620060448175067</v>
      </c>
      <c r="CJ22" s="10">
        <f t="shared" si="11"/>
        <v>22.881507254922287</v>
      </c>
      <c r="CL22" s="17" t="s">
        <v>26</v>
      </c>
      <c r="CM22">
        <f t="shared" ref="CM22:DJ22" si="31">AVERAGE(BG316:BG345)</f>
        <v>0</v>
      </c>
      <c r="CN22">
        <f t="shared" si="31"/>
        <v>0</v>
      </c>
      <c r="CO22">
        <f t="shared" si="31"/>
        <v>0</v>
      </c>
      <c r="CP22">
        <f t="shared" si="31"/>
        <v>0</v>
      </c>
      <c r="CQ22">
        <f t="shared" si="31"/>
        <v>0</v>
      </c>
      <c r="CR22">
        <f t="shared" si="31"/>
        <v>173.80758204972554</v>
      </c>
      <c r="CS22">
        <f t="shared" si="31"/>
        <v>490.15970796875268</v>
      </c>
      <c r="CT22">
        <f t="shared" si="31"/>
        <v>784.95295930300506</v>
      </c>
      <c r="CU22">
        <f t="shared" si="31"/>
        <v>1038.0976631429353</v>
      </c>
      <c r="CV22">
        <f t="shared" si="31"/>
        <v>1232.3424262632548</v>
      </c>
      <c r="CW22">
        <f t="shared" si="31"/>
        <v>1354.4497890619625</v>
      </c>
      <c r="CX22">
        <f t="shared" si="31"/>
        <v>1396.0983365562845</v>
      </c>
      <c r="CY22">
        <f t="shared" si="31"/>
        <v>1354.4497890619625</v>
      </c>
      <c r="CZ22">
        <f t="shared" si="31"/>
        <v>1232.3424262632548</v>
      </c>
      <c r="DA22">
        <f t="shared" si="31"/>
        <v>1038.0976631429353</v>
      </c>
      <c r="DB22">
        <f t="shared" si="31"/>
        <v>784.95295930300506</v>
      </c>
      <c r="DC22">
        <f t="shared" si="31"/>
        <v>490.15970796875268</v>
      </c>
      <c r="DD22">
        <f t="shared" si="31"/>
        <v>173.80758204972554</v>
      </c>
      <c r="DE22">
        <f t="shared" si="31"/>
        <v>0</v>
      </c>
      <c r="DF22">
        <f t="shared" si="31"/>
        <v>0</v>
      </c>
      <c r="DG22">
        <f t="shared" si="31"/>
        <v>0</v>
      </c>
      <c r="DH22">
        <f t="shared" si="31"/>
        <v>0</v>
      </c>
      <c r="DI22">
        <f t="shared" si="31"/>
        <v>0</v>
      </c>
      <c r="DJ22" s="18">
        <f t="shared" si="31"/>
        <v>0</v>
      </c>
    </row>
    <row r="23" spans="1:114" ht="15.75" thickBot="1" x14ac:dyDescent="0.3">
      <c r="A23" s="8">
        <v>12</v>
      </c>
      <c r="B23" s="3" t="s">
        <v>16</v>
      </c>
      <c r="C23" s="14">
        <v>44208</v>
      </c>
      <c r="D23" s="11">
        <f t="shared" si="13"/>
        <v>-21.596776696955082</v>
      </c>
      <c r="E23" s="8">
        <f t="shared" si="24"/>
        <v>-180</v>
      </c>
      <c r="F23" s="3">
        <f t="shared" si="24"/>
        <v>-165</v>
      </c>
      <c r="G23" s="3">
        <f t="shared" si="24"/>
        <v>-150</v>
      </c>
      <c r="H23" s="3">
        <f t="shared" si="24"/>
        <v>-135</v>
      </c>
      <c r="I23" s="3">
        <f t="shared" si="24"/>
        <v>-120</v>
      </c>
      <c r="J23" s="3">
        <f t="shared" si="24"/>
        <v>-105</v>
      </c>
      <c r="K23" s="3">
        <f t="shared" si="24"/>
        <v>-90</v>
      </c>
      <c r="L23" s="3">
        <f t="shared" si="24"/>
        <v>-75</v>
      </c>
      <c r="M23" s="3">
        <f t="shared" si="24"/>
        <v>-60</v>
      </c>
      <c r="N23" s="3">
        <f t="shared" si="24"/>
        <v>-45</v>
      </c>
      <c r="O23" s="3">
        <f t="shared" si="24"/>
        <v>-30</v>
      </c>
      <c r="P23" s="3">
        <f t="shared" si="24"/>
        <v>-15</v>
      </c>
      <c r="Q23" s="3">
        <f t="shared" si="24"/>
        <v>0</v>
      </c>
      <c r="R23" s="3">
        <f t="shared" si="24"/>
        <v>15</v>
      </c>
      <c r="S23" s="3">
        <f t="shared" si="24"/>
        <v>30</v>
      </c>
      <c r="T23" s="3">
        <f t="shared" si="24"/>
        <v>45</v>
      </c>
      <c r="U23" s="3">
        <f t="shared" ref="U23:AC78" si="32">(U$11-12)*15</f>
        <v>60</v>
      </c>
      <c r="V23" s="3">
        <f t="shared" si="30"/>
        <v>75</v>
      </c>
      <c r="W23" s="3">
        <f t="shared" si="30"/>
        <v>90</v>
      </c>
      <c r="X23" s="3">
        <f t="shared" si="30"/>
        <v>105</v>
      </c>
      <c r="Y23" s="3">
        <f t="shared" si="30"/>
        <v>120</v>
      </c>
      <c r="Z23" s="3">
        <f t="shared" si="30"/>
        <v>135</v>
      </c>
      <c r="AA23" s="3">
        <f t="shared" si="30"/>
        <v>150</v>
      </c>
      <c r="AB23" s="3">
        <f t="shared" si="30"/>
        <v>165</v>
      </c>
      <c r="AC23" s="3">
        <f t="shared" si="30"/>
        <v>180</v>
      </c>
      <c r="AD23" s="7">
        <f t="shared" si="14"/>
        <v>136.28322330304493</v>
      </c>
      <c r="AE23" s="7">
        <f t="shared" si="2"/>
        <v>133.90101836736648</v>
      </c>
      <c r="AF23" s="7">
        <f t="shared" si="2"/>
        <v>127.39916420586449</v>
      </c>
      <c r="AG23" s="7">
        <f t="shared" si="2"/>
        <v>118.06531982587062</v>
      </c>
      <c r="AH23" s="7">
        <f t="shared" si="2"/>
        <v>106.98276560701356</v>
      </c>
      <c r="AI23" s="7">
        <f t="shared" si="2"/>
        <v>94.83807533561415</v>
      </c>
      <c r="AJ23" s="7">
        <f t="shared" si="2"/>
        <v>82.033346073185996</v>
      </c>
      <c r="AK23" s="7">
        <f t="shared" si="2"/>
        <v>68.805595396721472</v>
      </c>
      <c r="AL23" s="7">
        <f t="shared" si="2"/>
        <v>55.300139394480603</v>
      </c>
      <c r="AM23" s="7">
        <f t="shared" si="2"/>
        <v>41.610936878524022</v>
      </c>
      <c r="AN23" s="7">
        <f t="shared" si="2"/>
        <v>27.802854750790544</v>
      </c>
      <c r="AO23" s="7">
        <f t="shared" si="2"/>
        <v>13.925821260366416</v>
      </c>
      <c r="AP23" s="7">
        <f t="shared" si="2"/>
        <v>0.52322330304493125</v>
      </c>
      <c r="AQ23" s="7">
        <f t="shared" si="2"/>
        <v>13.925821260366416</v>
      </c>
      <c r="AR23" s="7">
        <f t="shared" si="2"/>
        <v>27.802854750790544</v>
      </c>
      <c r="AS23" s="7">
        <f t="shared" si="2"/>
        <v>41.610936878524022</v>
      </c>
      <c r="AT23" s="7">
        <f t="shared" si="2"/>
        <v>55.300139394480603</v>
      </c>
      <c r="AU23" s="7">
        <f t="shared" si="3"/>
        <v>68.805595396721472</v>
      </c>
      <c r="AV23" s="7">
        <f t="shared" si="3"/>
        <v>82.033346073185996</v>
      </c>
      <c r="AW23" s="7">
        <f t="shared" si="3"/>
        <v>94.83807533561415</v>
      </c>
      <c r="AX23" s="7">
        <f t="shared" si="3"/>
        <v>106.98276560701356</v>
      </c>
      <c r="AY23" s="7">
        <f t="shared" si="3"/>
        <v>118.06531982587062</v>
      </c>
      <c r="AZ23" s="7">
        <f t="shared" si="3"/>
        <v>127.39916420586449</v>
      </c>
      <c r="BA23" s="7">
        <f t="shared" si="3"/>
        <v>133.90101836736648</v>
      </c>
      <c r="BB23" s="7">
        <f t="shared" si="3"/>
        <v>136.28322330304493</v>
      </c>
      <c r="BC23" s="7">
        <f t="shared" si="15"/>
        <v>99.259386456551695</v>
      </c>
      <c r="BD23" s="7">
        <f t="shared" si="4"/>
        <v>13.234584860873559</v>
      </c>
      <c r="BE23" s="40">
        <f t="shared" si="16"/>
        <v>1.0322984226389083</v>
      </c>
      <c r="BF23" s="40">
        <f t="shared" si="17"/>
        <v>0</v>
      </c>
      <c r="BG23" s="40">
        <f t="shared" si="17"/>
        <v>0</v>
      </c>
      <c r="BH23" s="40">
        <f t="shared" si="5"/>
        <v>0</v>
      </c>
      <c r="BI23" s="40">
        <f t="shared" si="5"/>
        <v>0</v>
      </c>
      <c r="BJ23" s="40">
        <f t="shared" si="5"/>
        <v>0</v>
      </c>
      <c r="BK23" s="40">
        <f t="shared" si="5"/>
        <v>0</v>
      </c>
      <c r="BL23" s="40">
        <f t="shared" si="5"/>
        <v>195.58106275145019</v>
      </c>
      <c r="BM23" s="40">
        <f t="shared" si="6"/>
        <v>510.17872861811492</v>
      </c>
      <c r="BN23" s="40">
        <f t="shared" si="6"/>
        <v>803.3370834531911</v>
      </c>
      <c r="BO23" s="40">
        <f t="shared" si="6"/>
        <v>1055.077869841756</v>
      </c>
      <c r="BP23" s="40">
        <f t="shared" si="6"/>
        <v>1248.2453692127478</v>
      </c>
      <c r="BQ23" s="40">
        <f t="shared" si="6"/>
        <v>1369.6755357084207</v>
      </c>
      <c r="BR23" s="40">
        <f t="shared" si="6"/>
        <v>1411.093104154932</v>
      </c>
      <c r="BS23" s="40">
        <f t="shared" si="6"/>
        <v>1369.6755357084207</v>
      </c>
      <c r="BT23" s="40">
        <f t="shared" si="6"/>
        <v>1248.2453692127478</v>
      </c>
      <c r="BU23" s="40">
        <f t="shared" si="6"/>
        <v>1055.077869841756</v>
      </c>
      <c r="BV23" s="40">
        <f t="shared" si="6"/>
        <v>803.3370834531911</v>
      </c>
      <c r="BW23" s="40">
        <f t="shared" si="6"/>
        <v>510.17872861811492</v>
      </c>
      <c r="BX23" s="40">
        <f t="shared" si="6"/>
        <v>195.58106275145019</v>
      </c>
      <c r="BY23" s="40">
        <f t="shared" si="6"/>
        <v>0</v>
      </c>
      <c r="BZ23" s="40">
        <f t="shared" si="6"/>
        <v>0</v>
      </c>
      <c r="CA23" s="40">
        <f t="shared" si="6"/>
        <v>0</v>
      </c>
      <c r="CB23" s="40">
        <f t="shared" si="6"/>
        <v>0</v>
      </c>
      <c r="CC23" s="40">
        <f t="shared" si="7"/>
        <v>0</v>
      </c>
      <c r="CD23" s="40">
        <f t="shared" si="7"/>
        <v>0</v>
      </c>
      <c r="CE23" s="40">
        <f t="shared" si="18"/>
        <v>719.6574831190153</v>
      </c>
      <c r="CF23" s="10">
        <f t="shared" si="8"/>
        <v>1.7324031071762944</v>
      </c>
      <c r="CG23" s="35">
        <f t="shared" si="9"/>
        <v>6.3612903225806487</v>
      </c>
      <c r="CH23" s="7">
        <f t="shared" si="10"/>
        <v>42.366174874634602</v>
      </c>
      <c r="CI23" s="7">
        <f t="shared" si="19"/>
        <v>21.606749186063649</v>
      </c>
      <c r="CJ23" s="10">
        <f t="shared" si="11"/>
        <v>22.875252732233978</v>
      </c>
      <c r="CL23" s="19" t="s">
        <v>27</v>
      </c>
      <c r="CM23" s="20">
        <f t="shared" ref="CM23:DJ23" si="33">AVERAGE(BG346:BG376)</f>
        <v>0</v>
      </c>
      <c r="CN23" s="20">
        <f t="shared" si="33"/>
        <v>0</v>
      </c>
      <c r="CO23" s="20">
        <f t="shared" si="33"/>
        <v>0</v>
      </c>
      <c r="CP23" s="20">
        <f t="shared" si="33"/>
        <v>0</v>
      </c>
      <c r="CQ23" s="20">
        <f t="shared" si="33"/>
        <v>0</v>
      </c>
      <c r="CR23" s="20">
        <f t="shared" si="33"/>
        <v>208.52983703566957</v>
      </c>
      <c r="CS23" s="20">
        <f t="shared" si="33"/>
        <v>519.45666575109874</v>
      </c>
      <c r="CT23" s="20">
        <f t="shared" si="33"/>
        <v>809.19434492045059</v>
      </c>
      <c r="CU23" s="20">
        <f t="shared" si="33"/>
        <v>1057.9977305224877</v>
      </c>
      <c r="CV23" s="20">
        <f t="shared" si="33"/>
        <v>1248.9112829954665</v>
      </c>
      <c r="CW23" s="20">
        <f t="shared" si="33"/>
        <v>1368.9245592379168</v>
      </c>
      <c r="CX23" s="20">
        <f t="shared" si="33"/>
        <v>1409.8588528052317</v>
      </c>
      <c r="CY23" s="20">
        <f t="shared" si="33"/>
        <v>1368.9245592379168</v>
      </c>
      <c r="CZ23" s="20">
        <f t="shared" si="33"/>
        <v>1248.9112829954665</v>
      </c>
      <c r="DA23" s="20">
        <f t="shared" si="33"/>
        <v>1057.9977305224877</v>
      </c>
      <c r="DB23" s="20">
        <f t="shared" si="33"/>
        <v>809.19434492045059</v>
      </c>
      <c r="DC23" s="20">
        <f t="shared" si="33"/>
        <v>519.45666575109874</v>
      </c>
      <c r="DD23" s="20">
        <f t="shared" si="33"/>
        <v>208.52983703566957</v>
      </c>
      <c r="DE23" s="20">
        <f t="shared" si="33"/>
        <v>0</v>
      </c>
      <c r="DF23" s="20">
        <f t="shared" si="33"/>
        <v>0</v>
      </c>
      <c r="DG23" s="20">
        <f t="shared" si="33"/>
        <v>0</v>
      </c>
      <c r="DH23" s="20">
        <f t="shared" si="33"/>
        <v>0</v>
      </c>
      <c r="DI23" s="20">
        <f t="shared" si="33"/>
        <v>0</v>
      </c>
      <c r="DJ23" s="21">
        <f t="shared" si="33"/>
        <v>0</v>
      </c>
    </row>
    <row r="24" spans="1:114" ht="15.75" thickBot="1" x14ac:dyDescent="0.3">
      <c r="A24" s="8">
        <v>13</v>
      </c>
      <c r="B24" s="3" t="s">
        <v>16</v>
      </c>
      <c r="C24" s="14">
        <v>44209</v>
      </c>
      <c r="D24" s="11">
        <f t="shared" si="13"/>
        <v>-21.436301322946075</v>
      </c>
      <c r="E24" s="8">
        <f t="shared" si="24"/>
        <v>-180</v>
      </c>
      <c r="F24" s="3">
        <f t="shared" si="24"/>
        <v>-165</v>
      </c>
      <c r="G24" s="3">
        <f t="shared" si="24"/>
        <v>-150</v>
      </c>
      <c r="H24" s="3">
        <f t="shared" si="24"/>
        <v>-135</v>
      </c>
      <c r="I24" s="3">
        <f t="shared" si="24"/>
        <v>-120</v>
      </c>
      <c r="J24" s="3">
        <f t="shared" si="24"/>
        <v>-105</v>
      </c>
      <c r="K24" s="3">
        <f t="shared" si="24"/>
        <v>-90</v>
      </c>
      <c r="L24" s="3">
        <f t="shared" si="24"/>
        <v>-75</v>
      </c>
      <c r="M24" s="3">
        <f t="shared" si="24"/>
        <v>-60</v>
      </c>
      <c r="N24" s="3">
        <f t="shared" si="24"/>
        <v>-45</v>
      </c>
      <c r="O24" s="3">
        <f t="shared" si="24"/>
        <v>-30</v>
      </c>
      <c r="P24" s="3">
        <f t="shared" si="24"/>
        <v>-15</v>
      </c>
      <c r="Q24" s="3">
        <f t="shared" si="24"/>
        <v>0</v>
      </c>
      <c r="R24" s="3">
        <f t="shared" si="24"/>
        <v>15</v>
      </c>
      <c r="S24" s="3">
        <f t="shared" si="24"/>
        <v>30</v>
      </c>
      <c r="T24" s="3">
        <f t="shared" si="24"/>
        <v>45</v>
      </c>
      <c r="U24" s="3">
        <f t="shared" si="32"/>
        <v>60</v>
      </c>
      <c r="V24" s="3">
        <f t="shared" si="30"/>
        <v>75</v>
      </c>
      <c r="W24" s="3">
        <f t="shared" si="30"/>
        <v>90</v>
      </c>
      <c r="X24" s="3">
        <f t="shared" si="30"/>
        <v>105</v>
      </c>
      <c r="Y24" s="3">
        <f t="shared" si="30"/>
        <v>120</v>
      </c>
      <c r="Z24" s="3">
        <f t="shared" si="30"/>
        <v>135</v>
      </c>
      <c r="AA24" s="3">
        <f t="shared" si="30"/>
        <v>150</v>
      </c>
      <c r="AB24" s="3">
        <f t="shared" si="30"/>
        <v>165</v>
      </c>
      <c r="AC24" s="3">
        <f t="shared" si="30"/>
        <v>180</v>
      </c>
      <c r="AD24" s="7">
        <f t="shared" si="14"/>
        <v>136.4436986770539</v>
      </c>
      <c r="AE24" s="7">
        <f t="shared" si="2"/>
        <v>134.05232425003067</v>
      </c>
      <c r="AF24" s="7">
        <f t="shared" si="2"/>
        <v>127.52948019845311</v>
      </c>
      <c r="AG24" s="7">
        <f t="shared" si="2"/>
        <v>118.17277344386599</v>
      </c>
      <c r="AH24" s="7">
        <f t="shared" si="2"/>
        <v>107.07007049579342</v>
      </c>
      <c r="AI24" s="7">
        <f t="shared" si="2"/>
        <v>94.908658304926831</v>
      </c>
      <c r="AJ24" s="7">
        <f t="shared" si="2"/>
        <v>82.090105558733597</v>
      </c>
      <c r="AK24" s="7">
        <f t="shared" si="2"/>
        <v>68.850746385095576</v>
      </c>
      <c r="AL24" s="7">
        <f t="shared" si="2"/>
        <v>55.335348143607682</v>
      </c>
      <c r="AM24" s="7">
        <f t="shared" si="2"/>
        <v>41.637523985238666</v>
      </c>
      <c r="AN24" s="7">
        <f t="shared" si="2"/>
        <v>27.822133731967483</v>
      </c>
      <c r="AO24" s="7">
        <f t="shared" si="2"/>
        <v>13.940556342846984</v>
      </c>
      <c r="AP24" s="7">
        <f t="shared" si="2"/>
        <v>0.68369867705356779</v>
      </c>
      <c r="AQ24" s="7">
        <f t="shared" si="2"/>
        <v>13.940556342846984</v>
      </c>
      <c r="AR24" s="7">
        <f t="shared" si="2"/>
        <v>27.822133731967483</v>
      </c>
      <c r="AS24" s="7">
        <f t="shared" si="2"/>
        <v>41.637523985238666</v>
      </c>
      <c r="AT24" s="7">
        <f t="shared" si="2"/>
        <v>55.335348143607682</v>
      </c>
      <c r="AU24" s="7">
        <f t="shared" si="3"/>
        <v>68.850746385095576</v>
      </c>
      <c r="AV24" s="7">
        <f t="shared" si="3"/>
        <v>82.090105558733597</v>
      </c>
      <c r="AW24" s="7">
        <f t="shared" si="3"/>
        <v>94.908658304926831</v>
      </c>
      <c r="AX24" s="7">
        <f t="shared" si="3"/>
        <v>107.07007049579342</v>
      </c>
      <c r="AY24" s="7">
        <f t="shared" si="3"/>
        <v>118.17277344386599</v>
      </c>
      <c r="AZ24" s="7">
        <f t="shared" si="3"/>
        <v>127.52948019845311</v>
      </c>
      <c r="BA24" s="7">
        <f t="shared" si="3"/>
        <v>134.05232425003067</v>
      </c>
      <c r="BB24" s="7">
        <f t="shared" si="3"/>
        <v>136.4436986770539</v>
      </c>
      <c r="BC24" s="7">
        <f t="shared" si="15"/>
        <v>99.183033913608313</v>
      </c>
      <c r="BD24" s="7">
        <f t="shared" si="4"/>
        <v>13.224404521814442</v>
      </c>
      <c r="BE24" s="40">
        <f t="shared" si="16"/>
        <v>1.0321771295644875</v>
      </c>
      <c r="BF24" s="40">
        <f t="shared" si="17"/>
        <v>0</v>
      </c>
      <c r="BG24" s="40">
        <f t="shared" si="17"/>
        <v>0</v>
      </c>
      <c r="BH24" s="40">
        <f t="shared" si="5"/>
        <v>0</v>
      </c>
      <c r="BI24" s="40">
        <f t="shared" si="5"/>
        <v>0</v>
      </c>
      <c r="BJ24" s="40">
        <f t="shared" si="5"/>
        <v>0</v>
      </c>
      <c r="BK24" s="40">
        <f t="shared" si="5"/>
        <v>0</v>
      </c>
      <c r="BL24" s="40">
        <f t="shared" si="5"/>
        <v>194.17369755883797</v>
      </c>
      <c r="BM24" s="40">
        <f t="shared" si="6"/>
        <v>509.08193129235201</v>
      </c>
      <c r="BN24" s="40">
        <f t="shared" si="6"/>
        <v>802.52968930738962</v>
      </c>
      <c r="BO24" s="40">
        <f t="shared" si="6"/>
        <v>1054.5189918405742</v>
      </c>
      <c r="BP24" s="40">
        <f t="shared" si="6"/>
        <v>1247.877184356282</v>
      </c>
      <c r="BQ24" s="40">
        <f t="shared" si="6"/>
        <v>1369.4272255740884</v>
      </c>
      <c r="BR24" s="40">
        <f t="shared" si="6"/>
        <v>1410.8856810559409</v>
      </c>
      <c r="BS24" s="40">
        <f t="shared" si="6"/>
        <v>1369.4272255740884</v>
      </c>
      <c r="BT24" s="40">
        <f t="shared" si="6"/>
        <v>1247.877184356282</v>
      </c>
      <c r="BU24" s="40">
        <f t="shared" si="6"/>
        <v>1054.5189918405742</v>
      </c>
      <c r="BV24" s="40">
        <f t="shared" si="6"/>
        <v>802.52968930738962</v>
      </c>
      <c r="BW24" s="40">
        <f t="shared" si="6"/>
        <v>509.08193129235201</v>
      </c>
      <c r="BX24" s="40">
        <f t="shared" si="6"/>
        <v>194.17369755883797</v>
      </c>
      <c r="BY24" s="40">
        <f t="shared" si="6"/>
        <v>0</v>
      </c>
      <c r="BZ24" s="40">
        <f t="shared" si="6"/>
        <v>0</v>
      </c>
      <c r="CA24" s="40">
        <f t="shared" si="6"/>
        <v>0</v>
      </c>
      <c r="CB24" s="40">
        <f t="shared" si="6"/>
        <v>0</v>
      </c>
      <c r="CC24" s="40">
        <f t="shared" si="7"/>
        <v>0</v>
      </c>
      <c r="CD24" s="40">
        <f t="shared" si="7"/>
        <v>0</v>
      </c>
      <c r="CE24" s="40">
        <f t="shared" si="18"/>
        <v>719.55169733852995</v>
      </c>
      <c r="CF24" s="10">
        <f t="shared" si="8"/>
        <v>1.7310705039096623</v>
      </c>
      <c r="CG24" s="35">
        <f t="shared" si="9"/>
        <v>6.3612903225806487</v>
      </c>
      <c r="CH24" s="7">
        <f t="shared" si="10"/>
        <v>42.338408229665077</v>
      </c>
      <c r="CI24" s="7">
        <f t="shared" si="19"/>
        <v>21.592588197129189</v>
      </c>
      <c r="CJ24" s="10">
        <f t="shared" si="11"/>
        <v>22.868406641955666</v>
      </c>
    </row>
    <row r="25" spans="1:114" ht="15.75" thickBot="1" x14ac:dyDescent="0.3">
      <c r="A25" s="8">
        <v>14</v>
      </c>
      <c r="B25" s="3" t="s">
        <v>16</v>
      </c>
      <c r="C25" s="14">
        <v>44210</v>
      </c>
      <c r="D25" s="11">
        <f t="shared" si="13"/>
        <v>-21.269473910221812</v>
      </c>
      <c r="E25" s="8">
        <f t="shared" si="24"/>
        <v>-180</v>
      </c>
      <c r="F25" s="3">
        <f t="shared" si="24"/>
        <v>-165</v>
      </c>
      <c r="G25" s="3">
        <f t="shared" si="24"/>
        <v>-150</v>
      </c>
      <c r="H25" s="3">
        <f t="shared" si="24"/>
        <v>-135</v>
      </c>
      <c r="I25" s="3">
        <f t="shared" si="24"/>
        <v>-120</v>
      </c>
      <c r="J25" s="3">
        <f t="shared" si="24"/>
        <v>-105</v>
      </c>
      <c r="K25" s="3">
        <f t="shared" si="24"/>
        <v>-90</v>
      </c>
      <c r="L25" s="3">
        <f t="shared" si="24"/>
        <v>-75</v>
      </c>
      <c r="M25" s="3">
        <f t="shared" si="24"/>
        <v>-60</v>
      </c>
      <c r="N25" s="3">
        <f t="shared" si="24"/>
        <v>-45</v>
      </c>
      <c r="O25" s="3">
        <f t="shared" si="24"/>
        <v>-30</v>
      </c>
      <c r="P25" s="3">
        <f t="shared" si="24"/>
        <v>-15</v>
      </c>
      <c r="Q25" s="3">
        <f t="shared" si="24"/>
        <v>0</v>
      </c>
      <c r="R25" s="3">
        <f t="shared" si="24"/>
        <v>15</v>
      </c>
      <c r="S25" s="3">
        <f t="shared" si="24"/>
        <v>30</v>
      </c>
      <c r="T25" s="3">
        <f t="shared" si="24"/>
        <v>45</v>
      </c>
      <c r="U25" s="3">
        <f t="shared" si="32"/>
        <v>60</v>
      </c>
      <c r="V25" s="3">
        <f t="shared" si="30"/>
        <v>75</v>
      </c>
      <c r="W25" s="3">
        <f t="shared" si="30"/>
        <v>90</v>
      </c>
      <c r="X25" s="3">
        <f t="shared" si="30"/>
        <v>105</v>
      </c>
      <c r="Y25" s="3">
        <f t="shared" si="30"/>
        <v>120</v>
      </c>
      <c r="Z25" s="3">
        <f t="shared" si="30"/>
        <v>135</v>
      </c>
      <c r="AA25" s="3">
        <f t="shared" si="30"/>
        <v>150</v>
      </c>
      <c r="AB25" s="3">
        <f t="shared" si="30"/>
        <v>165</v>
      </c>
      <c r="AC25" s="3">
        <f t="shared" si="30"/>
        <v>180</v>
      </c>
      <c r="AD25" s="7">
        <f t="shared" si="14"/>
        <v>136.6105260897782</v>
      </c>
      <c r="AE25" s="7">
        <f t="shared" si="2"/>
        <v>134.20956790363181</v>
      </c>
      <c r="AF25" s="7">
        <f t="shared" si="2"/>
        <v>127.6648295593801</v>
      </c>
      <c r="AG25" s="7">
        <f t="shared" si="2"/>
        <v>118.28433942333191</v>
      </c>
      <c r="AH25" s="7">
        <f t="shared" si="2"/>
        <v>107.16072807408011</v>
      </c>
      <c r="AI25" s="7">
        <f t="shared" si="2"/>
        <v>94.982002118218588</v>
      </c>
      <c r="AJ25" s="7">
        <f t="shared" si="2"/>
        <v>82.149169642508724</v>
      </c>
      <c r="AK25" s="7">
        <f t="shared" si="2"/>
        <v>68.897854255133495</v>
      </c>
      <c r="AL25" s="7">
        <f t="shared" si="2"/>
        <v>55.372264053836105</v>
      </c>
      <c r="AM25" s="7">
        <f t="shared" si="2"/>
        <v>41.665684468303589</v>
      </c>
      <c r="AN25" s="7">
        <f t="shared" si="2"/>
        <v>27.843065109505805</v>
      </c>
      <c r="AO25" s="7">
        <f t="shared" si="2"/>
        <v>13.957775942541213</v>
      </c>
      <c r="AP25" s="7">
        <f t="shared" si="2"/>
        <v>0.8505260897783099</v>
      </c>
      <c r="AQ25" s="7">
        <f t="shared" si="2"/>
        <v>13.957775942541213</v>
      </c>
      <c r="AR25" s="7">
        <f t="shared" si="2"/>
        <v>27.843065109505805</v>
      </c>
      <c r="AS25" s="7">
        <f t="shared" si="2"/>
        <v>41.665684468303589</v>
      </c>
      <c r="AT25" s="7">
        <f t="shared" si="2"/>
        <v>55.372264053836105</v>
      </c>
      <c r="AU25" s="7">
        <f t="shared" si="3"/>
        <v>68.897854255133495</v>
      </c>
      <c r="AV25" s="7">
        <f t="shared" si="3"/>
        <v>82.149169642508724</v>
      </c>
      <c r="AW25" s="7">
        <f t="shared" si="3"/>
        <v>94.982002118218588</v>
      </c>
      <c r="AX25" s="7">
        <f t="shared" si="3"/>
        <v>107.16072807408011</v>
      </c>
      <c r="AY25" s="7">
        <f t="shared" si="3"/>
        <v>118.28433942333191</v>
      </c>
      <c r="AZ25" s="7">
        <f t="shared" si="3"/>
        <v>127.6648295593801</v>
      </c>
      <c r="BA25" s="7">
        <f t="shared" si="3"/>
        <v>134.20956790363181</v>
      </c>
      <c r="BB25" s="7">
        <f t="shared" si="3"/>
        <v>136.6105260897782</v>
      </c>
      <c r="BC25" s="7">
        <f t="shared" si="15"/>
        <v>99.10385431805912</v>
      </c>
      <c r="BD25" s="7">
        <f t="shared" si="4"/>
        <v>13.213847242407883</v>
      </c>
      <c r="BE25" s="40">
        <f t="shared" si="16"/>
        <v>1.0320463017121373</v>
      </c>
      <c r="BF25" s="40">
        <f t="shared" si="17"/>
        <v>0</v>
      </c>
      <c r="BG25" s="40">
        <f t="shared" si="17"/>
        <v>0</v>
      </c>
      <c r="BH25" s="40">
        <f t="shared" si="5"/>
        <v>0</v>
      </c>
      <c r="BI25" s="40">
        <f t="shared" si="5"/>
        <v>0</v>
      </c>
      <c r="BJ25" s="40">
        <f t="shared" si="5"/>
        <v>0</v>
      </c>
      <c r="BK25" s="40">
        <f t="shared" si="5"/>
        <v>0</v>
      </c>
      <c r="BL25" s="40">
        <f t="shared" si="5"/>
        <v>192.70847168067894</v>
      </c>
      <c r="BM25" s="40">
        <f t="shared" si="6"/>
        <v>507.93541527771788</v>
      </c>
      <c r="BN25" s="40">
        <f t="shared" si="6"/>
        <v>801.68016360577462</v>
      </c>
      <c r="BO25" s="40">
        <f t="shared" si="6"/>
        <v>1053.9244975024394</v>
      </c>
      <c r="BP25" s="40">
        <f t="shared" si="6"/>
        <v>1247.4783824661263</v>
      </c>
      <c r="BQ25" s="40">
        <f t="shared" si="6"/>
        <v>1369.1514410994787</v>
      </c>
      <c r="BR25" s="40">
        <f t="shared" si="6"/>
        <v>1410.6518555308701</v>
      </c>
      <c r="BS25" s="40">
        <f t="shared" si="6"/>
        <v>1369.1514410994787</v>
      </c>
      <c r="BT25" s="40">
        <f t="shared" si="6"/>
        <v>1247.4783824661263</v>
      </c>
      <c r="BU25" s="40">
        <f t="shared" si="6"/>
        <v>1053.9244975024394</v>
      </c>
      <c r="BV25" s="40">
        <f t="shared" si="6"/>
        <v>801.68016360577462</v>
      </c>
      <c r="BW25" s="40">
        <f t="shared" si="6"/>
        <v>507.93541527771788</v>
      </c>
      <c r="BX25" s="40">
        <f t="shared" si="6"/>
        <v>192.70847168067894</v>
      </c>
      <c r="BY25" s="40">
        <f t="shared" si="6"/>
        <v>0</v>
      </c>
      <c r="BZ25" s="40">
        <f t="shared" si="6"/>
        <v>0</v>
      </c>
      <c r="CA25" s="40">
        <f t="shared" si="6"/>
        <v>0</v>
      </c>
      <c r="CB25" s="40">
        <f t="shared" si="6"/>
        <v>0</v>
      </c>
      <c r="CC25" s="40">
        <f t="shared" si="7"/>
        <v>0</v>
      </c>
      <c r="CD25" s="40">
        <f t="shared" si="7"/>
        <v>0</v>
      </c>
      <c r="CE25" s="40">
        <f t="shared" si="18"/>
        <v>719.43244632074379</v>
      </c>
      <c r="CF25" s="10">
        <f t="shared" si="8"/>
        <v>1.7296885592669313</v>
      </c>
      <c r="CG25" s="35">
        <f t="shared" si="9"/>
        <v>6.3612903225806487</v>
      </c>
      <c r="CH25" s="7">
        <f t="shared" si="10"/>
        <v>42.308938423614272</v>
      </c>
      <c r="CI25" s="7">
        <f t="shared" si="19"/>
        <v>21.577558596043279</v>
      </c>
      <c r="CJ25" s="10">
        <f t="shared" si="11"/>
        <v>22.860944269146238</v>
      </c>
    </row>
    <row r="26" spans="1:114" ht="15.75" thickBot="1" x14ac:dyDescent="0.3">
      <c r="A26" s="8">
        <v>15</v>
      </c>
      <c r="B26" s="3" t="s">
        <v>16</v>
      </c>
      <c r="C26" s="14">
        <v>44211</v>
      </c>
      <c r="D26" s="11">
        <f t="shared" si="13"/>
        <v>-21.096343893345107</v>
      </c>
      <c r="E26" s="8">
        <f t="shared" si="24"/>
        <v>-180</v>
      </c>
      <c r="F26" s="3">
        <f t="shared" si="24"/>
        <v>-165</v>
      </c>
      <c r="G26" s="3">
        <f t="shared" si="24"/>
        <v>-150</v>
      </c>
      <c r="H26" s="3">
        <f t="shared" si="24"/>
        <v>-135</v>
      </c>
      <c r="I26" s="3">
        <f t="shared" si="24"/>
        <v>-120</v>
      </c>
      <c r="J26" s="3">
        <f t="shared" si="24"/>
        <v>-105</v>
      </c>
      <c r="K26" s="3">
        <f t="shared" si="24"/>
        <v>-90</v>
      </c>
      <c r="L26" s="3">
        <f t="shared" si="24"/>
        <v>-75</v>
      </c>
      <c r="M26" s="3">
        <f t="shared" si="24"/>
        <v>-60</v>
      </c>
      <c r="N26" s="3">
        <f t="shared" si="24"/>
        <v>-45</v>
      </c>
      <c r="O26" s="3">
        <f t="shared" si="24"/>
        <v>-30</v>
      </c>
      <c r="P26" s="3">
        <f t="shared" si="24"/>
        <v>-15</v>
      </c>
      <c r="Q26" s="3">
        <f t="shared" si="24"/>
        <v>0</v>
      </c>
      <c r="R26" s="3">
        <f t="shared" si="24"/>
        <v>15</v>
      </c>
      <c r="S26" s="3">
        <f t="shared" si="24"/>
        <v>30</v>
      </c>
      <c r="T26" s="3">
        <f t="shared" si="24"/>
        <v>45</v>
      </c>
      <c r="U26" s="3">
        <f t="shared" si="32"/>
        <v>60</v>
      </c>
      <c r="V26" s="3">
        <f t="shared" si="30"/>
        <v>75</v>
      </c>
      <c r="W26" s="3">
        <f t="shared" si="30"/>
        <v>90</v>
      </c>
      <c r="X26" s="3">
        <f t="shared" si="30"/>
        <v>105</v>
      </c>
      <c r="Y26" s="3">
        <f t="shared" si="30"/>
        <v>120</v>
      </c>
      <c r="Z26" s="3">
        <f t="shared" si="30"/>
        <v>135</v>
      </c>
      <c r="AA26" s="3">
        <f t="shared" si="30"/>
        <v>150</v>
      </c>
      <c r="AB26" s="3">
        <f t="shared" si="30"/>
        <v>165</v>
      </c>
      <c r="AC26" s="3">
        <f t="shared" si="30"/>
        <v>180</v>
      </c>
      <c r="AD26" s="7">
        <f t="shared" si="14"/>
        <v>136.78365610665489</v>
      </c>
      <c r="AE26" s="7">
        <f t="shared" si="2"/>
        <v>134.37269618048543</v>
      </c>
      <c r="AF26" s="7">
        <f t="shared" si="2"/>
        <v>127.80515654557975</v>
      </c>
      <c r="AG26" s="7">
        <f t="shared" si="2"/>
        <v>118.39996732842793</v>
      </c>
      <c r="AH26" s="7">
        <f t="shared" si="2"/>
        <v>107.25469878876095</v>
      </c>
      <c r="AI26" s="7">
        <f t="shared" si="2"/>
        <v>95.05808067069006</v>
      </c>
      <c r="AJ26" s="7">
        <f t="shared" si="2"/>
        <v>82.210527048977596</v>
      </c>
      <c r="AK26" s="7">
        <f t="shared" si="2"/>
        <v>68.946924165143955</v>
      </c>
      <c r="AL26" s="7">
        <f t="shared" si="2"/>
        <v>55.41091178060227</v>
      </c>
      <c r="AM26" s="7">
        <f t="shared" si="2"/>
        <v>41.695469231302482</v>
      </c>
      <c r="AN26" s="7">
        <f t="shared" si="2"/>
        <v>27.865743645341119</v>
      </c>
      <c r="AO26" s="7">
        <f t="shared" si="2"/>
        <v>13.977687871216645</v>
      </c>
      <c r="AP26" s="7">
        <f t="shared" si="2"/>
        <v>1.0236561066547269</v>
      </c>
      <c r="AQ26" s="7">
        <f t="shared" si="2"/>
        <v>13.977687871216645</v>
      </c>
      <c r="AR26" s="7">
        <f t="shared" si="2"/>
        <v>27.865743645341119</v>
      </c>
      <c r="AS26" s="7">
        <f t="shared" si="2"/>
        <v>41.695469231302482</v>
      </c>
      <c r="AT26" s="7">
        <f t="shared" si="2"/>
        <v>55.41091178060227</v>
      </c>
      <c r="AU26" s="7">
        <f t="shared" si="3"/>
        <v>68.946924165143955</v>
      </c>
      <c r="AV26" s="7">
        <f t="shared" si="3"/>
        <v>82.210527048977596</v>
      </c>
      <c r="AW26" s="7">
        <f t="shared" si="3"/>
        <v>95.05808067069006</v>
      </c>
      <c r="AX26" s="7">
        <f t="shared" si="3"/>
        <v>107.25469878876095</v>
      </c>
      <c r="AY26" s="7">
        <f t="shared" si="3"/>
        <v>118.39996732842793</v>
      </c>
      <c r="AZ26" s="7">
        <f t="shared" si="3"/>
        <v>127.80515654557975</v>
      </c>
      <c r="BA26" s="7">
        <f t="shared" si="3"/>
        <v>134.37269618048543</v>
      </c>
      <c r="BB26" s="7">
        <f t="shared" si="3"/>
        <v>136.78365610665489</v>
      </c>
      <c r="BC26" s="7">
        <f t="shared" si="15"/>
        <v>99.021891400130599</v>
      </c>
      <c r="BD26" s="7">
        <f t="shared" si="4"/>
        <v>13.202918853350747</v>
      </c>
      <c r="BE26" s="40">
        <f t="shared" si="16"/>
        <v>1.0319059778489741</v>
      </c>
      <c r="BF26" s="40">
        <f t="shared" si="17"/>
        <v>0</v>
      </c>
      <c r="BG26" s="40">
        <f t="shared" si="17"/>
        <v>0</v>
      </c>
      <c r="BH26" s="40">
        <f t="shared" si="5"/>
        <v>0</v>
      </c>
      <c r="BI26" s="40">
        <f t="shared" si="5"/>
        <v>0</v>
      </c>
      <c r="BJ26" s="40">
        <f t="shared" si="5"/>
        <v>0</v>
      </c>
      <c r="BK26" s="40">
        <f t="shared" si="5"/>
        <v>0</v>
      </c>
      <c r="BL26" s="40">
        <f t="shared" si="5"/>
        <v>191.18570619565523</v>
      </c>
      <c r="BM26" s="40">
        <f t="shared" si="6"/>
        <v>506.73908619973571</v>
      </c>
      <c r="BN26" s="40">
        <f t="shared" si="6"/>
        <v>800.78802483315451</v>
      </c>
      <c r="BO26" s="40">
        <f t="shared" si="6"/>
        <v>1053.2935728668917</v>
      </c>
      <c r="BP26" s="40">
        <f t="shared" si="6"/>
        <v>1247.0478944875961</v>
      </c>
      <c r="BQ26" s="40">
        <f t="shared" si="6"/>
        <v>1368.846952870972</v>
      </c>
      <c r="BR26" s="40">
        <f t="shared" si="6"/>
        <v>1410.390343470654</v>
      </c>
      <c r="BS26" s="40">
        <f t="shared" si="6"/>
        <v>1368.846952870972</v>
      </c>
      <c r="BT26" s="40">
        <f t="shared" si="6"/>
        <v>1247.0478944875961</v>
      </c>
      <c r="BU26" s="40">
        <f t="shared" si="6"/>
        <v>1053.2935728668917</v>
      </c>
      <c r="BV26" s="40">
        <f t="shared" si="6"/>
        <v>800.78802483315451</v>
      </c>
      <c r="BW26" s="40">
        <f t="shared" si="6"/>
        <v>506.73908619973571</v>
      </c>
      <c r="BX26" s="40">
        <f t="shared" si="6"/>
        <v>191.18570619565523</v>
      </c>
      <c r="BY26" s="40">
        <f t="shared" si="6"/>
        <v>0</v>
      </c>
      <c r="BZ26" s="40">
        <f t="shared" si="6"/>
        <v>0</v>
      </c>
      <c r="CA26" s="40">
        <f t="shared" si="6"/>
        <v>0</v>
      </c>
      <c r="CB26" s="40">
        <f t="shared" si="6"/>
        <v>0</v>
      </c>
      <c r="CC26" s="40">
        <f t="shared" si="7"/>
        <v>0</v>
      </c>
      <c r="CD26" s="40">
        <f t="shared" si="7"/>
        <v>0</v>
      </c>
      <c r="CE26" s="40">
        <f t="shared" si="18"/>
        <v>719.29907517003357</v>
      </c>
      <c r="CF26" s="10">
        <f t="shared" si="8"/>
        <v>1.7282580364845368</v>
      </c>
      <c r="CG26" s="35">
        <f t="shared" si="9"/>
        <v>6.3612903225806487</v>
      </c>
      <c r="CH26" s="7">
        <f t="shared" si="10"/>
        <v>42.277727644702253</v>
      </c>
      <c r="CI26" s="7">
        <f t="shared" si="19"/>
        <v>21.561641098798148</v>
      </c>
      <c r="CJ26" s="10">
        <f t="shared" si="11"/>
        <v>22.852840296491468</v>
      </c>
      <c r="CM26">
        <v>1</v>
      </c>
      <c r="CN26">
        <v>2</v>
      </c>
      <c r="CO26">
        <v>3</v>
      </c>
      <c r="CP26">
        <v>4</v>
      </c>
      <c r="CQ26">
        <v>5</v>
      </c>
      <c r="CR26">
        <v>6</v>
      </c>
      <c r="CS26">
        <v>7</v>
      </c>
      <c r="CT26">
        <v>8</v>
      </c>
      <c r="CU26">
        <v>9</v>
      </c>
      <c r="CV26">
        <v>10</v>
      </c>
      <c r="CW26">
        <v>11</v>
      </c>
      <c r="CX26">
        <v>12</v>
      </c>
      <c r="CY26">
        <v>13</v>
      </c>
      <c r="CZ26">
        <v>14</v>
      </c>
      <c r="DA26">
        <v>15</v>
      </c>
      <c r="DB26">
        <v>16</v>
      </c>
      <c r="DC26">
        <v>17</v>
      </c>
      <c r="DD26">
        <v>18</v>
      </c>
      <c r="DE26">
        <v>19</v>
      </c>
      <c r="DF26">
        <v>20</v>
      </c>
      <c r="DG26">
        <v>21</v>
      </c>
      <c r="DH26">
        <v>22</v>
      </c>
      <c r="DI26">
        <v>23</v>
      </c>
      <c r="DJ26" s="18">
        <v>24</v>
      </c>
    </row>
    <row r="27" spans="1:114" ht="15.75" thickBot="1" x14ac:dyDescent="0.3">
      <c r="A27" s="8">
        <v>16</v>
      </c>
      <c r="B27" s="3" t="s">
        <v>16</v>
      </c>
      <c r="C27" s="14">
        <v>44212</v>
      </c>
      <c r="D27" s="11">
        <f t="shared" si="13"/>
        <v>-20.916962574476411</v>
      </c>
      <c r="E27" s="8">
        <f t="shared" si="24"/>
        <v>-180</v>
      </c>
      <c r="F27" s="3">
        <f t="shared" si="24"/>
        <v>-165</v>
      </c>
      <c r="G27" s="3">
        <f t="shared" si="24"/>
        <v>-150</v>
      </c>
      <c r="H27" s="3">
        <f t="shared" si="24"/>
        <v>-135</v>
      </c>
      <c r="I27" s="3">
        <f t="shared" si="24"/>
        <v>-120</v>
      </c>
      <c r="J27" s="3">
        <f t="shared" si="24"/>
        <v>-105</v>
      </c>
      <c r="K27" s="3">
        <f t="shared" si="24"/>
        <v>-90</v>
      </c>
      <c r="L27" s="3">
        <f t="shared" si="24"/>
        <v>-75</v>
      </c>
      <c r="M27" s="3">
        <f t="shared" si="24"/>
        <v>-60</v>
      </c>
      <c r="N27" s="3">
        <f t="shared" si="24"/>
        <v>-45</v>
      </c>
      <c r="O27" s="3">
        <f t="shared" si="24"/>
        <v>-30</v>
      </c>
      <c r="P27" s="3">
        <f t="shared" si="24"/>
        <v>-15</v>
      </c>
      <c r="Q27" s="3">
        <f t="shared" si="24"/>
        <v>0</v>
      </c>
      <c r="R27" s="3">
        <f t="shared" si="24"/>
        <v>15</v>
      </c>
      <c r="S27" s="3">
        <f t="shared" si="24"/>
        <v>30</v>
      </c>
      <c r="T27" s="3">
        <f t="shared" si="24"/>
        <v>45</v>
      </c>
      <c r="U27" s="3">
        <f t="shared" si="32"/>
        <v>60</v>
      </c>
      <c r="V27" s="3">
        <f t="shared" si="30"/>
        <v>75</v>
      </c>
      <c r="W27" s="3">
        <f t="shared" si="30"/>
        <v>90</v>
      </c>
      <c r="X27" s="3">
        <f t="shared" si="30"/>
        <v>105</v>
      </c>
      <c r="Y27" s="3">
        <f t="shared" si="30"/>
        <v>120</v>
      </c>
      <c r="Z27" s="3">
        <f t="shared" si="30"/>
        <v>135</v>
      </c>
      <c r="AA27" s="3">
        <f t="shared" si="30"/>
        <v>150</v>
      </c>
      <c r="AB27" s="3">
        <f t="shared" si="30"/>
        <v>165</v>
      </c>
      <c r="AC27" s="3">
        <f t="shared" si="30"/>
        <v>180</v>
      </c>
      <c r="AD27" s="7">
        <f t="shared" si="14"/>
        <v>136.96303742552359</v>
      </c>
      <c r="AE27" s="7">
        <f t="shared" si="2"/>
        <v>134.54165386867882</v>
      </c>
      <c r="AF27" s="7">
        <f t="shared" si="2"/>
        <v>127.95040323956485</v>
      </c>
      <c r="AG27" s="7">
        <f t="shared" si="2"/>
        <v>118.51960479847517</v>
      </c>
      <c r="AH27" s="7">
        <f t="shared" si="2"/>
        <v>107.35194158414933</v>
      </c>
      <c r="AI27" s="7">
        <f t="shared" si="2"/>
        <v>95.136866811486854</v>
      </c>
      <c r="AJ27" s="7">
        <f t="shared" si="2"/>
        <v>82.274165910821523</v>
      </c>
      <c r="AK27" s="7">
        <f t="shared" si="2"/>
        <v>68.997961144990555</v>
      </c>
      <c r="AL27" s="7">
        <f t="shared" si="2"/>
        <v>55.451316361321709</v>
      </c>
      <c r="AM27" s="7">
        <f t="shared" si="2"/>
        <v>41.726930193303119</v>
      </c>
      <c r="AN27" s="7">
        <f t="shared" si="2"/>
        <v>27.890266038771678</v>
      </c>
      <c r="AO27" s="7">
        <f t="shared" si="2"/>
        <v>14.000503023360498</v>
      </c>
      <c r="AP27" s="7">
        <f t="shared" si="2"/>
        <v>1.2030374255235741</v>
      </c>
      <c r="AQ27" s="7">
        <f t="shared" si="2"/>
        <v>14.000503023360498</v>
      </c>
      <c r="AR27" s="7">
        <f t="shared" si="2"/>
        <v>27.890266038771678</v>
      </c>
      <c r="AS27" s="7">
        <f t="shared" si="2"/>
        <v>41.726930193303119</v>
      </c>
      <c r="AT27" s="7">
        <f t="shared" ref="AT27:BB56" si="34">DEGREES(ACOS((SIN(RADIANS($J$4))*SIN(RADIANS($D27))+COS(RADIANS($J$4))*COS(RADIANS($D27))*COS(RADIANS(U27)))))</f>
        <v>55.451316361321709</v>
      </c>
      <c r="AU27" s="7">
        <f t="shared" si="3"/>
        <v>68.997961144990555</v>
      </c>
      <c r="AV27" s="7">
        <f t="shared" si="3"/>
        <v>82.274165910821523</v>
      </c>
      <c r="AW27" s="7">
        <f t="shared" si="3"/>
        <v>95.136866811486854</v>
      </c>
      <c r="AX27" s="7">
        <f t="shared" si="3"/>
        <v>107.35194158414933</v>
      </c>
      <c r="AY27" s="7">
        <f t="shared" si="3"/>
        <v>118.51960479847517</v>
      </c>
      <c r="AZ27" s="7">
        <f t="shared" si="3"/>
        <v>127.95040323956485</v>
      </c>
      <c r="BA27" s="7">
        <f t="shared" si="3"/>
        <v>134.54165386867882</v>
      </c>
      <c r="BB27" s="7">
        <f t="shared" si="3"/>
        <v>136.96303742552359</v>
      </c>
      <c r="BC27" s="7">
        <f t="shared" si="15"/>
        <v>98.937189871485415</v>
      </c>
      <c r="BD27" s="7">
        <f t="shared" si="4"/>
        <v>13.191625316198055</v>
      </c>
      <c r="BE27" s="40">
        <f t="shared" si="16"/>
        <v>1.031756199555987</v>
      </c>
      <c r="BF27" s="40">
        <f t="shared" si="17"/>
        <v>0</v>
      </c>
      <c r="BG27" s="40">
        <f t="shared" si="17"/>
        <v>0</v>
      </c>
      <c r="BH27" s="40">
        <f t="shared" si="5"/>
        <v>0</v>
      </c>
      <c r="BI27" s="40">
        <f t="shared" si="5"/>
        <v>0</v>
      </c>
      <c r="BJ27" s="40">
        <f t="shared" si="5"/>
        <v>0</v>
      </c>
      <c r="BK27" s="40">
        <f t="shared" si="5"/>
        <v>0</v>
      </c>
      <c r="BL27" s="40">
        <f t="shared" si="5"/>
        <v>189.60573948586912</v>
      </c>
      <c r="BM27" s="40">
        <f t="shared" si="6"/>
        <v>505.49285469177568</v>
      </c>
      <c r="BN27" s="40">
        <f t="shared" si="6"/>
        <v>799.8527850245398</v>
      </c>
      <c r="BO27" s="40">
        <f t="shared" si="6"/>
        <v>1052.6253876847691</v>
      </c>
      <c r="BP27" s="40">
        <f t="shared" si="6"/>
        <v>1246.5846275276451</v>
      </c>
      <c r="BQ27" s="40">
        <f t="shared" si="6"/>
        <v>1368.5125028906755</v>
      </c>
      <c r="BR27" s="40">
        <f t="shared" si="6"/>
        <v>1410.0998305632104</v>
      </c>
      <c r="BS27" s="40">
        <f t="shared" si="6"/>
        <v>1368.5125028906755</v>
      </c>
      <c r="BT27" s="40">
        <f t="shared" si="6"/>
        <v>1246.5846275276451</v>
      </c>
      <c r="BU27" s="40">
        <f t="shared" si="6"/>
        <v>1052.6253876847691</v>
      </c>
      <c r="BV27" s="40">
        <f t="shared" si="6"/>
        <v>799.8527850245398</v>
      </c>
      <c r="BW27" s="40">
        <f t="shared" si="6"/>
        <v>505.49285469177568</v>
      </c>
      <c r="BX27" s="40">
        <f t="shared" si="6"/>
        <v>189.60573948586912</v>
      </c>
      <c r="BY27" s="40">
        <f t="shared" si="6"/>
        <v>0</v>
      </c>
      <c r="BZ27" s="40">
        <f t="shared" si="6"/>
        <v>0</v>
      </c>
      <c r="CA27" s="40">
        <f t="shared" si="6"/>
        <v>0</v>
      </c>
      <c r="CB27" s="40">
        <f t="shared" ref="CB27:CD88" si="35">IF(1367*$BE27*COS(RADIANS(AZ27))&gt;0,1367*$BE27*COS(RADIANS(AZ27)),0)</f>
        <v>0</v>
      </c>
      <c r="CC27" s="40">
        <f t="shared" si="7"/>
        <v>0</v>
      </c>
      <c r="CD27" s="40">
        <f t="shared" si="7"/>
        <v>0</v>
      </c>
      <c r="CE27" s="40">
        <f t="shared" si="18"/>
        <v>719.15091358723726</v>
      </c>
      <c r="CF27" s="10">
        <f t="shared" si="8"/>
        <v>1.7267797159282061</v>
      </c>
      <c r="CG27" s="35">
        <f t="shared" si="9"/>
        <v>6.3612903225806487</v>
      </c>
      <c r="CH27" s="7">
        <f t="shared" si="10"/>
        <v>42.244737380542517</v>
      </c>
      <c r="CI27" s="7">
        <f t="shared" si="19"/>
        <v>21.544816064076684</v>
      </c>
      <c r="CJ27" s="10">
        <f t="shared" si="11"/>
        <v>22.844068851128416</v>
      </c>
      <c r="CL27" t="str">
        <f>'Radiação Manual'!L77</f>
        <v>JUNHO</v>
      </c>
      <c r="CM27" s="52">
        <v>0</v>
      </c>
      <c r="CN27" s="52">
        <v>0</v>
      </c>
      <c r="CO27" s="52">
        <v>0</v>
      </c>
      <c r="CP27" s="52">
        <v>0</v>
      </c>
      <c r="CQ27" s="52">
        <v>0</v>
      </c>
      <c r="CR27" s="52">
        <f t="shared" ref="CR27:DD27" si="36">VLOOKUP($CL$27,$CL$12:$DJ$23,1+CR26,)</f>
        <v>0</v>
      </c>
      <c r="CS27" s="52">
        <f t="shared" si="36"/>
        <v>96.276727737984444</v>
      </c>
      <c r="CT27" s="52">
        <f t="shared" si="36"/>
        <v>368.36193655680694</v>
      </c>
      <c r="CU27" s="52">
        <f t="shared" si="36"/>
        <v>602.00680221748621</v>
      </c>
      <c r="CV27" s="52">
        <f t="shared" si="36"/>
        <v>781.28881324164445</v>
      </c>
      <c r="CW27" s="52">
        <f t="shared" si="36"/>
        <v>893.99019685551582</v>
      </c>
      <c r="CX27" s="52">
        <f t="shared" si="36"/>
        <v>932.43054001365874</v>
      </c>
      <c r="CY27" s="52">
        <f t="shared" si="36"/>
        <v>893.99019685551582</v>
      </c>
      <c r="CZ27" s="52">
        <f t="shared" si="36"/>
        <v>781.28881324164445</v>
      </c>
      <c r="DA27" s="52">
        <f t="shared" si="36"/>
        <v>602.00680221748621</v>
      </c>
      <c r="DB27" s="52">
        <f t="shared" si="36"/>
        <v>368.36193655680694</v>
      </c>
      <c r="DC27" s="52">
        <f t="shared" si="36"/>
        <v>96.276727737984444</v>
      </c>
      <c r="DD27" s="52">
        <f t="shared" si="36"/>
        <v>0</v>
      </c>
      <c r="DE27" s="52">
        <v>0</v>
      </c>
      <c r="DF27" s="52">
        <v>0</v>
      </c>
      <c r="DG27" s="52">
        <v>0</v>
      </c>
      <c r="DH27" s="52">
        <v>0</v>
      </c>
      <c r="DI27" s="52">
        <v>0</v>
      </c>
      <c r="DJ27" s="52">
        <v>0</v>
      </c>
    </row>
    <row r="28" spans="1:114" ht="15.75" thickBot="1" x14ac:dyDescent="0.3">
      <c r="A28" s="8">
        <v>17</v>
      </c>
      <c r="B28" s="3" t="s">
        <v>16</v>
      </c>
      <c r="C28" s="14">
        <v>44213</v>
      </c>
      <c r="D28" s="11">
        <f t="shared" si="13"/>
        <v>-20.731383108171876</v>
      </c>
      <c r="E28" s="8">
        <f t="shared" si="24"/>
        <v>-180</v>
      </c>
      <c r="F28" s="3">
        <f t="shared" si="24"/>
        <v>-165</v>
      </c>
      <c r="G28" s="3">
        <f t="shared" si="24"/>
        <v>-150</v>
      </c>
      <c r="H28" s="3">
        <f t="shared" si="24"/>
        <v>-135</v>
      </c>
      <c r="I28" s="3">
        <f t="shared" si="24"/>
        <v>-120</v>
      </c>
      <c r="J28" s="3">
        <f t="shared" si="24"/>
        <v>-105</v>
      </c>
      <c r="K28" s="3">
        <f t="shared" si="24"/>
        <v>-90</v>
      </c>
      <c r="L28" s="3">
        <f t="shared" si="24"/>
        <v>-75</v>
      </c>
      <c r="M28" s="3">
        <f t="shared" si="24"/>
        <v>-60</v>
      </c>
      <c r="N28" s="3">
        <f t="shared" si="24"/>
        <v>-45</v>
      </c>
      <c r="O28" s="3">
        <f t="shared" si="24"/>
        <v>-30</v>
      </c>
      <c r="P28" s="3">
        <f t="shared" si="24"/>
        <v>-15</v>
      </c>
      <c r="Q28" s="3">
        <f t="shared" si="24"/>
        <v>0</v>
      </c>
      <c r="R28" s="3">
        <f t="shared" si="24"/>
        <v>15</v>
      </c>
      <c r="S28" s="3">
        <f t="shared" si="24"/>
        <v>30</v>
      </c>
      <c r="T28" s="3">
        <f t="shared" si="24"/>
        <v>45</v>
      </c>
      <c r="U28" s="3">
        <f t="shared" si="32"/>
        <v>60</v>
      </c>
      <c r="V28" s="3">
        <f t="shared" si="30"/>
        <v>75</v>
      </c>
      <c r="W28" s="3">
        <f t="shared" si="30"/>
        <v>90</v>
      </c>
      <c r="X28" s="3">
        <f t="shared" si="30"/>
        <v>105</v>
      </c>
      <c r="Y28" s="3">
        <f t="shared" si="30"/>
        <v>120</v>
      </c>
      <c r="Z28" s="3">
        <f t="shared" si="30"/>
        <v>135</v>
      </c>
      <c r="AA28" s="3">
        <f t="shared" si="30"/>
        <v>150</v>
      </c>
      <c r="AB28" s="3">
        <f t="shared" si="30"/>
        <v>165</v>
      </c>
      <c r="AC28" s="3">
        <f t="shared" si="30"/>
        <v>180</v>
      </c>
      <c r="AD28" s="7">
        <f t="shared" si="14"/>
        <v>137.14861689182811</v>
      </c>
      <c r="AE28" s="7">
        <f t="shared" si="14"/>
        <v>134.71638370149063</v>
      </c>
      <c r="AF28" s="7">
        <f t="shared" si="14"/>
        <v>128.10050955926769</v>
      </c>
      <c r="AG28" s="7">
        <f t="shared" si="14"/>
        <v>118.64319756280639</v>
      </c>
      <c r="AH28" s="7">
        <f t="shared" si="14"/>
        <v>107.45241391491835</v>
      </c>
      <c r="AI28" s="7">
        <f t="shared" si="14"/>
        <v>95.218332346659196</v>
      </c>
      <c r="AJ28" s="7">
        <f t="shared" si="14"/>
        <v>82.340073755560283</v>
      </c>
      <c r="AK28" s="7">
        <f t="shared" si="14"/>
        <v>69.050970060232885</v>
      </c>
      <c r="AL28" s="7">
        <f t="shared" si="14"/>
        <v>55.493503148102775</v>
      </c>
      <c r="AM28" s="7">
        <f t="shared" si="14"/>
        <v>41.760120171236551</v>
      </c>
      <c r="AN28" s="7">
        <f t="shared" si="14"/>
        <v>27.916730698527939</v>
      </c>
      <c r="AO28" s="7">
        <f t="shared" si="14"/>
        <v>14.026434597429654</v>
      </c>
      <c r="AP28" s="7">
        <f t="shared" si="14"/>
        <v>1.3886168918280168</v>
      </c>
      <c r="AQ28" s="7">
        <f t="shared" si="14"/>
        <v>14.026434597429654</v>
      </c>
      <c r="AR28" s="7">
        <f t="shared" si="14"/>
        <v>27.916730698527939</v>
      </c>
      <c r="AS28" s="7">
        <f t="shared" si="14"/>
        <v>41.760120171236551</v>
      </c>
      <c r="AT28" s="7">
        <f t="shared" si="34"/>
        <v>55.493503148102775</v>
      </c>
      <c r="AU28" s="7">
        <f t="shared" si="34"/>
        <v>69.050970060232885</v>
      </c>
      <c r="AV28" s="7">
        <f t="shared" si="34"/>
        <v>82.340073755560283</v>
      </c>
      <c r="AW28" s="7">
        <f t="shared" si="34"/>
        <v>95.218332346659196</v>
      </c>
      <c r="AX28" s="7">
        <f t="shared" si="34"/>
        <v>107.45241391491835</v>
      </c>
      <c r="AY28" s="7">
        <f t="shared" si="34"/>
        <v>118.64319756280639</v>
      </c>
      <c r="AZ28" s="7">
        <f t="shared" si="34"/>
        <v>128.10050955926769</v>
      </c>
      <c r="BA28" s="7">
        <f t="shared" si="34"/>
        <v>134.71638370149063</v>
      </c>
      <c r="BB28" s="7">
        <f t="shared" si="34"/>
        <v>137.14861689182811</v>
      </c>
      <c r="BC28" s="7">
        <f t="shared" si="15"/>
        <v>98.849795350266746</v>
      </c>
      <c r="BD28" s="7">
        <f t="shared" si="4"/>
        <v>13.179972713368899</v>
      </c>
      <c r="BE28" s="40">
        <f t="shared" si="16"/>
        <v>1.0315970112157162</v>
      </c>
      <c r="BF28" s="40">
        <f t="shared" si="17"/>
        <v>0</v>
      </c>
      <c r="BG28" s="40">
        <f t="shared" si="17"/>
        <v>0</v>
      </c>
      <c r="BH28" s="40">
        <f t="shared" si="17"/>
        <v>0</v>
      </c>
      <c r="BI28" s="40">
        <f t="shared" si="17"/>
        <v>0</v>
      </c>
      <c r="BJ28" s="40">
        <f t="shared" si="17"/>
        <v>0</v>
      </c>
      <c r="BK28" s="40">
        <f t="shared" si="17"/>
        <v>0</v>
      </c>
      <c r="BL28" s="40">
        <f t="shared" si="17"/>
        <v>187.96892754289871</v>
      </c>
      <c r="BM28" s="40">
        <f t="shared" si="17"/>
        <v>504.19663720381965</v>
      </c>
      <c r="BN28" s="40">
        <f t="shared" si="17"/>
        <v>798.87395104234781</v>
      </c>
      <c r="BO28" s="40">
        <f t="shared" si="17"/>
        <v>1051.9190970976742</v>
      </c>
      <c r="BP28" s="40">
        <f t="shared" si="17"/>
        <v>1246.0874668430035</v>
      </c>
      <c r="BQ28" s="40">
        <f t="shared" si="17"/>
        <v>1368.1468067585952</v>
      </c>
      <c r="BR28" s="40">
        <f t="shared" si="17"/>
        <v>1409.7789745417972</v>
      </c>
      <c r="BS28" s="40">
        <f t="shared" si="17"/>
        <v>1368.1468067585952</v>
      </c>
      <c r="BT28" s="40">
        <f t="shared" si="17"/>
        <v>1246.0874668430035</v>
      </c>
      <c r="BU28" s="40">
        <f t="shared" si="17"/>
        <v>1051.9190970976742</v>
      </c>
      <c r="BV28" s="40">
        <f t="shared" ref="BU28:CA64" si="37">IF(1367*$BE28*COS(RADIANS(AT28))&gt;0,1367*$BE28*COS(RADIANS(AT28)),0)</f>
        <v>798.87395104234781</v>
      </c>
      <c r="BW28" s="40">
        <f t="shared" si="37"/>
        <v>504.19663720381965</v>
      </c>
      <c r="BX28" s="40">
        <f t="shared" si="37"/>
        <v>187.96892754289871</v>
      </c>
      <c r="BY28" s="40">
        <f t="shared" si="37"/>
        <v>0</v>
      </c>
      <c r="BZ28" s="40">
        <f t="shared" si="37"/>
        <v>0</v>
      </c>
      <c r="CA28" s="40">
        <f t="shared" si="37"/>
        <v>0</v>
      </c>
      <c r="CB28" s="40">
        <f t="shared" si="35"/>
        <v>0</v>
      </c>
      <c r="CC28" s="40">
        <f t="shared" si="35"/>
        <v>0</v>
      </c>
      <c r="CD28" s="40">
        <f t="shared" si="35"/>
        <v>0</v>
      </c>
      <c r="CE28" s="40">
        <f t="shared" si="18"/>
        <v>718.98727701631663</v>
      </c>
      <c r="CF28" s="10">
        <f t="shared" si="8"/>
        <v>1.7252543937847362</v>
      </c>
      <c r="CG28" s="35">
        <f t="shared" si="9"/>
        <v>6.3612903225806487</v>
      </c>
      <c r="CH28" s="7">
        <f t="shared" si="10"/>
        <v>42.209928501191243</v>
      </c>
      <c r="CI28" s="7">
        <f t="shared" si="19"/>
        <v>21.527063535607535</v>
      </c>
      <c r="CJ28" s="10">
        <f t="shared" si="11"/>
        <v>22.834603552644403</v>
      </c>
    </row>
    <row r="29" spans="1:114" ht="15.75" thickBot="1" x14ac:dyDescent="0.3">
      <c r="A29" s="8">
        <v>18</v>
      </c>
      <c r="B29" s="3" t="s">
        <v>16</v>
      </c>
      <c r="C29" s="14">
        <v>44214</v>
      </c>
      <c r="D29" s="11">
        <f t="shared" si="13"/>
        <v>-20.539660485632496</v>
      </c>
      <c r="E29" s="8">
        <f t="shared" si="24"/>
        <v>-180</v>
      </c>
      <c r="F29" s="3">
        <f t="shared" si="24"/>
        <v>-165</v>
      </c>
      <c r="G29" s="3">
        <f t="shared" si="24"/>
        <v>-150</v>
      </c>
      <c r="H29" s="3">
        <f t="shared" si="24"/>
        <v>-135</v>
      </c>
      <c r="I29" s="3">
        <f t="shared" si="24"/>
        <v>-120</v>
      </c>
      <c r="J29" s="3">
        <f t="shared" si="24"/>
        <v>-105</v>
      </c>
      <c r="K29" s="3">
        <f t="shared" si="24"/>
        <v>-90</v>
      </c>
      <c r="L29" s="3">
        <f t="shared" si="24"/>
        <v>-75</v>
      </c>
      <c r="M29" s="3">
        <f t="shared" si="24"/>
        <v>-60</v>
      </c>
      <c r="N29" s="3">
        <f t="shared" si="24"/>
        <v>-45</v>
      </c>
      <c r="O29" s="3">
        <f t="shared" si="24"/>
        <v>-30</v>
      </c>
      <c r="P29" s="3">
        <f t="shared" si="24"/>
        <v>-15</v>
      </c>
      <c r="Q29" s="3">
        <f t="shared" si="24"/>
        <v>0</v>
      </c>
      <c r="R29" s="3">
        <f t="shared" si="24"/>
        <v>15</v>
      </c>
      <c r="S29" s="3">
        <f t="shared" si="24"/>
        <v>30</v>
      </c>
      <c r="T29" s="3">
        <f t="shared" si="24"/>
        <v>45</v>
      </c>
      <c r="U29" s="3">
        <f t="shared" si="32"/>
        <v>60</v>
      </c>
      <c r="V29" s="3">
        <f t="shared" si="30"/>
        <v>75</v>
      </c>
      <c r="W29" s="3">
        <f t="shared" si="30"/>
        <v>90</v>
      </c>
      <c r="X29" s="3">
        <f t="shared" si="30"/>
        <v>105</v>
      </c>
      <c r="Y29" s="3">
        <f t="shared" si="30"/>
        <v>120</v>
      </c>
      <c r="Z29" s="3">
        <f t="shared" si="30"/>
        <v>135</v>
      </c>
      <c r="AA29" s="3">
        <f t="shared" si="30"/>
        <v>150</v>
      </c>
      <c r="AB29" s="3">
        <f t="shared" si="30"/>
        <v>165</v>
      </c>
      <c r="AC29" s="3">
        <f t="shared" si="30"/>
        <v>180</v>
      </c>
      <c r="AD29" s="7">
        <f t="shared" si="14"/>
        <v>137.34033951436751</v>
      </c>
      <c r="AE29" s="7">
        <f t="shared" si="14"/>
        <v>134.89682636708497</v>
      </c>
      <c r="AF29" s="7">
        <f t="shared" si="14"/>
        <v>128.25541326838683</v>
      </c>
      <c r="AG29" s="7">
        <f t="shared" si="14"/>
        <v>118.77068945646384</v>
      </c>
      <c r="AH29" s="7">
        <f t="shared" si="14"/>
        <v>107.55607175982219</v>
      </c>
      <c r="AI29" s="7">
        <f t="shared" si="14"/>
        <v>95.302448042581346</v>
      </c>
      <c r="AJ29" s="7">
        <f t="shared" si="14"/>
        <v>82.408237492167828</v>
      </c>
      <c r="AK29" s="7">
        <f t="shared" si="14"/>
        <v>69.105955575655685</v>
      </c>
      <c r="AL29" s="7">
        <f t="shared" si="14"/>
        <v>55.537497738964191</v>
      </c>
      <c r="AM29" s="7">
        <f t="shared" si="14"/>
        <v>41.795092759095176</v>
      </c>
      <c r="AN29" s="7">
        <f t="shared" si="14"/>
        <v>27.945237506662004</v>
      </c>
      <c r="AO29" s="7">
        <f t="shared" si="14"/>
        <v>14.05569727614732</v>
      </c>
      <c r="AP29" s="7">
        <f t="shared" si="14"/>
        <v>1.5803395143674153</v>
      </c>
      <c r="AQ29" s="7">
        <f t="shared" si="14"/>
        <v>14.05569727614732</v>
      </c>
      <c r="AR29" s="7">
        <f t="shared" si="14"/>
        <v>27.945237506662004</v>
      </c>
      <c r="AS29" s="7">
        <f t="shared" si="14"/>
        <v>41.795092759095176</v>
      </c>
      <c r="AT29" s="7">
        <f t="shared" si="34"/>
        <v>55.537497738964191</v>
      </c>
      <c r="AU29" s="7">
        <f t="shared" si="34"/>
        <v>69.105955575655685</v>
      </c>
      <c r="AV29" s="7">
        <f t="shared" si="34"/>
        <v>82.408237492167828</v>
      </c>
      <c r="AW29" s="7">
        <f t="shared" si="34"/>
        <v>95.302448042581346</v>
      </c>
      <c r="AX29" s="7">
        <f t="shared" si="34"/>
        <v>107.55607175982219</v>
      </c>
      <c r="AY29" s="7">
        <f t="shared" si="34"/>
        <v>118.77068945646384</v>
      </c>
      <c r="AZ29" s="7">
        <f t="shared" si="34"/>
        <v>128.25541326838683</v>
      </c>
      <c r="BA29" s="7">
        <f t="shared" si="34"/>
        <v>134.89682636708497</v>
      </c>
      <c r="BB29" s="7">
        <f t="shared" si="34"/>
        <v>137.34033951436751</v>
      </c>
      <c r="BC29" s="7">
        <f t="shared" si="15"/>
        <v>98.759754286291113</v>
      </c>
      <c r="BD29" s="7">
        <f t="shared" si="4"/>
        <v>13.167967238172148</v>
      </c>
      <c r="BE29" s="40">
        <f t="shared" si="16"/>
        <v>1.031428459999103</v>
      </c>
      <c r="BF29" s="40">
        <f t="shared" si="17"/>
        <v>0</v>
      </c>
      <c r="BG29" s="40">
        <f t="shared" si="17"/>
        <v>0</v>
      </c>
      <c r="BH29" s="40">
        <f t="shared" si="17"/>
        <v>0</v>
      </c>
      <c r="BI29" s="40">
        <f t="shared" si="17"/>
        <v>0</v>
      </c>
      <c r="BJ29" s="40">
        <f t="shared" si="17"/>
        <v>0</v>
      </c>
      <c r="BK29" s="40">
        <f t="shared" si="17"/>
        <v>0</v>
      </c>
      <c r="BL29" s="40">
        <f t="shared" si="17"/>
        <v>186.27564427135741</v>
      </c>
      <c r="BM29" s="40">
        <f t="shared" si="17"/>
        <v>502.85035682534971</v>
      </c>
      <c r="BN29" s="40">
        <f t="shared" si="17"/>
        <v>797.85102588323628</v>
      </c>
      <c r="BO29" s="40">
        <f t="shared" si="17"/>
        <v>1051.1738433603778</v>
      </c>
      <c r="BP29" s="40">
        <f t="shared" si="17"/>
        <v>1245.5552778814565</v>
      </c>
      <c r="BQ29" s="40">
        <f t="shared" si="17"/>
        <v>1367.7485559143704</v>
      </c>
      <c r="BR29" s="40">
        <f t="shared" si="17"/>
        <v>1409.4264074951152</v>
      </c>
      <c r="BS29" s="40">
        <f t="shared" si="17"/>
        <v>1367.7485559143704</v>
      </c>
      <c r="BT29" s="40">
        <f t="shared" si="17"/>
        <v>1245.5552778814565</v>
      </c>
      <c r="BU29" s="40">
        <f t="shared" si="37"/>
        <v>1051.1738433603778</v>
      </c>
      <c r="BV29" s="40">
        <f t="shared" si="37"/>
        <v>797.85102588323628</v>
      </c>
      <c r="BW29" s="40">
        <f t="shared" si="37"/>
        <v>502.85035682534971</v>
      </c>
      <c r="BX29" s="40">
        <f t="shared" si="37"/>
        <v>186.27564427135741</v>
      </c>
      <c r="BY29" s="40">
        <f t="shared" si="37"/>
        <v>0</v>
      </c>
      <c r="BZ29" s="40">
        <f t="shared" si="37"/>
        <v>0</v>
      </c>
      <c r="CA29" s="40">
        <f t="shared" si="37"/>
        <v>0</v>
      </c>
      <c r="CB29" s="40">
        <f t="shared" si="35"/>
        <v>0</v>
      </c>
      <c r="CC29" s="40">
        <f t="shared" si="35"/>
        <v>0</v>
      </c>
      <c r="CD29" s="40">
        <f t="shared" si="35"/>
        <v>0</v>
      </c>
      <c r="CE29" s="40">
        <f t="shared" si="18"/>
        <v>718.80746782250878</v>
      </c>
      <c r="CF29" s="10">
        <f t="shared" si="8"/>
        <v>1.7236828807563627</v>
      </c>
      <c r="CG29" s="35">
        <f t="shared" si="9"/>
        <v>6.3612903225806487</v>
      </c>
      <c r="CH29" s="7">
        <f t="shared" si="10"/>
        <v>42.173261343982112</v>
      </c>
      <c r="CI29" s="7">
        <f t="shared" si="19"/>
        <v>21.508363285430878</v>
      </c>
      <c r="CJ29" s="10">
        <f t="shared" si="11"/>
        <v>22.824417562171551</v>
      </c>
    </row>
    <row r="30" spans="1:114" ht="15.75" thickBot="1" x14ac:dyDescent="0.3">
      <c r="A30" s="8">
        <v>19</v>
      </c>
      <c r="B30" s="3" t="s">
        <v>16</v>
      </c>
      <c r="C30" s="14">
        <v>44215</v>
      </c>
      <c r="D30" s="11">
        <f t="shared" si="13"/>
        <v>-20.341851518409044</v>
      </c>
      <c r="E30" s="8">
        <f t="shared" si="24"/>
        <v>-180</v>
      </c>
      <c r="F30" s="3">
        <f t="shared" si="24"/>
        <v>-165</v>
      </c>
      <c r="G30" s="3">
        <f t="shared" si="24"/>
        <v>-150</v>
      </c>
      <c r="H30" s="3">
        <f t="shared" si="24"/>
        <v>-135</v>
      </c>
      <c r="I30" s="3">
        <f t="shared" si="24"/>
        <v>-120</v>
      </c>
      <c r="J30" s="3">
        <f t="shared" si="24"/>
        <v>-105</v>
      </c>
      <c r="K30" s="3">
        <f t="shared" si="24"/>
        <v>-90</v>
      </c>
      <c r="L30" s="3">
        <f t="shared" si="24"/>
        <v>-75</v>
      </c>
      <c r="M30" s="3">
        <f t="shared" si="24"/>
        <v>-60</v>
      </c>
      <c r="N30" s="3">
        <f t="shared" si="24"/>
        <v>-45</v>
      </c>
      <c r="O30" s="3">
        <f t="shared" si="24"/>
        <v>-30</v>
      </c>
      <c r="P30" s="3">
        <f t="shared" si="24"/>
        <v>-15</v>
      </c>
      <c r="Q30" s="3">
        <f t="shared" si="24"/>
        <v>0</v>
      </c>
      <c r="R30" s="3">
        <f t="shared" si="24"/>
        <v>15</v>
      </c>
      <c r="S30" s="3">
        <f t="shared" si="24"/>
        <v>30</v>
      </c>
      <c r="T30" s="3">
        <f t="shared" si="24"/>
        <v>45</v>
      </c>
      <c r="U30" s="3">
        <f t="shared" si="32"/>
        <v>60</v>
      </c>
      <c r="V30" s="3">
        <f t="shared" si="30"/>
        <v>75</v>
      </c>
      <c r="W30" s="3">
        <f t="shared" si="30"/>
        <v>90</v>
      </c>
      <c r="X30" s="3">
        <f t="shared" si="30"/>
        <v>105</v>
      </c>
      <c r="Y30" s="3">
        <f t="shared" si="30"/>
        <v>120</v>
      </c>
      <c r="Z30" s="3">
        <f t="shared" si="30"/>
        <v>135</v>
      </c>
      <c r="AA30" s="3">
        <f t="shared" si="30"/>
        <v>150</v>
      </c>
      <c r="AB30" s="3">
        <f t="shared" si="30"/>
        <v>165</v>
      </c>
      <c r="AC30" s="3">
        <f t="shared" si="30"/>
        <v>180</v>
      </c>
      <c r="AD30" s="7">
        <f t="shared" si="14"/>
        <v>137.53814848159095</v>
      </c>
      <c r="AE30" s="7">
        <f t="shared" si="14"/>
        <v>135.08292051846894</v>
      </c>
      <c r="AF30" s="7">
        <f t="shared" si="14"/>
        <v>128.41504998725517</v>
      </c>
      <c r="AG30" s="7">
        <f t="shared" si="14"/>
        <v>118.90202243677413</v>
      </c>
      <c r="AH30" s="7">
        <f t="shared" si="14"/>
        <v>107.66286963623267</v>
      </c>
      <c r="AI30" s="7">
        <f t="shared" si="14"/>
        <v>95.389183629862913</v>
      </c>
      <c r="AJ30" s="7">
        <f t="shared" si="14"/>
        <v>82.478643397730252</v>
      </c>
      <c r="AK30" s="7">
        <f t="shared" si="14"/>
        <v>69.16292211826719</v>
      </c>
      <c r="AL30" s="7">
        <f t="shared" si="14"/>
        <v>55.583325907685349</v>
      </c>
      <c r="AM30" s="7">
        <f t="shared" si="14"/>
        <v>41.831902204154432</v>
      </c>
      <c r="AN30" s="7">
        <f t="shared" si="14"/>
        <v>27.975887574649885</v>
      </c>
      <c r="AO30" s="7">
        <f t="shared" si="14"/>
        <v>14.088506369424515</v>
      </c>
      <c r="AP30" s="7">
        <f t="shared" si="14"/>
        <v>1.7781484815910749</v>
      </c>
      <c r="AQ30" s="7">
        <f t="shared" si="14"/>
        <v>14.088506369424515</v>
      </c>
      <c r="AR30" s="7">
        <f t="shared" si="14"/>
        <v>27.975887574649885</v>
      </c>
      <c r="AS30" s="7">
        <f t="shared" si="14"/>
        <v>41.831902204154432</v>
      </c>
      <c r="AT30" s="7">
        <f t="shared" si="34"/>
        <v>55.583325907685349</v>
      </c>
      <c r="AU30" s="7">
        <f t="shared" si="34"/>
        <v>69.16292211826719</v>
      </c>
      <c r="AV30" s="7">
        <f t="shared" si="34"/>
        <v>82.478643397730252</v>
      </c>
      <c r="AW30" s="7">
        <f t="shared" si="34"/>
        <v>95.389183629862913</v>
      </c>
      <c r="AX30" s="7">
        <f t="shared" si="34"/>
        <v>107.66286963623267</v>
      </c>
      <c r="AY30" s="7">
        <f t="shared" si="34"/>
        <v>118.90202243677413</v>
      </c>
      <c r="AZ30" s="7">
        <f t="shared" si="34"/>
        <v>128.41504998725517</v>
      </c>
      <c r="BA30" s="7">
        <f t="shared" si="34"/>
        <v>135.08292051846894</v>
      </c>
      <c r="BB30" s="7">
        <f t="shared" si="34"/>
        <v>137.53814848159095</v>
      </c>
      <c r="BC30" s="7">
        <f t="shared" si="15"/>
        <v>98.667113886621792</v>
      </c>
      <c r="BD30" s="7">
        <f t="shared" si="4"/>
        <v>13.155615184882906</v>
      </c>
      <c r="BE30" s="40">
        <f t="shared" si="16"/>
        <v>1.0312505958515106</v>
      </c>
      <c r="BF30" s="40">
        <f t="shared" si="17"/>
        <v>0</v>
      </c>
      <c r="BG30" s="40">
        <f t="shared" si="17"/>
        <v>0</v>
      </c>
      <c r="BH30" s="40">
        <f t="shared" si="17"/>
        <v>0</v>
      </c>
      <c r="BI30" s="40">
        <f t="shared" si="17"/>
        <v>0</v>
      </c>
      <c r="BJ30" s="40">
        <f t="shared" si="17"/>
        <v>0</v>
      </c>
      <c r="BK30" s="40">
        <f t="shared" si="17"/>
        <v>0</v>
      </c>
      <c r="BL30" s="40">
        <f t="shared" si="17"/>
        <v>184.52628178863338</v>
      </c>
      <c r="BM30" s="40">
        <f t="shared" si="17"/>
        <v>501.45394412058693</v>
      </c>
      <c r="BN30" s="40">
        <f t="shared" si="17"/>
        <v>796.78351001234307</v>
      </c>
      <c r="BO30" s="40">
        <f t="shared" si="17"/>
        <v>1050.3887576035629</v>
      </c>
      <c r="BP30" s="40">
        <f t="shared" si="17"/>
        <v>1244.986908373392</v>
      </c>
      <c r="BQ30" s="40">
        <f t="shared" si="17"/>
        <v>1367.3164199355158</v>
      </c>
      <c r="BR30" s="40">
        <f t="shared" si="17"/>
        <v>1409.0407382360524</v>
      </c>
      <c r="BS30" s="40">
        <f t="shared" si="17"/>
        <v>1367.3164199355158</v>
      </c>
      <c r="BT30" s="40">
        <f t="shared" si="17"/>
        <v>1244.986908373392</v>
      </c>
      <c r="BU30" s="40">
        <f t="shared" si="37"/>
        <v>1050.3887576035629</v>
      </c>
      <c r="BV30" s="40">
        <f t="shared" si="37"/>
        <v>796.78351001234307</v>
      </c>
      <c r="BW30" s="40">
        <f t="shared" si="37"/>
        <v>501.45394412058693</v>
      </c>
      <c r="BX30" s="40">
        <f t="shared" si="37"/>
        <v>184.52628178863338</v>
      </c>
      <c r="BY30" s="40">
        <f t="shared" si="37"/>
        <v>0</v>
      </c>
      <c r="BZ30" s="40">
        <f t="shared" si="37"/>
        <v>0</v>
      </c>
      <c r="CA30" s="40">
        <f t="shared" si="37"/>
        <v>0</v>
      </c>
      <c r="CB30" s="40">
        <f t="shared" si="35"/>
        <v>0</v>
      </c>
      <c r="CC30" s="40">
        <f t="shared" si="35"/>
        <v>0</v>
      </c>
      <c r="CD30" s="40">
        <f t="shared" si="35"/>
        <v>0</v>
      </c>
      <c r="CE30" s="40">
        <f t="shared" si="18"/>
        <v>718.61077650038681</v>
      </c>
      <c r="CF30" s="10">
        <f t="shared" si="8"/>
        <v>1.7220660007617694</v>
      </c>
      <c r="CG30" s="35">
        <f t="shared" si="9"/>
        <v>6.3612903225806487</v>
      </c>
      <c r="CH30" s="7">
        <f t="shared" si="10"/>
        <v>42.134695799998561</v>
      </c>
      <c r="CI30" s="7">
        <f t="shared" si="19"/>
        <v>21.488694857999267</v>
      </c>
      <c r="CJ30" s="10">
        <f t="shared" si="11"/>
        <v>22.813483632496567</v>
      </c>
      <c r="CL30" s="95"/>
      <c r="CM30" s="96" t="s">
        <v>16</v>
      </c>
      <c r="CN30" s="96" t="s">
        <v>17</v>
      </c>
      <c r="CO30" s="96" t="s">
        <v>18</v>
      </c>
      <c r="CP30" s="96" t="s">
        <v>19</v>
      </c>
      <c r="CQ30" s="96" t="s">
        <v>20</v>
      </c>
      <c r="CR30" s="96" t="s">
        <v>21</v>
      </c>
      <c r="CS30" s="96" t="s">
        <v>22</v>
      </c>
      <c r="CT30" s="96" t="s">
        <v>23</v>
      </c>
      <c r="CU30" s="96" t="s">
        <v>24</v>
      </c>
      <c r="CV30" s="96" t="s">
        <v>25</v>
      </c>
      <c r="CW30" s="96" t="s">
        <v>26</v>
      </c>
      <c r="CX30" s="96" t="s">
        <v>27</v>
      </c>
      <c r="CY30" s="97" t="s">
        <v>30</v>
      </c>
    </row>
    <row r="31" spans="1:114" ht="15.75" thickBot="1" x14ac:dyDescent="0.3">
      <c r="A31" s="8">
        <v>20</v>
      </c>
      <c r="B31" s="3" t="s">
        <v>16</v>
      </c>
      <c r="C31" s="14">
        <v>44216</v>
      </c>
      <c r="D31" s="11">
        <f t="shared" si="13"/>
        <v>-20.138014821567577</v>
      </c>
      <c r="E31" s="8">
        <f t="shared" si="24"/>
        <v>-180</v>
      </c>
      <c r="F31" s="3">
        <f t="shared" si="24"/>
        <v>-165</v>
      </c>
      <c r="G31" s="3">
        <f t="shared" si="24"/>
        <v>-150</v>
      </c>
      <c r="H31" s="3">
        <f t="shared" si="24"/>
        <v>-135</v>
      </c>
      <c r="I31" s="3">
        <f t="shared" si="24"/>
        <v>-120</v>
      </c>
      <c r="J31" s="3">
        <f t="shared" si="24"/>
        <v>-105</v>
      </c>
      <c r="K31" s="3">
        <f t="shared" si="24"/>
        <v>-90</v>
      </c>
      <c r="L31" s="3">
        <f t="shared" si="24"/>
        <v>-75</v>
      </c>
      <c r="M31" s="3">
        <f t="shared" si="24"/>
        <v>-60</v>
      </c>
      <c r="N31" s="3">
        <f t="shared" si="24"/>
        <v>-45</v>
      </c>
      <c r="O31" s="3">
        <f t="shared" si="24"/>
        <v>-30</v>
      </c>
      <c r="P31" s="3">
        <f t="shared" si="24"/>
        <v>-15</v>
      </c>
      <c r="Q31" s="3">
        <f t="shared" si="24"/>
        <v>0</v>
      </c>
      <c r="R31" s="3">
        <f t="shared" si="24"/>
        <v>15</v>
      </c>
      <c r="S31" s="3">
        <f t="shared" si="24"/>
        <v>30</v>
      </c>
      <c r="T31" s="3">
        <f t="shared" si="24"/>
        <v>45</v>
      </c>
      <c r="U31" s="3">
        <f t="shared" si="32"/>
        <v>60</v>
      </c>
      <c r="V31" s="3">
        <f t="shared" si="30"/>
        <v>75</v>
      </c>
      <c r="W31" s="3">
        <f t="shared" si="30"/>
        <v>90</v>
      </c>
      <c r="X31" s="3">
        <f t="shared" si="30"/>
        <v>105</v>
      </c>
      <c r="Y31" s="3">
        <f t="shared" si="30"/>
        <v>120</v>
      </c>
      <c r="Z31" s="3">
        <f t="shared" si="30"/>
        <v>135</v>
      </c>
      <c r="AA31" s="3">
        <f t="shared" si="30"/>
        <v>150</v>
      </c>
      <c r="AB31" s="3">
        <f t="shared" si="30"/>
        <v>165</v>
      </c>
      <c r="AC31" s="3">
        <f t="shared" si="30"/>
        <v>180</v>
      </c>
      <c r="AD31" s="7">
        <f t="shared" si="14"/>
        <v>137.74198517843246</v>
      </c>
      <c r="AE31" s="7">
        <f t="shared" si="14"/>
        <v>135.27460278370253</v>
      </c>
      <c r="AF31" s="7">
        <f t="shared" si="14"/>
        <v>128.57935320424778</v>
      </c>
      <c r="AG31" s="7">
        <f t="shared" si="14"/>
        <v>119.03713660083069</v>
      </c>
      <c r="AH31" s="7">
        <f t="shared" si="14"/>
        <v>107.77276061551824</v>
      </c>
      <c r="AI31" s="7">
        <f t="shared" si="14"/>
        <v>95.478507807783501</v>
      </c>
      <c r="AJ31" s="7">
        <f t="shared" si="14"/>
        <v>82.551277104196231</v>
      </c>
      <c r="AK31" s="7">
        <f t="shared" si="14"/>
        <v>69.221873839849763</v>
      </c>
      <c r="AL31" s="7">
        <f t="shared" si="14"/>
        <v>55.631013532422571</v>
      </c>
      <c r="AM31" s="7">
        <f t="shared" si="14"/>
        <v>41.870603280436768</v>
      </c>
      <c r="AN31" s="7">
        <f t="shared" si="14"/>
        <v>28.008782992161787</v>
      </c>
      <c r="AO31" s="7">
        <f t="shared" si="14"/>
        <v>14.125076924381599</v>
      </c>
      <c r="AP31" s="7">
        <f t="shared" si="14"/>
        <v>1.9819851784324414</v>
      </c>
      <c r="AQ31" s="7">
        <f t="shared" si="14"/>
        <v>14.125076924381599</v>
      </c>
      <c r="AR31" s="7">
        <f t="shared" si="14"/>
        <v>28.008782992161787</v>
      </c>
      <c r="AS31" s="7">
        <f t="shared" si="14"/>
        <v>41.870603280436768</v>
      </c>
      <c r="AT31" s="7">
        <f t="shared" si="34"/>
        <v>55.631013532422571</v>
      </c>
      <c r="AU31" s="7">
        <f t="shared" si="34"/>
        <v>69.221873839849763</v>
      </c>
      <c r="AV31" s="7">
        <f t="shared" si="34"/>
        <v>82.551277104196231</v>
      </c>
      <c r="AW31" s="7">
        <f t="shared" si="34"/>
        <v>95.478507807783501</v>
      </c>
      <c r="AX31" s="7">
        <f t="shared" si="34"/>
        <v>107.77276061551824</v>
      </c>
      <c r="AY31" s="7">
        <f t="shared" si="34"/>
        <v>119.03713660083069</v>
      </c>
      <c r="AZ31" s="7">
        <f t="shared" si="34"/>
        <v>128.57935320424778</v>
      </c>
      <c r="BA31" s="7">
        <f t="shared" si="34"/>
        <v>135.27460278370253</v>
      </c>
      <c r="BB31" s="7">
        <f t="shared" si="34"/>
        <v>137.74198517843246</v>
      </c>
      <c r="BC31" s="7">
        <f t="shared" si="15"/>
        <v>98.571922041745992</v>
      </c>
      <c r="BD31" s="7">
        <f t="shared" si="4"/>
        <v>13.142922938899465</v>
      </c>
      <c r="BE31" s="40">
        <f t="shared" si="16"/>
        <v>1.0310634714779239</v>
      </c>
      <c r="BF31" s="40">
        <f t="shared" si="17"/>
        <v>0</v>
      </c>
      <c r="BG31" s="40">
        <f t="shared" si="17"/>
        <v>0</v>
      </c>
      <c r="BH31" s="40">
        <f t="shared" si="17"/>
        <v>0</v>
      </c>
      <c r="BI31" s="40">
        <f t="shared" si="17"/>
        <v>0</v>
      </c>
      <c r="BJ31" s="40">
        <f t="shared" si="17"/>
        <v>0</v>
      </c>
      <c r="BK31" s="40">
        <f t="shared" si="17"/>
        <v>0</v>
      </c>
      <c r="BL31" s="40">
        <f t="shared" si="17"/>
        <v>182.72125071947937</v>
      </c>
      <c r="BM31" s="40">
        <f t="shared" si="17"/>
        <v>500.00733797425016</v>
      </c>
      <c r="BN31" s="40">
        <f t="shared" si="17"/>
        <v>795.67090272265898</v>
      </c>
      <c r="BO31" s="40">
        <f t="shared" si="17"/>
        <v>1049.5629616342451</v>
      </c>
      <c r="BP31" s="40">
        <f t="shared" si="17"/>
        <v>1244.3811904706492</v>
      </c>
      <c r="BQ31" s="40">
        <f t="shared" si="17"/>
        <v>1366.8490488890159</v>
      </c>
      <c r="BR31" s="40">
        <f t="shared" si="17"/>
        <v>1408.6205547258389</v>
      </c>
      <c r="BS31" s="40">
        <f t="shared" si="17"/>
        <v>1366.8490488890159</v>
      </c>
      <c r="BT31" s="40">
        <f t="shared" si="17"/>
        <v>1244.3811904706492</v>
      </c>
      <c r="BU31" s="40">
        <f t="shared" si="37"/>
        <v>1049.5629616342451</v>
      </c>
      <c r="BV31" s="40">
        <f t="shared" si="37"/>
        <v>795.67090272265898</v>
      </c>
      <c r="BW31" s="40">
        <f t="shared" si="37"/>
        <v>500.00733797425016</v>
      </c>
      <c r="BX31" s="40">
        <f t="shared" si="37"/>
        <v>182.72125071947937</v>
      </c>
      <c r="BY31" s="40">
        <f t="shared" si="37"/>
        <v>0</v>
      </c>
      <c r="BZ31" s="40">
        <f t="shared" si="37"/>
        <v>0</v>
      </c>
      <c r="CA31" s="40">
        <f t="shared" si="37"/>
        <v>0</v>
      </c>
      <c r="CB31" s="40">
        <f t="shared" si="35"/>
        <v>0</v>
      </c>
      <c r="CC31" s="40">
        <f t="shared" si="35"/>
        <v>0</v>
      </c>
      <c r="CD31" s="40">
        <f t="shared" si="35"/>
        <v>0</v>
      </c>
      <c r="CE31" s="40">
        <f t="shared" si="18"/>
        <v>718.39648291017784</v>
      </c>
      <c r="CF31" s="10">
        <f t="shared" si="8"/>
        <v>1.720404589647639</v>
      </c>
      <c r="CG31" s="35">
        <f t="shared" si="9"/>
        <v>6.3612903225806487</v>
      </c>
      <c r="CH31" s="7">
        <f t="shared" si="10"/>
        <v>42.094191402032735</v>
      </c>
      <c r="CI31" s="7">
        <f t="shared" si="19"/>
        <v>21.468037615036696</v>
      </c>
      <c r="CJ31" s="10">
        <f t="shared" si="11"/>
        <v>22.801774159104117</v>
      </c>
      <c r="CL31" s="17" t="s">
        <v>689</v>
      </c>
      <c r="CM31">
        <f>SUMIF($B:$B,CM30,$CH:$CH)/COUNTIF($B:$B,CM30)</f>
        <v>42.171743519239527</v>
      </c>
      <c r="CN31">
        <f t="shared" ref="CN31:CX31" si="38">SUMIF($B:$B,CN30,$CH:$CH)/COUNTIF($B:$B,CN30)</f>
        <v>40.193479502805211</v>
      </c>
      <c r="CO31">
        <f t="shared" si="38"/>
        <v>35.90354166549492</v>
      </c>
      <c r="CP31">
        <f t="shared" si="38"/>
        <v>29.715625722424843</v>
      </c>
      <c r="CQ31">
        <f t="shared" si="38"/>
        <v>23.971420416978507</v>
      </c>
      <c r="CR31">
        <f t="shared" si="38"/>
        <v>21.167842714963239</v>
      </c>
      <c r="CS31">
        <f t="shared" si="38"/>
        <v>22.565265574539776</v>
      </c>
      <c r="CT31">
        <f t="shared" si="38"/>
        <v>27.555989934929887</v>
      </c>
      <c r="CU31">
        <f t="shared" si="38"/>
        <v>33.766513115099762</v>
      </c>
      <c r="CV31">
        <f t="shared" si="38"/>
        <v>38.813914819751432</v>
      </c>
      <c r="CW31">
        <f t="shared" si="38"/>
        <v>41.598479030492818</v>
      </c>
      <c r="CX31">
        <f t="shared" si="38"/>
        <v>42.530906115455473</v>
      </c>
      <c r="CY31" s="18">
        <f>AVERAGE(CH:CH)</f>
        <v>33.292513663030242</v>
      </c>
    </row>
    <row r="32" spans="1:114" ht="15.75" thickBot="1" x14ac:dyDescent="0.3">
      <c r="A32" s="8">
        <v>21</v>
      </c>
      <c r="B32" s="3" t="s">
        <v>16</v>
      </c>
      <c r="C32" s="14">
        <v>44217</v>
      </c>
      <c r="D32" s="11">
        <f t="shared" si="13"/>
        <v>-19.928210796320528</v>
      </c>
      <c r="E32" s="8">
        <f t="shared" si="24"/>
        <v>-180</v>
      </c>
      <c r="F32" s="3">
        <f t="shared" si="24"/>
        <v>-165</v>
      </c>
      <c r="G32" s="3">
        <f t="shared" si="24"/>
        <v>-150</v>
      </c>
      <c r="H32" s="3">
        <f t="shared" si="24"/>
        <v>-135</v>
      </c>
      <c r="I32" s="3">
        <f t="shared" si="24"/>
        <v>-120</v>
      </c>
      <c r="J32" s="3">
        <f t="shared" si="24"/>
        <v>-105</v>
      </c>
      <c r="K32" s="3">
        <f t="shared" si="24"/>
        <v>-90</v>
      </c>
      <c r="L32" s="3">
        <f t="shared" si="24"/>
        <v>-75</v>
      </c>
      <c r="M32" s="3">
        <f t="shared" si="24"/>
        <v>-60</v>
      </c>
      <c r="N32" s="3">
        <f t="shared" si="24"/>
        <v>-45</v>
      </c>
      <c r="O32" s="3">
        <f t="shared" si="24"/>
        <v>-30</v>
      </c>
      <c r="P32" s="3">
        <f t="shared" si="24"/>
        <v>-15</v>
      </c>
      <c r="Q32" s="3">
        <f t="shared" si="24"/>
        <v>0</v>
      </c>
      <c r="R32" s="3">
        <f t="shared" si="24"/>
        <v>15</v>
      </c>
      <c r="S32" s="3">
        <f t="shared" si="24"/>
        <v>30</v>
      </c>
      <c r="T32" s="3">
        <f t="shared" si="24"/>
        <v>45</v>
      </c>
      <c r="U32" s="3">
        <f t="shared" si="32"/>
        <v>60</v>
      </c>
      <c r="V32" s="3">
        <f t="shared" si="30"/>
        <v>75</v>
      </c>
      <c r="W32" s="3">
        <f t="shared" si="30"/>
        <v>90</v>
      </c>
      <c r="X32" s="3">
        <f t="shared" si="30"/>
        <v>105</v>
      </c>
      <c r="Y32" s="3">
        <f t="shared" si="30"/>
        <v>120</v>
      </c>
      <c r="Z32" s="3">
        <f t="shared" si="30"/>
        <v>135</v>
      </c>
      <c r="AA32" s="3">
        <f t="shared" si="30"/>
        <v>150</v>
      </c>
      <c r="AB32" s="3">
        <f t="shared" si="30"/>
        <v>165</v>
      </c>
      <c r="AC32" s="3">
        <f t="shared" si="30"/>
        <v>180</v>
      </c>
      <c r="AD32" s="7">
        <f t="shared" si="14"/>
        <v>137.95178920367948</v>
      </c>
      <c r="AE32" s="7">
        <f t="shared" si="14"/>
        <v>135.4718077763483</v>
      </c>
      <c r="AF32" s="7">
        <f t="shared" si="14"/>
        <v>128.74825428774682</v>
      </c>
      <c r="AG32" s="7">
        <f t="shared" si="14"/>
        <v>119.17597020391408</v>
      </c>
      <c r="AH32" s="7">
        <f t="shared" si="14"/>
        <v>107.88569633929202</v>
      </c>
      <c r="AI32" s="7">
        <f t="shared" si="14"/>
        <v>95.570388249282701</v>
      </c>
      <c r="AJ32" s="7">
        <f t="shared" si="14"/>
        <v>82.626123585270591</v>
      </c>
      <c r="AK32" s="7">
        <f t="shared" si="14"/>
        <v>69.282814579146915</v>
      </c>
      <c r="AL32" s="7">
        <f t="shared" si="14"/>
        <v>55.680586523229003</v>
      </c>
      <c r="AM32" s="7">
        <f t="shared" si="14"/>
        <v>41.911251159650114</v>
      </c>
      <c r="AN32" s="7">
        <f t="shared" si="14"/>
        <v>28.044026569020382</v>
      </c>
      <c r="AO32" s="7">
        <f t="shared" si="14"/>
        <v>14.16562280784126</v>
      </c>
      <c r="AP32" s="7">
        <f t="shared" si="14"/>
        <v>2.1917892036794941</v>
      </c>
      <c r="AQ32" s="7">
        <f t="shared" si="14"/>
        <v>14.16562280784126</v>
      </c>
      <c r="AR32" s="7">
        <f t="shared" si="14"/>
        <v>28.044026569020382</v>
      </c>
      <c r="AS32" s="7">
        <f t="shared" si="14"/>
        <v>41.911251159650114</v>
      </c>
      <c r="AT32" s="7">
        <f t="shared" si="34"/>
        <v>55.680586523229003</v>
      </c>
      <c r="AU32" s="7">
        <f t="shared" si="34"/>
        <v>69.282814579146915</v>
      </c>
      <c r="AV32" s="7">
        <f t="shared" si="34"/>
        <v>82.626123585270591</v>
      </c>
      <c r="AW32" s="7">
        <f t="shared" si="34"/>
        <v>95.570388249282701</v>
      </c>
      <c r="AX32" s="7">
        <f t="shared" si="34"/>
        <v>107.88569633929202</v>
      </c>
      <c r="AY32" s="7">
        <f t="shared" si="34"/>
        <v>119.17597020391408</v>
      </c>
      <c r="AZ32" s="7">
        <f t="shared" si="34"/>
        <v>128.74825428774682</v>
      </c>
      <c r="BA32" s="7">
        <f t="shared" si="34"/>
        <v>135.4718077763483</v>
      </c>
      <c r="BB32" s="7">
        <f t="shared" si="34"/>
        <v>137.95178920367948</v>
      </c>
      <c r="BC32" s="7">
        <f t="shared" si="15"/>
        <v>98.47422725256996</v>
      </c>
      <c r="BD32" s="7">
        <f t="shared" si="4"/>
        <v>13.129896967009328</v>
      </c>
      <c r="BE32" s="40">
        <f t="shared" si="16"/>
        <v>1.0308671423273339</v>
      </c>
      <c r="BF32" s="40">
        <f t="shared" si="17"/>
        <v>0</v>
      </c>
      <c r="BG32" s="40">
        <f t="shared" si="17"/>
        <v>0</v>
      </c>
      <c r="BH32" s="40">
        <f t="shared" si="17"/>
        <v>0</v>
      </c>
      <c r="BI32" s="40">
        <f t="shared" si="17"/>
        <v>0</v>
      </c>
      <c r="BJ32" s="40">
        <f t="shared" si="17"/>
        <v>0</v>
      </c>
      <c r="BK32" s="40">
        <f t="shared" si="17"/>
        <v>0</v>
      </c>
      <c r="BL32" s="40">
        <f t="shared" si="17"/>
        <v>180.86098048410605</v>
      </c>
      <c r="BM32" s="40">
        <f t="shared" si="17"/>
        <v>498.51048644598541</v>
      </c>
      <c r="BN32" s="40">
        <f t="shared" si="17"/>
        <v>794.51270351719188</v>
      </c>
      <c r="BO32" s="40">
        <f t="shared" si="17"/>
        <v>1048.6955697711142</v>
      </c>
      <c r="BP32" s="40">
        <f t="shared" si="17"/>
        <v>1243.7369429295952</v>
      </c>
      <c r="BQ32" s="40">
        <f t="shared" si="17"/>
        <v>1366.3450757329938</v>
      </c>
      <c r="BR32" s="40">
        <f t="shared" si="17"/>
        <v>1408.1644265502775</v>
      </c>
      <c r="BS32" s="40">
        <f t="shared" si="17"/>
        <v>1366.3450757329938</v>
      </c>
      <c r="BT32" s="40">
        <f t="shared" si="17"/>
        <v>1243.7369429295952</v>
      </c>
      <c r="BU32" s="40">
        <f t="shared" si="37"/>
        <v>1048.6955697711142</v>
      </c>
      <c r="BV32" s="40">
        <f t="shared" si="37"/>
        <v>794.51270351719188</v>
      </c>
      <c r="BW32" s="40">
        <f t="shared" si="37"/>
        <v>498.51048644598541</v>
      </c>
      <c r="BX32" s="40">
        <f t="shared" si="37"/>
        <v>180.86098048410605</v>
      </c>
      <c r="BY32" s="40">
        <f t="shared" si="37"/>
        <v>0</v>
      </c>
      <c r="BZ32" s="40">
        <f t="shared" si="37"/>
        <v>0</v>
      </c>
      <c r="CA32" s="40">
        <f t="shared" si="37"/>
        <v>0</v>
      </c>
      <c r="CB32" s="40">
        <f t="shared" si="35"/>
        <v>0</v>
      </c>
      <c r="CC32" s="40">
        <f t="shared" si="35"/>
        <v>0</v>
      </c>
      <c r="CD32" s="40">
        <f t="shared" si="35"/>
        <v>0</v>
      </c>
      <c r="CE32" s="40">
        <f t="shared" si="18"/>
        <v>718.16385754064152</v>
      </c>
      <c r="CF32" s="10">
        <f t="shared" si="8"/>
        <v>1.7186994939144755</v>
      </c>
      <c r="CG32" s="35">
        <f t="shared" si="9"/>
        <v>6.3612903225806487</v>
      </c>
      <c r="CH32" s="7">
        <f t="shared" si="10"/>
        <v>42.051707413878532</v>
      </c>
      <c r="CI32" s="7">
        <f t="shared" si="19"/>
        <v>21.446370781078052</v>
      </c>
      <c r="CJ32" s="10">
        <f t="shared" si="11"/>
        <v>22.789261232070896</v>
      </c>
      <c r="CL32" s="17" t="s">
        <v>690</v>
      </c>
      <c r="CM32">
        <f>SUMIF($B:$B,CM30,$CI:$CI)/COUNTIF($B:$B,CM30)</f>
        <v>21.507589194812166</v>
      </c>
      <c r="CN32">
        <f t="shared" ref="CN32:CX32" si="39">SUMIF($B:$B,CN30,$CI:$CI)/COUNTIF($B:$B,CN30)</f>
        <v>20.498674546430657</v>
      </c>
      <c r="CO32">
        <f t="shared" si="39"/>
        <v>18.310806249402411</v>
      </c>
      <c r="CP32">
        <f t="shared" si="39"/>
        <v>15.154969118436675</v>
      </c>
      <c r="CQ32">
        <f t="shared" si="39"/>
        <v>12.22542441265904</v>
      </c>
      <c r="CR32">
        <f t="shared" si="39"/>
        <v>10.795599784631255</v>
      </c>
      <c r="CS32">
        <f t="shared" si="39"/>
        <v>11.508285443015291</v>
      </c>
      <c r="CT32">
        <f t="shared" si="39"/>
        <v>14.053554866814235</v>
      </c>
      <c r="CU32">
        <f t="shared" si="39"/>
        <v>17.220921688700887</v>
      </c>
      <c r="CV32">
        <f t="shared" si="39"/>
        <v>19.795096558073222</v>
      </c>
      <c r="CW32">
        <f t="shared" si="39"/>
        <v>21.215224305551335</v>
      </c>
      <c r="CX32">
        <f t="shared" si="39"/>
        <v>21.69076211888229</v>
      </c>
      <c r="CY32" s="18">
        <f>AVERAGE(CI:CI)</f>
        <v>16.979181968145422</v>
      </c>
    </row>
    <row r="33" spans="1:103" ht="15.75" thickBot="1" x14ac:dyDescent="0.3">
      <c r="A33" s="8">
        <v>22</v>
      </c>
      <c r="B33" s="3" t="s">
        <v>16</v>
      </c>
      <c r="C33" s="14">
        <v>44218</v>
      </c>
      <c r="D33" s="11">
        <f t="shared" si="13"/>
        <v>-19.712501612128509</v>
      </c>
      <c r="E33" s="8">
        <f t="shared" si="24"/>
        <v>-180</v>
      </c>
      <c r="F33" s="3">
        <f t="shared" si="24"/>
        <v>-165</v>
      </c>
      <c r="G33" s="3">
        <f t="shared" si="24"/>
        <v>-150</v>
      </c>
      <c r="H33" s="3">
        <f t="shared" si="24"/>
        <v>-135</v>
      </c>
      <c r="I33" s="3">
        <f t="shared" si="24"/>
        <v>-120</v>
      </c>
      <c r="J33" s="3">
        <f t="shared" si="24"/>
        <v>-105</v>
      </c>
      <c r="K33" s="3">
        <f t="shared" si="24"/>
        <v>-90</v>
      </c>
      <c r="L33" s="3">
        <f t="shared" si="24"/>
        <v>-75</v>
      </c>
      <c r="M33" s="3">
        <f t="shared" si="24"/>
        <v>-60</v>
      </c>
      <c r="N33" s="3">
        <f t="shared" si="24"/>
        <v>-45</v>
      </c>
      <c r="O33" s="3">
        <f t="shared" si="24"/>
        <v>-30</v>
      </c>
      <c r="P33" s="3">
        <f t="shared" si="24"/>
        <v>-15</v>
      </c>
      <c r="Q33" s="3">
        <f t="shared" si="24"/>
        <v>0</v>
      </c>
      <c r="R33" s="3">
        <f t="shared" si="24"/>
        <v>15</v>
      </c>
      <c r="S33" s="3">
        <f t="shared" si="24"/>
        <v>30</v>
      </c>
      <c r="T33" s="3">
        <f t="shared" si="24"/>
        <v>45</v>
      </c>
      <c r="U33" s="3">
        <f t="shared" si="32"/>
        <v>60</v>
      </c>
      <c r="V33" s="3">
        <f t="shared" si="30"/>
        <v>75</v>
      </c>
      <c r="W33" s="3">
        <f t="shared" si="30"/>
        <v>90</v>
      </c>
      <c r="X33" s="3">
        <f t="shared" si="30"/>
        <v>105</v>
      </c>
      <c r="Y33" s="3">
        <f t="shared" si="30"/>
        <v>120</v>
      </c>
      <c r="Z33" s="3">
        <f t="shared" si="30"/>
        <v>135</v>
      </c>
      <c r="AA33" s="3">
        <f t="shared" si="30"/>
        <v>150</v>
      </c>
      <c r="AB33" s="3">
        <f t="shared" si="30"/>
        <v>165</v>
      </c>
      <c r="AC33" s="3">
        <f t="shared" si="30"/>
        <v>180</v>
      </c>
      <c r="AD33" s="7">
        <f t="shared" si="14"/>
        <v>138.16749838787149</v>
      </c>
      <c r="AE33" s="7">
        <f t="shared" si="14"/>
        <v>135.67446810614962</v>
      </c>
      <c r="AF33" s="7">
        <f t="shared" si="14"/>
        <v>128.92168249868482</v>
      </c>
      <c r="AG33" s="7">
        <f t="shared" si="14"/>
        <v>119.31845967888262</v>
      </c>
      <c r="AH33" s="7">
        <f t="shared" si="14"/>
        <v>108.00162703655623</v>
      </c>
      <c r="AI33" s="7">
        <f t="shared" si="14"/>
        <v>95.664791606536369</v>
      </c>
      <c r="AJ33" s="7">
        <f t="shared" si="14"/>
        <v>82.703167143501346</v>
      </c>
      <c r="AK33" s="7">
        <f t="shared" si="14"/>
        <v>69.345747823772442</v>
      </c>
      <c r="AL33" s="7">
        <f t="shared" si="14"/>
        <v>55.732070748619428</v>
      </c>
      <c r="AM33" s="7">
        <f t="shared" si="14"/>
        <v>41.953901279846534</v>
      </c>
      <c r="AN33" s="7">
        <f t="shared" si="14"/>
        <v>28.081721570931531</v>
      </c>
      <c r="AO33" s="7">
        <f t="shared" si="14"/>
        <v>14.210355767533578</v>
      </c>
      <c r="AP33" s="7">
        <f t="shared" si="14"/>
        <v>2.4074983878715899</v>
      </c>
      <c r="AQ33" s="7">
        <f t="shared" si="14"/>
        <v>14.210355767533578</v>
      </c>
      <c r="AR33" s="7">
        <f t="shared" si="14"/>
        <v>28.081721570931531</v>
      </c>
      <c r="AS33" s="7">
        <f t="shared" si="14"/>
        <v>41.953901279846534</v>
      </c>
      <c r="AT33" s="7">
        <f t="shared" si="34"/>
        <v>55.732070748619428</v>
      </c>
      <c r="AU33" s="7">
        <f t="shared" si="34"/>
        <v>69.345747823772442</v>
      </c>
      <c r="AV33" s="7">
        <f t="shared" si="34"/>
        <v>82.703167143501346</v>
      </c>
      <c r="AW33" s="7">
        <f t="shared" si="34"/>
        <v>95.664791606536369</v>
      </c>
      <c r="AX33" s="7">
        <f t="shared" si="34"/>
        <v>108.00162703655623</v>
      </c>
      <c r="AY33" s="7">
        <f t="shared" si="34"/>
        <v>119.31845967888262</v>
      </c>
      <c r="AZ33" s="7">
        <f t="shared" si="34"/>
        <v>128.92168249868482</v>
      </c>
      <c r="BA33" s="7">
        <f t="shared" si="34"/>
        <v>135.67446810614962</v>
      </c>
      <c r="BB33" s="7">
        <f t="shared" si="34"/>
        <v>138.16749838787149</v>
      </c>
      <c r="BC33" s="7">
        <f t="shared" si="15"/>
        <v>98.374078558436651</v>
      </c>
      <c r="BD33" s="7">
        <f t="shared" si="4"/>
        <v>13.116543807791553</v>
      </c>
      <c r="BE33" s="40">
        <f t="shared" si="16"/>
        <v>1.0306616665763046</v>
      </c>
      <c r="BF33" s="40">
        <f t="shared" si="17"/>
        <v>0</v>
      </c>
      <c r="BG33" s="40">
        <f t="shared" si="17"/>
        <v>0</v>
      </c>
      <c r="BH33" s="40">
        <f t="shared" si="17"/>
        <v>0</v>
      </c>
      <c r="BI33" s="40">
        <f t="shared" si="17"/>
        <v>0</v>
      </c>
      <c r="BJ33" s="40">
        <f t="shared" si="17"/>
        <v>0</v>
      </c>
      <c r="BK33" s="40">
        <f t="shared" si="17"/>
        <v>0</v>
      </c>
      <c r="BL33" s="40">
        <f t="shared" si="17"/>
        <v>178.94591957844742</v>
      </c>
      <c r="BM33" s="40">
        <f t="shared" si="17"/>
        <v>496.96334763156983</v>
      </c>
      <c r="BN33" s="40">
        <f t="shared" si="17"/>
        <v>793.30841351152071</v>
      </c>
      <c r="BO33" s="40">
        <f t="shared" si="17"/>
        <v>1047.7856907119581</v>
      </c>
      <c r="BP33" s="40">
        <f t="shared" si="17"/>
        <v>1243.0529733352564</v>
      </c>
      <c r="BQ33" s="40">
        <f t="shared" si="17"/>
        <v>1365.8031187650804</v>
      </c>
      <c r="BR33" s="40">
        <f t="shared" si="17"/>
        <v>1407.6709074445939</v>
      </c>
      <c r="BS33" s="40">
        <f t="shared" si="17"/>
        <v>1365.8031187650804</v>
      </c>
      <c r="BT33" s="40">
        <f t="shared" si="17"/>
        <v>1243.0529733352564</v>
      </c>
      <c r="BU33" s="40">
        <f t="shared" si="37"/>
        <v>1047.7856907119581</v>
      </c>
      <c r="BV33" s="40">
        <f t="shared" si="37"/>
        <v>793.30841351152071</v>
      </c>
      <c r="BW33" s="40">
        <f t="shared" si="37"/>
        <v>496.96334763156983</v>
      </c>
      <c r="BX33" s="40">
        <f t="shared" si="37"/>
        <v>178.94591957844742</v>
      </c>
      <c r="BY33" s="40">
        <f t="shared" si="37"/>
        <v>0</v>
      </c>
      <c r="BZ33" s="40">
        <f t="shared" si="37"/>
        <v>0</v>
      </c>
      <c r="CA33" s="40">
        <f t="shared" si="37"/>
        <v>0</v>
      </c>
      <c r="CB33" s="40">
        <f t="shared" si="35"/>
        <v>0</v>
      </c>
      <c r="CC33" s="40">
        <f t="shared" si="35"/>
        <v>0</v>
      </c>
      <c r="CD33" s="40">
        <f t="shared" si="35"/>
        <v>0</v>
      </c>
      <c r="CE33" s="40">
        <f t="shared" si="18"/>
        <v>717.9121627967429</v>
      </c>
      <c r="CF33" s="10">
        <f t="shared" si="8"/>
        <v>1.7169515694602764</v>
      </c>
      <c r="CG33" s="35">
        <f t="shared" si="9"/>
        <v>6.3612903225806487</v>
      </c>
      <c r="CH33" s="7">
        <f t="shared" si="10"/>
        <v>42.007202920803479</v>
      </c>
      <c r="CI33" s="7">
        <f t="shared" si="19"/>
        <v>21.423673489609776</v>
      </c>
      <c r="CJ33" s="10">
        <f t="shared" si="11"/>
        <v>22.775916688726163</v>
      </c>
      <c r="CL33" s="17" t="s">
        <v>691</v>
      </c>
      <c r="CM33">
        <f>SUMIF($B:$B,CM30,$CJ:$CJ)/COUNTIF($B:$B,CM30)</f>
        <v>22.816099182693293</v>
      </c>
      <c r="CN33">
        <f t="shared" ref="CN33:CX33" si="40">SUMIF($B:$B,CN30,$CJ:$CJ)/COUNTIF($B:$B,CN30)</f>
        <v>22.599762937767728</v>
      </c>
      <c r="CO33">
        <f t="shared" si="40"/>
        <v>21.791707270020076</v>
      </c>
      <c r="CP33">
        <f t="shared" si="40"/>
        <v>19.375820172403397</v>
      </c>
      <c r="CQ33">
        <f t="shared" si="40"/>
        <v>14.865618162550932</v>
      </c>
      <c r="CR33">
        <f t="shared" si="40"/>
        <v>13.350889524129078</v>
      </c>
      <c r="CS33">
        <f t="shared" si="40"/>
        <v>14.800707481049034</v>
      </c>
      <c r="CT33">
        <f t="shared" si="40"/>
        <v>17.546849322053511</v>
      </c>
      <c r="CU33">
        <f t="shared" si="40"/>
        <v>19.386904983667463</v>
      </c>
      <c r="CV33">
        <f t="shared" si="40"/>
        <v>22.454038211699523</v>
      </c>
      <c r="CW33">
        <f t="shared" si="40"/>
        <v>24.56609366430996</v>
      </c>
      <c r="CX33">
        <f t="shared" si="40"/>
        <v>23.378113790496247</v>
      </c>
      <c r="CY33" s="18">
        <f>AVERAGE(CJ:CJ)</f>
        <v>19.727210270219821</v>
      </c>
    </row>
    <row r="34" spans="1:103" ht="15.75" thickBot="1" x14ac:dyDescent="0.3">
      <c r="A34" s="8">
        <v>23</v>
      </c>
      <c r="B34" s="3" t="s">
        <v>16</v>
      </c>
      <c r="C34" s="14">
        <v>44219</v>
      </c>
      <c r="D34" s="11">
        <f t="shared" si="13"/>
        <v>-19.490951188278192</v>
      </c>
      <c r="E34" s="8">
        <f t="shared" si="24"/>
        <v>-180</v>
      </c>
      <c r="F34" s="3">
        <f t="shared" si="24"/>
        <v>-165</v>
      </c>
      <c r="G34" s="3">
        <f t="shared" si="24"/>
        <v>-150</v>
      </c>
      <c r="H34" s="3">
        <f t="shared" si="24"/>
        <v>-135</v>
      </c>
      <c r="I34" s="3">
        <f t="shared" si="24"/>
        <v>-120</v>
      </c>
      <c r="J34" s="3">
        <f t="shared" si="24"/>
        <v>-105</v>
      </c>
      <c r="K34" s="3">
        <f t="shared" si="24"/>
        <v>-90</v>
      </c>
      <c r="L34" s="3">
        <f t="shared" si="24"/>
        <v>-75</v>
      </c>
      <c r="M34" s="3">
        <f t="shared" si="24"/>
        <v>-60</v>
      </c>
      <c r="N34" s="3">
        <f t="shared" si="24"/>
        <v>-45</v>
      </c>
      <c r="O34" s="3">
        <f t="shared" si="24"/>
        <v>-30</v>
      </c>
      <c r="P34" s="3">
        <f t="shared" si="24"/>
        <v>-15</v>
      </c>
      <c r="Q34" s="3">
        <f t="shared" si="24"/>
        <v>0</v>
      </c>
      <c r="R34" s="3">
        <f t="shared" si="24"/>
        <v>15</v>
      </c>
      <c r="S34" s="3">
        <f t="shared" si="24"/>
        <v>30</v>
      </c>
      <c r="T34" s="3">
        <f t="shared" si="24"/>
        <v>45</v>
      </c>
      <c r="U34" s="3">
        <f t="shared" si="32"/>
        <v>60</v>
      </c>
      <c r="V34" s="3">
        <f t="shared" si="30"/>
        <v>75</v>
      </c>
      <c r="W34" s="3">
        <f t="shared" si="30"/>
        <v>90</v>
      </c>
      <c r="X34" s="3">
        <f t="shared" si="30"/>
        <v>105</v>
      </c>
      <c r="Y34" s="3">
        <f t="shared" si="30"/>
        <v>120</v>
      </c>
      <c r="Z34" s="3">
        <f t="shared" si="30"/>
        <v>135</v>
      </c>
      <c r="AA34" s="3">
        <f t="shared" si="30"/>
        <v>150</v>
      </c>
      <c r="AB34" s="3">
        <f t="shared" si="30"/>
        <v>165</v>
      </c>
      <c r="AC34" s="3">
        <f t="shared" si="30"/>
        <v>180</v>
      </c>
      <c r="AD34" s="7">
        <f t="shared" si="14"/>
        <v>138.38904881172184</v>
      </c>
      <c r="AE34" s="7">
        <f t="shared" si="14"/>
        <v>135.88251438992336</v>
      </c>
      <c r="AF34" s="7">
        <f t="shared" si="14"/>
        <v>129.09956500368648</v>
      </c>
      <c r="AG34" s="7">
        <f t="shared" si="14"/>
        <v>119.46453965656535</v>
      </c>
      <c r="AH34" s="7">
        <f t="shared" si="14"/>
        <v>108.1205015417693</v>
      </c>
      <c r="AI34" s="7">
        <f t="shared" si="14"/>
        <v>95.761683517150288</v>
      </c>
      <c r="AJ34" s="7">
        <f t="shared" si="14"/>
        <v>82.782391397610908</v>
      </c>
      <c r="AK34" s="7">
        <f t="shared" si="14"/>
        <v>69.410676671927817</v>
      </c>
      <c r="AL34" s="7">
        <f t="shared" si="14"/>
        <v>55.78549196132542</v>
      </c>
      <c r="AM34" s="7">
        <f t="shared" si="14"/>
        <v>41.998609212060394</v>
      </c>
      <c r="AN34" s="7">
        <f t="shared" si="14"/>
        <v>28.12197144963849</v>
      </c>
      <c r="AO34" s="7">
        <f t="shared" si="14"/>
        <v>14.259484479076621</v>
      </c>
      <c r="AP34" s="7">
        <f t="shared" si="14"/>
        <v>2.6290488117218058</v>
      </c>
      <c r="AQ34" s="7">
        <f t="shared" si="14"/>
        <v>14.259484479076621</v>
      </c>
      <c r="AR34" s="7">
        <f t="shared" si="14"/>
        <v>28.12197144963849</v>
      </c>
      <c r="AS34" s="7">
        <f t="shared" si="14"/>
        <v>41.998609212060394</v>
      </c>
      <c r="AT34" s="7">
        <f t="shared" si="34"/>
        <v>55.78549196132542</v>
      </c>
      <c r="AU34" s="7">
        <f t="shared" si="34"/>
        <v>69.410676671927817</v>
      </c>
      <c r="AV34" s="7">
        <f t="shared" si="34"/>
        <v>82.782391397610908</v>
      </c>
      <c r="AW34" s="7">
        <f t="shared" si="34"/>
        <v>95.761683517150288</v>
      </c>
      <c r="AX34" s="7">
        <f t="shared" si="34"/>
        <v>108.1205015417693</v>
      </c>
      <c r="AY34" s="7">
        <f t="shared" si="34"/>
        <v>119.46453965656535</v>
      </c>
      <c r="AZ34" s="7">
        <f t="shared" si="34"/>
        <v>129.09956500368648</v>
      </c>
      <c r="BA34" s="7">
        <f t="shared" si="34"/>
        <v>135.88251438992336</v>
      </c>
      <c r="BB34" s="7">
        <f t="shared" si="34"/>
        <v>138.38904881172184</v>
      </c>
      <c r="BC34" s="7">
        <f t="shared" si="15"/>
        <v>98.271525466359336</v>
      </c>
      <c r="BD34" s="7">
        <f t="shared" si="4"/>
        <v>13.102870062181244</v>
      </c>
      <c r="BE34" s="40">
        <f t="shared" si="16"/>
        <v>1.0304471051117361</v>
      </c>
      <c r="BF34" s="40">
        <f t="shared" si="17"/>
        <v>0</v>
      </c>
      <c r="BG34" s="40">
        <f t="shared" si="17"/>
        <v>0</v>
      </c>
      <c r="BH34" s="40">
        <f t="shared" si="17"/>
        <v>0</v>
      </c>
      <c r="BI34" s="40">
        <f t="shared" si="17"/>
        <v>0</v>
      </c>
      <c r="BJ34" s="40">
        <f t="shared" si="17"/>
        <v>0</v>
      </c>
      <c r="BK34" s="40">
        <f t="shared" si="17"/>
        <v>0</v>
      </c>
      <c r="BL34" s="40">
        <f t="shared" si="17"/>
        <v>176.9765358452438</v>
      </c>
      <c r="BM34" s="40">
        <f t="shared" si="17"/>
        <v>495.36589052897421</v>
      </c>
      <c r="BN34" s="40">
        <f t="shared" si="17"/>
        <v>792.05753685429534</v>
      </c>
      <c r="BO34" s="40">
        <f t="shared" si="17"/>
        <v>1046.8324294302636</v>
      </c>
      <c r="BP34" s="40">
        <f t="shared" si="17"/>
        <v>1242.3280803632447</v>
      </c>
      <c r="BQ34" s="40">
        <f t="shared" si="17"/>
        <v>1365.2217841139943</v>
      </c>
      <c r="BR34" s="40">
        <f t="shared" si="17"/>
        <v>1407.1385378633465</v>
      </c>
      <c r="BS34" s="40">
        <f t="shared" si="17"/>
        <v>1365.2217841139943</v>
      </c>
      <c r="BT34" s="40">
        <f t="shared" si="17"/>
        <v>1242.3280803632447</v>
      </c>
      <c r="BU34" s="40">
        <f t="shared" si="37"/>
        <v>1046.8324294302636</v>
      </c>
      <c r="BV34" s="40">
        <f t="shared" si="37"/>
        <v>792.05753685429534</v>
      </c>
      <c r="BW34" s="40">
        <f t="shared" si="37"/>
        <v>495.36589052897421</v>
      </c>
      <c r="BX34" s="40">
        <f t="shared" si="37"/>
        <v>176.9765358452438</v>
      </c>
      <c r="BY34" s="40">
        <f t="shared" si="37"/>
        <v>0</v>
      </c>
      <c r="BZ34" s="40">
        <f t="shared" si="37"/>
        <v>0</v>
      </c>
      <c r="CA34" s="40">
        <f t="shared" si="37"/>
        <v>0</v>
      </c>
      <c r="CB34" s="40">
        <f t="shared" si="35"/>
        <v>0</v>
      </c>
      <c r="CC34" s="40">
        <f t="shared" si="35"/>
        <v>0</v>
      </c>
      <c r="CD34" s="40">
        <f t="shared" si="35"/>
        <v>0</v>
      </c>
      <c r="CE34" s="40">
        <f t="shared" si="18"/>
        <v>717.64065431030679</v>
      </c>
      <c r="CF34" s="10">
        <f t="shared" si="8"/>
        <v>1.7151616803454264</v>
      </c>
      <c r="CG34" s="35">
        <f t="shared" si="9"/>
        <v>6.3612903225806487</v>
      </c>
      <c r="CH34" s="7">
        <f t="shared" si="10"/>
        <v>41.960636921043985</v>
      </c>
      <c r="CI34" s="7">
        <f t="shared" si="19"/>
        <v>21.399924829732434</v>
      </c>
      <c r="CJ34" s="10">
        <f t="shared" si="11"/>
        <v>22.761712166994215</v>
      </c>
      <c r="CL34" s="17" t="s">
        <v>688</v>
      </c>
      <c r="CM34">
        <f>SUMIF($B:$B,CM30,$BD:$BD)/COUNTIF($B:$B,CM30)</f>
        <v>13.177315598061067</v>
      </c>
      <c r="CN34">
        <f t="shared" ref="CN34:CX34" si="41">SUMIF($B:$B,CN30,$BD:$BD)/COUNTIF($B:$B,CN30)</f>
        <v>12.719508869465617</v>
      </c>
      <c r="CO34">
        <f t="shared" si="41"/>
        <v>12.108460709631141</v>
      </c>
      <c r="CP34">
        <f t="shared" si="41"/>
        <v>11.458259785037447</v>
      </c>
      <c r="CQ34">
        <f t="shared" si="41"/>
        <v>10.923389552290917</v>
      </c>
      <c r="CR34">
        <f t="shared" si="41"/>
        <v>10.667888453908516</v>
      </c>
      <c r="CS34">
        <f t="shared" si="41"/>
        <v>10.806236804603751</v>
      </c>
      <c r="CT34">
        <f t="shared" si="41"/>
        <v>11.281729652207254</v>
      </c>
      <c r="CU34">
        <f t="shared" si="41"/>
        <v>11.91316263117136</v>
      </c>
      <c r="CV34">
        <f t="shared" si="41"/>
        <v>12.561636899044938</v>
      </c>
      <c r="CW34">
        <f t="shared" si="41"/>
        <v>13.091129555010562</v>
      </c>
      <c r="CX34">
        <f t="shared" si="41"/>
        <v>13.33286107129404</v>
      </c>
      <c r="CY34" s="18">
        <f>AVERAGE(BD:BD)</f>
        <v>11.999999999999998</v>
      </c>
    </row>
    <row r="35" spans="1:103" ht="15.75" thickBot="1" x14ac:dyDescent="0.3">
      <c r="A35" s="8">
        <v>24</v>
      </c>
      <c r="B35" s="3" t="s">
        <v>16</v>
      </c>
      <c r="C35" s="14">
        <v>44220</v>
      </c>
      <c r="D35" s="11">
        <f t="shared" si="13"/>
        <v>-19.263625174941613</v>
      </c>
      <c r="E35" s="8">
        <f t="shared" si="24"/>
        <v>-180</v>
      </c>
      <c r="F35" s="3">
        <f t="shared" si="24"/>
        <v>-165</v>
      </c>
      <c r="G35" s="3">
        <f t="shared" si="24"/>
        <v>-150</v>
      </c>
      <c r="H35" s="3">
        <f t="shared" si="24"/>
        <v>-135</v>
      </c>
      <c r="I35" s="3">
        <f t="shared" si="24"/>
        <v>-120</v>
      </c>
      <c r="J35" s="3">
        <f t="shared" si="24"/>
        <v>-105</v>
      </c>
      <c r="K35" s="3">
        <f t="shared" si="24"/>
        <v>-90</v>
      </c>
      <c r="L35" s="3">
        <f t="shared" si="24"/>
        <v>-75</v>
      </c>
      <c r="M35" s="3">
        <f t="shared" si="24"/>
        <v>-60</v>
      </c>
      <c r="N35" s="3">
        <f t="shared" si="24"/>
        <v>-45</v>
      </c>
      <c r="O35" s="3">
        <f t="shared" si="24"/>
        <v>-30</v>
      </c>
      <c r="P35" s="3">
        <f t="shared" si="24"/>
        <v>-15</v>
      </c>
      <c r="Q35" s="3">
        <f t="shared" si="24"/>
        <v>0</v>
      </c>
      <c r="R35" s="3">
        <f t="shared" si="24"/>
        <v>15</v>
      </c>
      <c r="S35" s="3">
        <f t="shared" si="24"/>
        <v>30</v>
      </c>
      <c r="T35" s="3">
        <f t="shared" si="24"/>
        <v>45</v>
      </c>
      <c r="U35" s="3">
        <f t="shared" si="32"/>
        <v>60</v>
      </c>
      <c r="V35" s="3">
        <f t="shared" si="30"/>
        <v>75</v>
      </c>
      <c r="W35" s="3">
        <f t="shared" si="30"/>
        <v>90</v>
      </c>
      <c r="X35" s="3">
        <f t="shared" si="30"/>
        <v>105</v>
      </c>
      <c r="Y35" s="3">
        <f t="shared" si="30"/>
        <v>120</v>
      </c>
      <c r="Z35" s="3">
        <f t="shared" si="30"/>
        <v>135</v>
      </c>
      <c r="AA35" s="3">
        <f t="shared" si="30"/>
        <v>150</v>
      </c>
      <c r="AB35" s="3">
        <f t="shared" si="30"/>
        <v>165</v>
      </c>
      <c r="AC35" s="3">
        <f t="shared" si="30"/>
        <v>180</v>
      </c>
      <c r="AD35" s="7">
        <f t="shared" si="14"/>
        <v>138.61637482505839</v>
      </c>
      <c r="AE35" s="7">
        <f t="shared" si="14"/>
        <v>136.09587526265489</v>
      </c>
      <c r="AF35" s="7">
        <f t="shared" si="14"/>
        <v>129.281826888832</v>
      </c>
      <c r="AG35" s="7">
        <f t="shared" si="14"/>
        <v>119.61414298719036</v>
      </c>
      <c r="AH35" s="7">
        <f t="shared" si="14"/>
        <v>108.24226731386253</v>
      </c>
      <c r="AI35" s="7">
        <f t="shared" si="14"/>
        <v>95.86102861100116</v>
      </c>
      <c r="AJ35" s="7">
        <f t="shared" si="14"/>
        <v>82.863779270121768</v>
      </c>
      <c r="AK35" s="7">
        <f t="shared" si="14"/>
        <v>69.477603794015181</v>
      </c>
      <c r="AL35" s="7">
        <f t="shared" si="14"/>
        <v>55.840875723389523</v>
      </c>
      <c r="AM35" s="7">
        <f t="shared" si="14"/>
        <v>42.045430525198185</v>
      </c>
      <c r="AN35" s="7">
        <f t="shared" si="14"/>
        <v>28.164879568215365</v>
      </c>
      <c r="AO35" s="7">
        <f t="shared" si="14"/>
        <v>14.313213586532738</v>
      </c>
      <c r="AP35" s="7">
        <f t="shared" si="14"/>
        <v>2.8563748250583272</v>
      </c>
      <c r="AQ35" s="7">
        <f t="shared" si="14"/>
        <v>14.313213586532738</v>
      </c>
      <c r="AR35" s="7">
        <f t="shared" si="14"/>
        <v>28.164879568215365</v>
      </c>
      <c r="AS35" s="7">
        <f t="shared" si="14"/>
        <v>42.045430525198185</v>
      </c>
      <c r="AT35" s="7">
        <f t="shared" si="34"/>
        <v>55.840875723389523</v>
      </c>
      <c r="AU35" s="7">
        <f t="shared" si="34"/>
        <v>69.477603794015181</v>
      </c>
      <c r="AV35" s="7">
        <f t="shared" si="34"/>
        <v>82.863779270121768</v>
      </c>
      <c r="AW35" s="7">
        <f t="shared" si="34"/>
        <v>95.86102861100116</v>
      </c>
      <c r="AX35" s="7">
        <f t="shared" si="34"/>
        <v>108.24226731386253</v>
      </c>
      <c r="AY35" s="7">
        <f t="shared" si="34"/>
        <v>119.61414298719036</v>
      </c>
      <c r="AZ35" s="7">
        <f t="shared" si="34"/>
        <v>129.281826888832</v>
      </c>
      <c r="BA35" s="7">
        <f t="shared" si="34"/>
        <v>136.09587526265489</v>
      </c>
      <c r="BB35" s="7">
        <f t="shared" si="34"/>
        <v>138.61637482505839</v>
      </c>
      <c r="BC35" s="7">
        <f t="shared" si="15"/>
        <v>98.166617881654147</v>
      </c>
      <c r="BD35" s="7">
        <f t="shared" si="4"/>
        <v>13.088882384220552</v>
      </c>
      <c r="BE35" s="40">
        <f t="shared" si="16"/>
        <v>1.0302235215128204</v>
      </c>
      <c r="BF35" s="40">
        <f t="shared" si="17"/>
        <v>0</v>
      </c>
      <c r="BG35" s="40">
        <f t="shared" si="17"/>
        <v>0</v>
      </c>
      <c r="BH35" s="40">
        <f t="shared" si="17"/>
        <v>0</v>
      </c>
      <c r="BI35" s="40">
        <f t="shared" si="17"/>
        <v>0</v>
      </c>
      <c r="BJ35" s="40">
        <f t="shared" si="17"/>
        <v>0</v>
      </c>
      <c r="BK35" s="40">
        <f t="shared" si="17"/>
        <v>0</v>
      </c>
      <c r="BL35" s="40">
        <f t="shared" si="17"/>
        <v>174.95331673460984</v>
      </c>
      <c r="BM35" s="40">
        <f t="shared" si="17"/>
        <v>493.71809590734841</v>
      </c>
      <c r="BN35" s="40">
        <f t="shared" si="17"/>
        <v>790.75958216317031</v>
      </c>
      <c r="BO35" s="40">
        <f t="shared" si="17"/>
        <v>1045.8348890980062</v>
      </c>
      <c r="BP35" s="40">
        <f t="shared" si="17"/>
        <v>1241.5610560761224</v>
      </c>
      <c r="BQ35" s="40">
        <f t="shared" si="17"/>
        <v>1364.599668270745</v>
      </c>
      <c r="BR35" s="40">
        <f t="shared" si="17"/>
        <v>1406.5658475917307</v>
      </c>
      <c r="BS35" s="40">
        <f t="shared" si="17"/>
        <v>1364.599668270745</v>
      </c>
      <c r="BT35" s="40">
        <f t="shared" si="17"/>
        <v>1241.5610560761224</v>
      </c>
      <c r="BU35" s="40">
        <f t="shared" si="37"/>
        <v>1045.8348890980062</v>
      </c>
      <c r="BV35" s="40">
        <f t="shared" si="37"/>
        <v>790.75958216317031</v>
      </c>
      <c r="BW35" s="40">
        <f t="shared" si="37"/>
        <v>493.71809590734841</v>
      </c>
      <c r="BX35" s="40">
        <f t="shared" si="37"/>
        <v>174.95331673460984</v>
      </c>
      <c r="BY35" s="40">
        <f t="shared" si="37"/>
        <v>0</v>
      </c>
      <c r="BZ35" s="40">
        <f t="shared" si="37"/>
        <v>0</v>
      </c>
      <c r="CA35" s="40">
        <f t="shared" si="37"/>
        <v>0</v>
      </c>
      <c r="CB35" s="40">
        <f t="shared" si="35"/>
        <v>0</v>
      </c>
      <c r="CC35" s="40">
        <f t="shared" si="35"/>
        <v>0</v>
      </c>
      <c r="CD35" s="40">
        <f t="shared" si="35"/>
        <v>0</v>
      </c>
      <c r="CE35" s="40">
        <f t="shared" si="18"/>
        <v>717.34858227178267</v>
      </c>
      <c r="CF35" s="10">
        <f t="shared" si="8"/>
        <v>1.713330697582006</v>
      </c>
      <c r="CG35" s="35">
        <f t="shared" si="9"/>
        <v>6.3612903225806487</v>
      </c>
      <c r="CH35" s="7">
        <f t="shared" si="10"/>
        <v>41.911968418165046</v>
      </c>
      <c r="CI35" s="7">
        <f t="shared" si="19"/>
        <v>21.375103893264175</v>
      </c>
      <c r="CJ35" s="10">
        <f t="shared" si="11"/>
        <v>22.746619159332312</v>
      </c>
      <c r="CL35" s="17" t="s">
        <v>693</v>
      </c>
      <c r="CM35" s="103">
        <f>'Radiação Manual'!C37</f>
        <v>197.2000000000001</v>
      </c>
      <c r="CN35" s="103">
        <f>'Radiação Manual'!D37</f>
        <v>186.5</v>
      </c>
      <c r="CO35" s="103">
        <f>'Radiação Manual'!E37</f>
        <v>228.89999999999995</v>
      </c>
      <c r="CP35" s="103">
        <f>'Radiação Manual'!F37</f>
        <v>239.49999999999983</v>
      </c>
      <c r="CQ35" s="103">
        <f>'Radiação Manual'!G37</f>
        <v>215.1</v>
      </c>
      <c r="CR35" s="103">
        <f>'Radiação Manual'!H37</f>
        <v>209.70000000000007</v>
      </c>
      <c r="CS35" s="103">
        <f>'Radiação Manual'!I37</f>
        <v>235.79999999999987</v>
      </c>
      <c r="CT35" s="103">
        <f>'Radiação Manual'!J37</f>
        <v>233.40000000000003</v>
      </c>
      <c r="CU35" s="103">
        <f>'Radiação Manual'!K37</f>
        <v>195.39999999999989</v>
      </c>
      <c r="CV35" s="103">
        <f>'Radiação Manual'!L37</f>
        <v>216.09999999999997</v>
      </c>
      <c r="CW35" s="103">
        <f>'Radiação Manual'!M37</f>
        <v>226.99999999999991</v>
      </c>
      <c r="CX35" s="103">
        <f>'Radiação Manual'!N37</f>
        <v>206.4</v>
      </c>
      <c r="CY35" s="98">
        <f>SUM(CG:CG)</f>
        <v>2590.9999999999923</v>
      </c>
    </row>
    <row r="36" spans="1:103" ht="15.75" thickBot="1" x14ac:dyDescent="0.3">
      <c r="A36" s="8">
        <v>25</v>
      </c>
      <c r="B36" s="3" t="s">
        <v>16</v>
      </c>
      <c r="C36" s="14">
        <v>44221</v>
      </c>
      <c r="D36" s="11">
        <f t="shared" si="13"/>
        <v>-19.030590933722614</v>
      </c>
      <c r="E36" s="8">
        <f t="shared" si="24"/>
        <v>-180</v>
      </c>
      <c r="F36" s="3">
        <f t="shared" si="24"/>
        <v>-165</v>
      </c>
      <c r="G36" s="3">
        <f t="shared" si="24"/>
        <v>-150</v>
      </c>
      <c r="H36" s="3">
        <f t="shared" si="24"/>
        <v>-135</v>
      </c>
      <c r="I36" s="3">
        <f t="shared" si="24"/>
        <v>-120</v>
      </c>
      <c r="J36" s="3">
        <f t="shared" si="24"/>
        <v>-105</v>
      </c>
      <c r="K36" s="3">
        <f t="shared" si="24"/>
        <v>-90</v>
      </c>
      <c r="L36" s="3">
        <f t="shared" si="24"/>
        <v>-75</v>
      </c>
      <c r="M36" s="3">
        <f t="shared" si="24"/>
        <v>-60</v>
      </c>
      <c r="N36" s="3">
        <f t="shared" si="24"/>
        <v>-45</v>
      </c>
      <c r="O36" s="3">
        <f t="shared" si="24"/>
        <v>-30</v>
      </c>
      <c r="P36" s="3">
        <f t="shared" si="24"/>
        <v>-15</v>
      </c>
      <c r="Q36" s="3">
        <f t="shared" si="24"/>
        <v>0</v>
      </c>
      <c r="R36" s="3">
        <f t="shared" si="24"/>
        <v>15</v>
      </c>
      <c r="S36" s="3">
        <f t="shared" si="24"/>
        <v>30</v>
      </c>
      <c r="T36" s="3">
        <f t="shared" si="24"/>
        <v>45</v>
      </c>
      <c r="U36" s="3">
        <f t="shared" si="32"/>
        <v>60</v>
      </c>
      <c r="V36" s="3">
        <f t="shared" si="30"/>
        <v>75</v>
      </c>
      <c r="W36" s="3">
        <f t="shared" si="30"/>
        <v>90</v>
      </c>
      <c r="X36" s="3">
        <f t="shared" si="30"/>
        <v>105</v>
      </c>
      <c r="Y36" s="3">
        <f t="shared" si="30"/>
        <v>120</v>
      </c>
      <c r="Z36" s="3">
        <f t="shared" si="30"/>
        <v>135</v>
      </c>
      <c r="AA36" s="3">
        <f t="shared" si="30"/>
        <v>150</v>
      </c>
      <c r="AB36" s="3">
        <f t="shared" si="30"/>
        <v>165</v>
      </c>
      <c r="AC36" s="3">
        <f t="shared" si="30"/>
        <v>180</v>
      </c>
      <c r="AD36" s="7">
        <f t="shared" si="14"/>
        <v>138.84940906627739</v>
      </c>
      <c r="AE36" s="7">
        <f t="shared" si="14"/>
        <v>136.3144773887808</v>
      </c>
      <c r="AF36" s="7">
        <f t="shared" si="14"/>
        <v>129.46839117406603</v>
      </c>
      <c r="AG36" s="7">
        <f t="shared" si="14"/>
        <v>119.76720076288277</v>
      </c>
      <c r="AH36" s="7">
        <f t="shared" si="14"/>
        <v>108.3668704562314</v>
      </c>
      <c r="AI36" s="7">
        <f t="shared" si="14"/>
        <v>95.962790517754939</v>
      </c>
      <c r="AJ36" s="7">
        <f t="shared" si="14"/>
        <v>82.947312975326483</v>
      </c>
      <c r="AK36" s="7">
        <f t="shared" si="14"/>
        <v>69.546531394233597</v>
      </c>
      <c r="AL36" s="7">
        <f t="shared" si="14"/>
        <v>55.89824733075038</v>
      </c>
      <c r="AM36" s="7">
        <f t="shared" si="14"/>
        <v>42.094420649464901</v>
      </c>
      <c r="AN36" s="7">
        <f t="shared" si="14"/>
        <v>28.210548922279987</v>
      </c>
      <c r="AO36" s="7">
        <f t="shared" si="14"/>
        <v>14.37174274497462</v>
      </c>
      <c r="AP36" s="7">
        <f t="shared" si="14"/>
        <v>3.0894090662774061</v>
      </c>
      <c r="AQ36" s="7">
        <f t="shared" si="14"/>
        <v>14.37174274497462</v>
      </c>
      <c r="AR36" s="7">
        <f t="shared" si="14"/>
        <v>28.210548922279987</v>
      </c>
      <c r="AS36" s="7">
        <f t="shared" si="14"/>
        <v>42.094420649464901</v>
      </c>
      <c r="AT36" s="7">
        <f t="shared" si="34"/>
        <v>55.89824733075038</v>
      </c>
      <c r="AU36" s="7">
        <f t="shared" si="34"/>
        <v>69.546531394233597</v>
      </c>
      <c r="AV36" s="7">
        <f t="shared" si="34"/>
        <v>82.947312975326483</v>
      </c>
      <c r="AW36" s="7">
        <f t="shared" si="34"/>
        <v>95.962790517754939</v>
      </c>
      <c r="AX36" s="7">
        <f t="shared" si="34"/>
        <v>108.3668704562314</v>
      </c>
      <c r="AY36" s="7">
        <f t="shared" si="34"/>
        <v>119.76720076288277</v>
      </c>
      <c r="AZ36" s="7">
        <f t="shared" si="34"/>
        <v>129.46839117406603</v>
      </c>
      <c r="BA36" s="7">
        <f t="shared" si="34"/>
        <v>136.3144773887808</v>
      </c>
      <c r="BB36" s="7">
        <f t="shared" si="34"/>
        <v>138.84940906627739</v>
      </c>
      <c r="BC36" s="7">
        <f t="shared" si="15"/>
        <v>98.059406040142946</v>
      </c>
      <c r="BD36" s="7">
        <f t="shared" si="4"/>
        <v>13.07458747201906</v>
      </c>
      <c r="BE36" s="40">
        <f t="shared" si="16"/>
        <v>1.0299909820322035</v>
      </c>
      <c r="BF36" s="40">
        <f t="shared" si="17"/>
        <v>0</v>
      </c>
      <c r="BG36" s="40">
        <f t="shared" si="17"/>
        <v>0</v>
      </c>
      <c r="BH36" s="40">
        <f t="shared" si="17"/>
        <v>0</v>
      </c>
      <c r="BI36" s="40">
        <f t="shared" si="17"/>
        <v>0</v>
      </c>
      <c r="BJ36" s="40">
        <f t="shared" si="17"/>
        <v>0</v>
      </c>
      <c r="BK36" s="40">
        <f t="shared" si="17"/>
        <v>0</v>
      </c>
      <c r="BL36" s="40">
        <f t="shared" si="17"/>
        <v>172.87676955275811</v>
      </c>
      <c r="BM36" s="40">
        <f t="shared" si="17"/>
        <v>492.01995717696309</v>
      </c>
      <c r="BN36" s="40">
        <f t="shared" si="17"/>
        <v>789.41406397363301</v>
      </c>
      <c r="BO36" s="40">
        <f t="shared" si="17"/>
        <v>1044.7921730315734</v>
      </c>
      <c r="BP36" s="40">
        <f t="shared" si="17"/>
        <v>1240.7506882507651</v>
      </c>
      <c r="BQ36" s="40">
        <f t="shared" si="17"/>
        <v>1363.9353606557784</v>
      </c>
      <c r="BR36" s="40">
        <f t="shared" si="17"/>
        <v>1405.9513583945077</v>
      </c>
      <c r="BS36" s="40">
        <f t="shared" si="17"/>
        <v>1363.9353606557784</v>
      </c>
      <c r="BT36" s="40">
        <f t="shared" si="17"/>
        <v>1240.7506882507651</v>
      </c>
      <c r="BU36" s="40">
        <f t="shared" si="37"/>
        <v>1044.7921730315734</v>
      </c>
      <c r="BV36" s="40">
        <f t="shared" si="37"/>
        <v>789.41406397363301</v>
      </c>
      <c r="BW36" s="40">
        <f t="shared" si="37"/>
        <v>492.01995717696309</v>
      </c>
      <c r="BX36" s="40">
        <f t="shared" si="37"/>
        <v>172.87676955275811</v>
      </c>
      <c r="BY36" s="40">
        <f t="shared" si="37"/>
        <v>0</v>
      </c>
      <c r="BZ36" s="40">
        <f t="shared" si="37"/>
        <v>0</v>
      </c>
      <c r="CA36" s="40">
        <f t="shared" si="37"/>
        <v>0</v>
      </c>
      <c r="CB36" s="40">
        <f t="shared" si="35"/>
        <v>0</v>
      </c>
      <c r="CC36" s="40">
        <f t="shared" si="35"/>
        <v>0</v>
      </c>
      <c r="CD36" s="40">
        <f t="shared" si="35"/>
        <v>0</v>
      </c>
      <c r="CE36" s="40">
        <f t="shared" si="18"/>
        <v>717.03519278119893</v>
      </c>
      <c r="CF36" s="10">
        <f t="shared" si="8"/>
        <v>1.7114594979505091</v>
      </c>
      <c r="CG36" s="35">
        <f t="shared" si="9"/>
        <v>6.3612903225806487</v>
      </c>
      <c r="CH36" s="7">
        <f t="shared" si="10"/>
        <v>41.861156514126826</v>
      </c>
      <c r="CI36" s="7">
        <f t="shared" si="19"/>
        <v>21.349189822204682</v>
      </c>
      <c r="CJ36" s="10">
        <f t="shared" si="11"/>
        <v>22.730609067178325</v>
      </c>
      <c r="CL36" s="17" t="s">
        <v>692</v>
      </c>
      <c r="CM36">
        <f>SUMIF($B:$B,CM30,$CG:$CG)/COUNTIF($B:$B,CM30)</f>
        <v>6.3612903225806505</v>
      </c>
      <c r="CN36">
        <f>SUMIF($B:$B,CN30,$CG:$CG)/COUNTIF($B:$B,CN30)</f>
        <v>6.6607142857142856</v>
      </c>
      <c r="CO36">
        <f t="shared" ref="CO36:CX36" si="42">SUMIF($B:$B,CO30,$CG:$CG)/COUNTIF($B:$B,CO30)</f>
        <v>7.3838709677419292</v>
      </c>
      <c r="CP36">
        <f t="shared" si="42"/>
        <v>7.9833333333333254</v>
      </c>
      <c r="CQ36">
        <f t="shared" si="42"/>
        <v>6.9387096774193546</v>
      </c>
      <c r="CR36">
        <f t="shared" si="42"/>
        <v>6.9900000000000073</v>
      </c>
      <c r="CS36">
        <f t="shared" si="42"/>
        <v>7.606451612903216</v>
      </c>
      <c r="CT36">
        <f t="shared" si="42"/>
        <v>7.5290322580645173</v>
      </c>
      <c r="CU36">
        <f t="shared" si="42"/>
        <v>6.5133333333333292</v>
      </c>
      <c r="CV36">
        <f t="shared" si="42"/>
        <v>6.9709677419354827</v>
      </c>
      <c r="CW36">
        <f t="shared" si="42"/>
        <v>7.5666666666666638</v>
      </c>
      <c r="CX36">
        <f t="shared" si="42"/>
        <v>6.6580645161290315</v>
      </c>
      <c r="CY36" s="18">
        <f>AVERAGE(CG:CG)</f>
        <v>7.0986301369862801</v>
      </c>
    </row>
    <row r="37" spans="1:103" ht="15.75" thickBot="1" x14ac:dyDescent="0.3">
      <c r="A37" s="8">
        <v>26</v>
      </c>
      <c r="B37" s="3" t="s">
        <v>16</v>
      </c>
      <c r="C37" s="14">
        <v>44222</v>
      </c>
      <c r="D37" s="11">
        <f t="shared" si="13"/>
        <v>-18.791917517696163</v>
      </c>
      <c r="E37" s="8">
        <f t="shared" si="24"/>
        <v>-180</v>
      </c>
      <c r="F37" s="3">
        <f t="shared" si="24"/>
        <v>-165</v>
      </c>
      <c r="G37" s="3">
        <f t="shared" si="24"/>
        <v>-150</v>
      </c>
      <c r="H37" s="3">
        <f t="shared" si="24"/>
        <v>-135</v>
      </c>
      <c r="I37" s="3">
        <f t="shared" si="24"/>
        <v>-120</v>
      </c>
      <c r="J37" s="3">
        <f t="shared" si="24"/>
        <v>-105</v>
      </c>
      <c r="K37" s="3">
        <f t="shared" si="24"/>
        <v>-90</v>
      </c>
      <c r="L37" s="3">
        <f t="shared" si="24"/>
        <v>-75</v>
      </c>
      <c r="M37" s="3">
        <f t="shared" si="24"/>
        <v>-60</v>
      </c>
      <c r="N37" s="3">
        <f t="shared" si="24"/>
        <v>-45</v>
      </c>
      <c r="O37" s="3">
        <f t="shared" si="24"/>
        <v>-30</v>
      </c>
      <c r="P37" s="3">
        <f t="shared" si="24"/>
        <v>-15</v>
      </c>
      <c r="Q37" s="3">
        <f t="shared" si="24"/>
        <v>0</v>
      </c>
      <c r="R37" s="3">
        <f t="shared" si="24"/>
        <v>15</v>
      </c>
      <c r="S37" s="3">
        <f t="shared" si="24"/>
        <v>30</v>
      </c>
      <c r="T37" s="3">
        <f t="shared" si="24"/>
        <v>45</v>
      </c>
      <c r="U37" s="3">
        <f t="shared" si="32"/>
        <v>60</v>
      </c>
      <c r="V37" s="3">
        <f t="shared" si="30"/>
        <v>75</v>
      </c>
      <c r="W37" s="3">
        <f t="shared" si="30"/>
        <v>90</v>
      </c>
      <c r="X37" s="3">
        <f t="shared" si="30"/>
        <v>105</v>
      </c>
      <c r="Y37" s="3">
        <f t="shared" si="30"/>
        <v>120</v>
      </c>
      <c r="Z37" s="3">
        <f t="shared" si="30"/>
        <v>135</v>
      </c>
      <c r="AA37" s="3">
        <f t="shared" si="30"/>
        <v>150</v>
      </c>
      <c r="AB37" s="3">
        <f t="shared" si="30"/>
        <v>165</v>
      </c>
      <c r="AC37" s="3">
        <f t="shared" si="30"/>
        <v>180</v>
      </c>
      <c r="AD37" s="7">
        <f t="shared" si="14"/>
        <v>139.08808248230383</v>
      </c>
      <c r="AE37" s="7">
        <f t="shared" si="14"/>
        <v>136.53824547364607</v>
      </c>
      <c r="AF37" s="7">
        <f t="shared" si="14"/>
        <v>129.65917882827773</v>
      </c>
      <c r="AG37" s="7">
        <f t="shared" si="14"/>
        <v>119.923642341266</v>
      </c>
      <c r="AH37" s="7">
        <f t="shared" si="14"/>
        <v>108.4942557377276</v>
      </c>
      <c r="AI37" s="7">
        <f t="shared" si="14"/>
        <v>96.066931875091001</v>
      </c>
      <c r="AJ37" s="7">
        <f t="shared" si="14"/>
        <v>83.032974007651447</v>
      </c>
      <c r="AK37" s="7">
        <f t="shared" si="14"/>
        <v>69.617461172246763</v>
      </c>
      <c r="AL37" s="7">
        <f t="shared" si="14"/>
        <v>55.957631737473626</v>
      </c>
      <c r="AM37" s="7">
        <f t="shared" si="14"/>
        <v>42.145634738623883</v>
      </c>
      <c r="AN37" s="7">
        <f t="shared" si="14"/>
        <v>28.25908185796861</v>
      </c>
      <c r="AO37" s="7">
        <f t="shared" si="14"/>
        <v>14.435265673989024</v>
      </c>
      <c r="AP37" s="7">
        <f t="shared" si="14"/>
        <v>3.328082482303925</v>
      </c>
      <c r="AQ37" s="7">
        <f t="shared" si="14"/>
        <v>14.435265673989024</v>
      </c>
      <c r="AR37" s="7">
        <f t="shared" si="14"/>
        <v>28.25908185796861</v>
      </c>
      <c r="AS37" s="7">
        <f t="shared" si="14"/>
        <v>42.145634738623883</v>
      </c>
      <c r="AT37" s="7">
        <f t="shared" si="34"/>
        <v>55.957631737473626</v>
      </c>
      <c r="AU37" s="7">
        <f t="shared" si="34"/>
        <v>69.617461172246763</v>
      </c>
      <c r="AV37" s="7">
        <f t="shared" si="34"/>
        <v>83.032974007651447</v>
      </c>
      <c r="AW37" s="7">
        <f t="shared" si="34"/>
        <v>96.066931875091001</v>
      </c>
      <c r="AX37" s="7">
        <f t="shared" si="34"/>
        <v>108.4942557377276</v>
      </c>
      <c r="AY37" s="7">
        <f t="shared" si="34"/>
        <v>119.923642341266</v>
      </c>
      <c r="AZ37" s="7">
        <f t="shared" si="34"/>
        <v>129.65917882827773</v>
      </c>
      <c r="BA37" s="7">
        <f t="shared" si="34"/>
        <v>136.53824547364607</v>
      </c>
      <c r="BB37" s="7">
        <f t="shared" si="34"/>
        <v>139.08808248230383</v>
      </c>
      <c r="BC37" s="7">
        <f t="shared" si="15"/>
        <v>97.949940442085591</v>
      </c>
      <c r="BD37" s="7">
        <f t="shared" si="4"/>
        <v>13.059992058944745</v>
      </c>
      <c r="BE37" s="40">
        <f t="shared" si="16"/>
        <v>1.0297495555763523</v>
      </c>
      <c r="BF37" s="40">
        <f t="shared" si="17"/>
        <v>0</v>
      </c>
      <c r="BG37" s="40">
        <f t="shared" si="17"/>
        <v>0</v>
      </c>
      <c r="BH37" s="40">
        <f t="shared" si="17"/>
        <v>0</v>
      </c>
      <c r="BI37" s="40">
        <f t="shared" si="17"/>
        <v>0</v>
      </c>
      <c r="BJ37" s="40">
        <f t="shared" si="17"/>
        <v>0</v>
      </c>
      <c r="BK37" s="40">
        <f t="shared" si="17"/>
        <v>0</v>
      </c>
      <c r="BL37" s="40">
        <f t="shared" si="17"/>
        <v>170.74742169755945</v>
      </c>
      <c r="BM37" s="40">
        <f t="shared" si="17"/>
        <v>490.27148125813301</v>
      </c>
      <c r="BN37" s="40">
        <f t="shared" si="17"/>
        <v>788.02050419812838</v>
      </c>
      <c r="BO37" s="40">
        <f t="shared" si="17"/>
        <v>1043.7033866577099</v>
      </c>
      <c r="BP37" s="40">
        <f t="shared" si="17"/>
        <v>1239.8957627331995</v>
      </c>
      <c r="BQ37" s="40">
        <f t="shared" si="17"/>
        <v>1363.2274462182834</v>
      </c>
      <c r="BR37" s="40">
        <f t="shared" si="17"/>
        <v>1405.2935866986966</v>
      </c>
      <c r="BS37" s="40">
        <f t="shared" si="17"/>
        <v>1363.2274462182834</v>
      </c>
      <c r="BT37" s="40">
        <f t="shared" si="17"/>
        <v>1239.8957627331995</v>
      </c>
      <c r="BU37" s="40">
        <f t="shared" si="37"/>
        <v>1043.7033866577099</v>
      </c>
      <c r="BV37" s="40">
        <f t="shared" si="37"/>
        <v>788.02050419812838</v>
      </c>
      <c r="BW37" s="40">
        <f t="shared" si="37"/>
        <v>490.27148125813301</v>
      </c>
      <c r="BX37" s="40">
        <f t="shared" si="37"/>
        <v>170.74742169755945</v>
      </c>
      <c r="BY37" s="40">
        <f t="shared" si="37"/>
        <v>0</v>
      </c>
      <c r="BZ37" s="40">
        <f t="shared" si="37"/>
        <v>0</v>
      </c>
      <c r="CA37" s="40">
        <f t="shared" si="37"/>
        <v>0</v>
      </c>
      <c r="CB37" s="40">
        <f t="shared" si="35"/>
        <v>0</v>
      </c>
      <c r="CC37" s="40">
        <f t="shared" si="35"/>
        <v>0</v>
      </c>
      <c r="CD37" s="40">
        <f t="shared" si="35"/>
        <v>0</v>
      </c>
      <c r="CE37" s="40">
        <f t="shared" si="18"/>
        <v>716.6997292163353</v>
      </c>
      <c r="CF37" s="10">
        <f t="shared" si="8"/>
        <v>1.7095489628467437</v>
      </c>
      <c r="CG37" s="35">
        <f t="shared" si="9"/>
        <v>6.3612903225806487</v>
      </c>
      <c r="CH37" s="7">
        <f t="shared" si="10"/>
        <v>41.808160502897159</v>
      </c>
      <c r="CI37" s="7">
        <f t="shared" si="19"/>
        <v>21.322161856477553</v>
      </c>
      <c r="CJ37" s="10">
        <f t="shared" si="11"/>
        <v>22.71365325582023</v>
      </c>
      <c r="CL37" s="17" t="s">
        <v>694</v>
      </c>
      <c r="CM37">
        <f>SUMIF($B:$B,CM30,$BR:$BR)/COUNTIF($B:$B,CM30)</f>
        <v>1408.8740537328208</v>
      </c>
      <c r="CN37">
        <f t="shared" ref="CN37:CX37" si="43">SUMIF($B:$B,CN30,$BR:$BR)/COUNTIF($B:$B,CN30)</f>
        <v>1379.4749072751772</v>
      </c>
      <c r="CO37">
        <f t="shared" si="43"/>
        <v>1292.6965397803883</v>
      </c>
      <c r="CP37">
        <f t="shared" si="43"/>
        <v>1148.8503217199254</v>
      </c>
      <c r="CQ37">
        <f t="shared" si="43"/>
        <v>1005.3359446799983</v>
      </c>
      <c r="CR37">
        <f t="shared" si="43"/>
        <v>932.43054001365874</v>
      </c>
      <c r="CS37">
        <f t="shared" si="43"/>
        <v>967.00062185016657</v>
      </c>
      <c r="CT37">
        <f t="shared" si="43"/>
        <v>1091.4056369010043</v>
      </c>
      <c r="CU37">
        <f t="shared" si="43"/>
        <v>1238.8529047428888</v>
      </c>
      <c r="CV37">
        <f t="shared" si="43"/>
        <v>1346.8321885244306</v>
      </c>
      <c r="CW37">
        <f t="shared" si="43"/>
        <v>1396.0983365562845</v>
      </c>
      <c r="CX37">
        <f t="shared" si="43"/>
        <v>1409.8588528052317</v>
      </c>
      <c r="CY37" s="18">
        <f>AVERAGE(BR12:BR376)</f>
        <v>1217.244875290912</v>
      </c>
    </row>
    <row r="38" spans="1:103" ht="15.75" thickBot="1" x14ac:dyDescent="0.3">
      <c r="A38" s="8">
        <v>27</v>
      </c>
      <c r="B38" s="3" t="s">
        <v>16</v>
      </c>
      <c r="C38" s="14">
        <v>44223</v>
      </c>
      <c r="D38" s="11">
        <f t="shared" si="13"/>
        <v>-18.547675650946424</v>
      </c>
      <c r="E38" s="8">
        <f t="shared" si="24"/>
        <v>-180</v>
      </c>
      <c r="F38" s="3">
        <f t="shared" si="24"/>
        <v>-165</v>
      </c>
      <c r="G38" s="3">
        <f t="shared" si="24"/>
        <v>-150</v>
      </c>
      <c r="H38" s="3">
        <f t="shared" si="24"/>
        <v>-135</v>
      </c>
      <c r="I38" s="3">
        <f t="shared" si="24"/>
        <v>-120</v>
      </c>
      <c r="J38" s="3">
        <f t="shared" si="24"/>
        <v>-105</v>
      </c>
      <c r="K38" s="3">
        <f t="shared" si="24"/>
        <v>-90</v>
      </c>
      <c r="L38" s="3">
        <f t="shared" si="24"/>
        <v>-75</v>
      </c>
      <c r="M38" s="3">
        <f t="shared" si="24"/>
        <v>-60</v>
      </c>
      <c r="N38" s="3">
        <f t="shared" ref="N38:T74" si="44">(N$11-12)*15</f>
        <v>-45</v>
      </c>
      <c r="O38" s="3">
        <f t="shared" si="44"/>
        <v>-30</v>
      </c>
      <c r="P38" s="3">
        <f t="shared" si="44"/>
        <v>-15</v>
      </c>
      <c r="Q38" s="3">
        <f t="shared" si="44"/>
        <v>0</v>
      </c>
      <c r="R38" s="3">
        <f t="shared" si="44"/>
        <v>15</v>
      </c>
      <c r="S38" s="3">
        <f t="shared" si="44"/>
        <v>30</v>
      </c>
      <c r="T38" s="3">
        <f t="shared" si="44"/>
        <v>45</v>
      </c>
      <c r="U38" s="3">
        <f t="shared" si="32"/>
        <v>60</v>
      </c>
      <c r="V38" s="3">
        <f t="shared" si="30"/>
        <v>75</v>
      </c>
      <c r="W38" s="3">
        <f t="shared" si="30"/>
        <v>90</v>
      </c>
      <c r="X38" s="3">
        <f t="shared" si="30"/>
        <v>105</v>
      </c>
      <c r="Y38" s="3">
        <f t="shared" si="30"/>
        <v>120</v>
      </c>
      <c r="Z38" s="3">
        <f t="shared" si="30"/>
        <v>135</v>
      </c>
      <c r="AA38" s="3">
        <f t="shared" si="30"/>
        <v>150</v>
      </c>
      <c r="AB38" s="3">
        <f t="shared" si="30"/>
        <v>165</v>
      </c>
      <c r="AC38" s="3">
        <f t="shared" si="30"/>
        <v>180</v>
      </c>
      <c r="AD38" s="7">
        <f t="shared" si="14"/>
        <v>139.33232434905358</v>
      </c>
      <c r="AE38" s="7">
        <f t="shared" si="14"/>
        <v>136.76710227511995</v>
      </c>
      <c r="AF38" s="7">
        <f t="shared" si="14"/>
        <v>129.85410878507975</v>
      </c>
      <c r="AG38" s="7">
        <f t="shared" si="14"/>
        <v>120.08339537020169</v>
      </c>
      <c r="AH38" s="7">
        <f t="shared" si="14"/>
        <v>108.62436661467585</v>
      </c>
      <c r="AI38" s="7">
        <f t="shared" si="14"/>
        <v>96.173414337660105</v>
      </c>
      <c r="AJ38" s="7">
        <f t="shared" si="14"/>
        <v>83.120743130463339</v>
      </c>
      <c r="AK38" s="7">
        <f t="shared" si="14"/>
        <v>69.690394285010399</v>
      </c>
      <c r="AL38" s="7">
        <f t="shared" si="14"/>
        <v>56.019053479785796</v>
      </c>
      <c r="AM38" s="7">
        <f t="shared" si="14"/>
        <v>42.199127531398304</v>
      </c>
      <c r="AN38" s="7">
        <f t="shared" si="14"/>
        <v>28.310579787573424</v>
      </c>
      <c r="AO38" s="7">
        <f t="shared" si="14"/>
        <v>14.503969231383174</v>
      </c>
      <c r="AP38" s="7">
        <f t="shared" si="14"/>
        <v>3.5723243490535337</v>
      </c>
      <c r="AQ38" s="7">
        <f t="shared" si="14"/>
        <v>14.503969231383174</v>
      </c>
      <c r="AR38" s="7">
        <f t="shared" si="14"/>
        <v>28.310579787573424</v>
      </c>
      <c r="AS38" s="7">
        <f t="shared" si="14"/>
        <v>42.199127531398304</v>
      </c>
      <c r="AT38" s="7">
        <f t="shared" si="34"/>
        <v>56.019053479785796</v>
      </c>
      <c r="AU38" s="7">
        <f t="shared" si="34"/>
        <v>69.690394285010399</v>
      </c>
      <c r="AV38" s="7">
        <f t="shared" si="34"/>
        <v>83.120743130463339</v>
      </c>
      <c r="AW38" s="7">
        <f t="shared" si="34"/>
        <v>96.173414337660105</v>
      </c>
      <c r="AX38" s="7">
        <f t="shared" si="34"/>
        <v>108.62436661467585</v>
      </c>
      <c r="AY38" s="7">
        <f t="shared" si="34"/>
        <v>120.08339537020169</v>
      </c>
      <c r="AZ38" s="7">
        <f t="shared" si="34"/>
        <v>129.85410878507975</v>
      </c>
      <c r="BA38" s="7">
        <f t="shared" si="34"/>
        <v>136.76710227511995</v>
      </c>
      <c r="BB38" s="7">
        <f t="shared" si="34"/>
        <v>139.33232434905358</v>
      </c>
      <c r="BC38" s="7">
        <f t="shared" si="15"/>
        <v>97.8382717879891</v>
      </c>
      <c r="BD38" s="7">
        <f t="shared" si="4"/>
        <v>13.045102905065214</v>
      </c>
      <c r="BE38" s="40">
        <f t="shared" si="16"/>
        <v>1.0294993136851356</v>
      </c>
      <c r="BF38" s="40">
        <f t="shared" si="17"/>
        <v>0</v>
      </c>
      <c r="BG38" s="40">
        <f t="shared" si="17"/>
        <v>0</v>
      </c>
      <c r="BH38" s="40">
        <f t="shared" si="17"/>
        <v>0</v>
      </c>
      <c r="BI38" s="40">
        <f t="shared" si="17"/>
        <v>0</v>
      </c>
      <c r="BJ38" s="40">
        <f t="shared" si="17"/>
        <v>0</v>
      </c>
      <c r="BK38" s="40">
        <f t="shared" si="17"/>
        <v>0</v>
      </c>
      <c r="BL38" s="40">
        <f t="shared" si="17"/>
        <v>168.56582087964074</v>
      </c>
      <c r="BM38" s="40">
        <f t="shared" si="17"/>
        <v>488.47268944713534</v>
      </c>
      <c r="BN38" s="40">
        <f t="shared" si="17"/>
        <v>786.57843359285209</v>
      </c>
      <c r="BO38" s="40">
        <f t="shared" si="17"/>
        <v>1042.5676394962954</v>
      </c>
      <c r="BP38" s="40">
        <f t="shared" si="17"/>
        <v>1238.9950658173104</v>
      </c>
      <c r="BQ38" s="40">
        <f t="shared" si="17"/>
        <v>1362.4745080637902</v>
      </c>
      <c r="BR38" s="40">
        <f t="shared" si="17"/>
        <v>1404.5910463060636</v>
      </c>
      <c r="BS38" s="40">
        <f t="shared" si="17"/>
        <v>1362.4745080637902</v>
      </c>
      <c r="BT38" s="40">
        <f t="shared" si="17"/>
        <v>1238.9950658173104</v>
      </c>
      <c r="BU38" s="40">
        <f t="shared" si="37"/>
        <v>1042.5676394962954</v>
      </c>
      <c r="BV38" s="40">
        <f t="shared" si="37"/>
        <v>786.57843359285209</v>
      </c>
      <c r="BW38" s="40">
        <f t="shared" si="37"/>
        <v>488.47268944713534</v>
      </c>
      <c r="BX38" s="40">
        <f t="shared" si="37"/>
        <v>168.56582087964074</v>
      </c>
      <c r="BY38" s="40">
        <f t="shared" si="37"/>
        <v>0</v>
      </c>
      <c r="BZ38" s="40">
        <f t="shared" si="37"/>
        <v>0</v>
      </c>
      <c r="CA38" s="40">
        <f t="shared" si="37"/>
        <v>0</v>
      </c>
      <c r="CB38" s="40">
        <f t="shared" si="35"/>
        <v>0</v>
      </c>
      <c r="CC38" s="40">
        <f t="shared" si="35"/>
        <v>0</v>
      </c>
      <c r="CD38" s="40">
        <f t="shared" si="35"/>
        <v>0</v>
      </c>
      <c r="CE38" s="40">
        <f t="shared" si="18"/>
        <v>716.34143361609244</v>
      </c>
      <c r="CF38" s="10">
        <f t="shared" si="8"/>
        <v>1.7075999771614894</v>
      </c>
      <c r="CG38" s="35">
        <f t="shared" si="9"/>
        <v>6.3612903225806487</v>
      </c>
      <c r="CH38" s="7">
        <f t="shared" si="10"/>
        <v>41.75293996445032</v>
      </c>
      <c r="CI38" s="7">
        <f t="shared" si="19"/>
        <v>21.293999381869664</v>
      </c>
      <c r="CJ38" s="10">
        <f t="shared" si="11"/>
        <v>22.695723109600404</v>
      </c>
      <c r="CL38" s="19" t="s">
        <v>695</v>
      </c>
      <c r="CM38" s="20">
        <f>CM37*0.51</f>
        <v>718.52576740373866</v>
      </c>
      <c r="CN38" s="20">
        <f t="shared" ref="CN38:CX38" si="45">CN37*0.51</f>
        <v>703.53220271034036</v>
      </c>
      <c r="CO38" s="20">
        <f t="shared" si="45"/>
        <v>659.27523528799804</v>
      </c>
      <c r="CP38" s="20">
        <f t="shared" si="45"/>
        <v>585.91366407716203</v>
      </c>
      <c r="CQ38" s="20">
        <f t="shared" si="45"/>
        <v>512.72133178679917</v>
      </c>
      <c r="CR38" s="20">
        <f t="shared" si="45"/>
        <v>475.53957540696598</v>
      </c>
      <c r="CS38" s="20">
        <f>CS37*0.51</f>
        <v>493.17031714358495</v>
      </c>
      <c r="CT38" s="20">
        <f t="shared" si="45"/>
        <v>556.61687481951219</v>
      </c>
      <c r="CU38" s="20">
        <f t="shared" si="45"/>
        <v>631.81498141887323</v>
      </c>
      <c r="CV38" s="20">
        <f t="shared" si="45"/>
        <v>686.88441614745966</v>
      </c>
      <c r="CW38" s="20">
        <f t="shared" si="45"/>
        <v>712.01015164370506</v>
      </c>
      <c r="CX38" s="20">
        <f t="shared" si="45"/>
        <v>719.02801493066818</v>
      </c>
      <c r="CY38" s="21">
        <f>AVERAGE(CE12:CE376)</f>
        <v>620.79488639836507</v>
      </c>
    </row>
    <row r="39" spans="1:103" ht="15.75" thickBot="1" x14ac:dyDescent="0.3">
      <c r="A39" s="8">
        <v>28</v>
      </c>
      <c r="B39" s="3" t="s">
        <v>16</v>
      </c>
      <c r="C39" s="14">
        <v>44224</v>
      </c>
      <c r="D39" s="11">
        <f t="shared" si="13"/>
        <v>-18.297937707609684</v>
      </c>
      <c r="E39" s="8">
        <f t="shared" ref="E39:M67" si="46">(E$11-12)*15</f>
        <v>-180</v>
      </c>
      <c r="F39" s="3">
        <f t="shared" si="46"/>
        <v>-165</v>
      </c>
      <c r="G39" s="3">
        <f t="shared" si="46"/>
        <v>-150</v>
      </c>
      <c r="H39" s="3">
        <f t="shared" si="46"/>
        <v>-135</v>
      </c>
      <c r="I39" s="3">
        <f t="shared" si="46"/>
        <v>-120</v>
      </c>
      <c r="J39" s="3">
        <f t="shared" si="46"/>
        <v>-105</v>
      </c>
      <c r="K39" s="3">
        <f t="shared" si="46"/>
        <v>-90</v>
      </c>
      <c r="L39" s="3">
        <f t="shared" si="46"/>
        <v>-75</v>
      </c>
      <c r="M39" s="3">
        <f t="shared" si="46"/>
        <v>-60</v>
      </c>
      <c r="N39" s="3">
        <f t="shared" si="44"/>
        <v>-45</v>
      </c>
      <c r="O39" s="3">
        <f t="shared" si="44"/>
        <v>-30</v>
      </c>
      <c r="P39" s="3">
        <f t="shared" si="44"/>
        <v>-15</v>
      </c>
      <c r="Q39" s="3">
        <f t="shared" si="44"/>
        <v>0</v>
      </c>
      <c r="R39" s="3">
        <f t="shared" si="44"/>
        <v>15</v>
      </c>
      <c r="S39" s="3">
        <f t="shared" si="44"/>
        <v>30</v>
      </c>
      <c r="T39" s="3">
        <f t="shared" si="44"/>
        <v>45</v>
      </c>
      <c r="U39" s="3">
        <f t="shared" si="32"/>
        <v>60</v>
      </c>
      <c r="V39" s="3">
        <f t="shared" si="30"/>
        <v>75</v>
      </c>
      <c r="W39" s="3">
        <f t="shared" si="30"/>
        <v>90</v>
      </c>
      <c r="X39" s="3">
        <f t="shared" si="30"/>
        <v>105</v>
      </c>
      <c r="Y39" s="3">
        <f t="shared" si="30"/>
        <v>120</v>
      </c>
      <c r="Z39" s="3">
        <f t="shared" si="30"/>
        <v>135</v>
      </c>
      <c r="AA39" s="3">
        <f t="shared" si="30"/>
        <v>150</v>
      </c>
      <c r="AB39" s="3">
        <f t="shared" si="30"/>
        <v>165</v>
      </c>
      <c r="AC39" s="3">
        <f t="shared" si="30"/>
        <v>180</v>
      </c>
      <c r="AD39" s="7">
        <f t="shared" si="14"/>
        <v>139.58206229239033</v>
      </c>
      <c r="AE39" s="7">
        <f t="shared" si="14"/>
        <v>137.00096861535641</v>
      </c>
      <c r="AF39" s="7">
        <f t="shared" si="14"/>
        <v>130.05309795931478</v>
      </c>
      <c r="AG39" s="7">
        <f t="shared" si="14"/>
        <v>120.2463858137036</v>
      </c>
      <c r="AH39" s="7">
        <f t="shared" si="14"/>
        <v>108.75714525394</v>
      </c>
      <c r="AI39" s="7">
        <f t="shared" si="14"/>
        <v>96.282198586803275</v>
      </c>
      <c r="AJ39" s="7">
        <f t="shared" si="14"/>
        <v>83.210600365366219</v>
      </c>
      <c r="AK39" s="7">
        <f t="shared" si="14"/>
        <v>69.765331308847365</v>
      </c>
      <c r="AL39" s="7">
        <f t="shared" si="14"/>
        <v>56.082536600070732</v>
      </c>
      <c r="AM39" s="7">
        <f t="shared" si="14"/>
        <v>42.254953212333412</v>
      </c>
      <c r="AN39" s="7">
        <f t="shared" si="14"/>
        <v>28.365142903799526</v>
      </c>
      <c r="AO39" s="7">
        <f t="shared" si="14"/>
        <v>14.5780325165117</v>
      </c>
      <c r="AP39" s="7">
        <f t="shared" si="14"/>
        <v>3.8220622923903154</v>
      </c>
      <c r="AQ39" s="7">
        <f t="shared" si="14"/>
        <v>14.5780325165117</v>
      </c>
      <c r="AR39" s="7">
        <f t="shared" si="14"/>
        <v>28.365142903799526</v>
      </c>
      <c r="AS39" s="7">
        <f t="shared" si="14"/>
        <v>42.254953212333412</v>
      </c>
      <c r="AT39" s="7">
        <f t="shared" si="34"/>
        <v>56.082536600070732</v>
      </c>
      <c r="AU39" s="7">
        <f t="shared" si="34"/>
        <v>69.765331308847365</v>
      </c>
      <c r="AV39" s="7">
        <f t="shared" si="34"/>
        <v>83.210600365366219</v>
      </c>
      <c r="AW39" s="7">
        <f t="shared" si="34"/>
        <v>96.282198586803275</v>
      </c>
      <c r="AX39" s="7">
        <f t="shared" si="34"/>
        <v>108.75714525394</v>
      </c>
      <c r="AY39" s="7">
        <f t="shared" si="34"/>
        <v>120.2463858137036</v>
      </c>
      <c r="AZ39" s="7">
        <f t="shared" si="34"/>
        <v>130.05309795931478</v>
      </c>
      <c r="BA39" s="7">
        <f t="shared" si="34"/>
        <v>137.00096861535641</v>
      </c>
      <c r="BB39" s="7">
        <f t="shared" si="34"/>
        <v>139.58206229239033</v>
      </c>
      <c r="BC39" s="7">
        <f t="shared" si="15"/>
        <v>97.724450916428921</v>
      </c>
      <c r="BD39" s="7">
        <f t="shared" si="4"/>
        <v>13.029926788857189</v>
      </c>
      <c r="BE39" s="40">
        <f t="shared" si="16"/>
        <v>1.0292403305106266</v>
      </c>
      <c r="BF39" s="40">
        <f t="shared" si="17"/>
        <v>0</v>
      </c>
      <c r="BG39" s="40">
        <f t="shared" si="17"/>
        <v>0</v>
      </c>
      <c r="BH39" s="40">
        <f t="shared" si="17"/>
        <v>0</v>
      </c>
      <c r="BI39" s="40">
        <f t="shared" si="17"/>
        <v>0</v>
      </c>
      <c r="BJ39" s="40">
        <f t="shared" si="17"/>
        <v>0</v>
      </c>
      <c r="BK39" s="40">
        <f t="shared" si="17"/>
        <v>0</v>
      </c>
      <c r="BL39" s="40">
        <f t="shared" si="17"/>
        <v>166.33253532773909</v>
      </c>
      <c r="BM39" s="40">
        <f t="shared" si="17"/>
        <v>486.62361827712664</v>
      </c>
      <c r="BN39" s="40">
        <f t="shared" si="17"/>
        <v>785.08739322955455</v>
      </c>
      <c r="BO39" s="40">
        <f t="shared" si="17"/>
        <v>1041.3840471567237</v>
      </c>
      <c r="BP39" s="40">
        <f t="shared" si="17"/>
        <v>1238.0473866437444</v>
      </c>
      <c r="BQ39" s="40">
        <f t="shared" si="17"/>
        <v>1361.6751301061113</v>
      </c>
      <c r="BR39" s="40">
        <f t="shared" si="17"/>
        <v>1403.8422511313699</v>
      </c>
      <c r="BS39" s="40">
        <f t="shared" si="17"/>
        <v>1361.6751301061113</v>
      </c>
      <c r="BT39" s="40">
        <f t="shared" si="17"/>
        <v>1238.0473866437444</v>
      </c>
      <c r="BU39" s="40">
        <f t="shared" si="37"/>
        <v>1041.3840471567237</v>
      </c>
      <c r="BV39" s="40">
        <f t="shared" si="37"/>
        <v>785.08739322955455</v>
      </c>
      <c r="BW39" s="40">
        <f t="shared" si="37"/>
        <v>486.62361827712664</v>
      </c>
      <c r="BX39" s="40">
        <f t="shared" si="37"/>
        <v>166.33253532773909</v>
      </c>
      <c r="BY39" s="40">
        <f t="shared" si="37"/>
        <v>0</v>
      </c>
      <c r="BZ39" s="40">
        <f t="shared" si="37"/>
        <v>0</v>
      </c>
      <c r="CA39" s="40">
        <f t="shared" si="37"/>
        <v>0</v>
      </c>
      <c r="CB39" s="40">
        <f t="shared" si="35"/>
        <v>0</v>
      </c>
      <c r="CC39" s="40">
        <f t="shared" si="35"/>
        <v>0</v>
      </c>
      <c r="CD39" s="40">
        <f t="shared" si="35"/>
        <v>0</v>
      </c>
      <c r="CE39" s="40">
        <f t="shared" si="18"/>
        <v>715.95954807699866</v>
      </c>
      <c r="CF39" s="10">
        <f t="shared" si="8"/>
        <v>1.7056134281952744</v>
      </c>
      <c r="CG39" s="35">
        <f t="shared" si="9"/>
        <v>6.3612903225806487</v>
      </c>
      <c r="CH39" s="7">
        <f t="shared" si="10"/>
        <v>41.695454858990665</v>
      </c>
      <c r="CI39" s="7">
        <f t="shared" si="19"/>
        <v>21.264681978085239</v>
      </c>
      <c r="CJ39" s="10">
        <f t="shared" si="11"/>
        <v>22.676790087366403</v>
      </c>
    </row>
    <row r="40" spans="1:103" ht="15.75" thickBot="1" x14ac:dyDescent="0.3">
      <c r="A40" s="8">
        <v>29</v>
      </c>
      <c r="B40" s="3" t="s">
        <v>16</v>
      </c>
      <c r="C40" s="14">
        <v>44225</v>
      </c>
      <c r="D40" s="11">
        <f t="shared" si="13"/>
        <v>-18.042777690428341</v>
      </c>
      <c r="E40" s="8">
        <f t="shared" si="46"/>
        <v>-180</v>
      </c>
      <c r="F40" s="3">
        <f t="shared" si="46"/>
        <v>-165</v>
      </c>
      <c r="G40" s="3">
        <f t="shared" si="46"/>
        <v>-150</v>
      </c>
      <c r="H40" s="3">
        <f t="shared" si="46"/>
        <v>-135</v>
      </c>
      <c r="I40" s="3">
        <f t="shared" si="46"/>
        <v>-120</v>
      </c>
      <c r="J40" s="3">
        <f t="shared" si="46"/>
        <v>-105</v>
      </c>
      <c r="K40" s="3">
        <f t="shared" si="46"/>
        <v>-90</v>
      </c>
      <c r="L40" s="3">
        <f t="shared" si="46"/>
        <v>-75</v>
      </c>
      <c r="M40" s="3">
        <f t="shared" si="46"/>
        <v>-60</v>
      </c>
      <c r="N40" s="3">
        <f t="shared" si="44"/>
        <v>-45</v>
      </c>
      <c r="O40" s="3">
        <f t="shared" si="44"/>
        <v>-30</v>
      </c>
      <c r="P40" s="3">
        <f t="shared" si="44"/>
        <v>-15</v>
      </c>
      <c r="Q40" s="3">
        <f t="shared" si="44"/>
        <v>0</v>
      </c>
      <c r="R40" s="3">
        <f t="shared" si="44"/>
        <v>15</v>
      </c>
      <c r="S40" s="3">
        <f t="shared" si="44"/>
        <v>30</v>
      </c>
      <c r="T40" s="3">
        <f t="shared" si="44"/>
        <v>45</v>
      </c>
      <c r="U40" s="3">
        <f t="shared" si="32"/>
        <v>60</v>
      </c>
      <c r="V40" s="3">
        <f t="shared" si="30"/>
        <v>75</v>
      </c>
      <c r="W40" s="3">
        <f t="shared" si="30"/>
        <v>90</v>
      </c>
      <c r="X40" s="3">
        <f t="shared" si="30"/>
        <v>105</v>
      </c>
      <c r="Y40" s="3">
        <f t="shared" si="30"/>
        <v>120</v>
      </c>
      <c r="Z40" s="3">
        <f t="shared" si="30"/>
        <v>135</v>
      </c>
      <c r="AA40" s="3">
        <f t="shared" si="30"/>
        <v>150</v>
      </c>
      <c r="AB40" s="3">
        <f t="shared" si="30"/>
        <v>165</v>
      </c>
      <c r="AC40" s="3">
        <f t="shared" si="30"/>
        <v>180</v>
      </c>
      <c r="AD40" s="7">
        <f t="shared" si="14"/>
        <v>139.83722230957167</v>
      </c>
      <c r="AE40" s="7">
        <f t="shared" si="14"/>
        <v>137.23976339268373</v>
      </c>
      <c r="AF40" s="7">
        <f t="shared" si="14"/>
        <v>130.2560612643212</v>
      </c>
      <c r="AG40" s="7">
        <f t="shared" si="14"/>
        <v>120.41253797906104</v>
      </c>
      <c r="AH40" s="7">
        <f t="shared" si="14"/>
        <v>108.89253255706096</v>
      </c>
      <c r="AI40" s="7">
        <f t="shared" si="14"/>
        <v>96.393244341057255</v>
      </c>
      <c r="AJ40" s="7">
        <f t="shared" si="14"/>
        <v>83.302524982036331</v>
      </c>
      <c r="AK40" s="7">
        <f t="shared" si="14"/>
        <v>69.842272201858663</v>
      </c>
      <c r="AL40" s="7">
        <f t="shared" si="14"/>
        <v>56.148104570989702</v>
      </c>
      <c r="AM40" s="7">
        <f t="shared" si="14"/>
        <v>42.313165272447428</v>
      </c>
      <c r="AN40" s="7">
        <f t="shared" si="14"/>
        <v>28.422869893647327</v>
      </c>
      <c r="AO40" s="7">
        <f t="shared" si="14"/>
        <v>14.657626012598183</v>
      </c>
      <c r="AP40" s="7">
        <f t="shared" si="14"/>
        <v>4.0772223095716145</v>
      </c>
      <c r="AQ40" s="7">
        <f t="shared" si="14"/>
        <v>14.657626012598183</v>
      </c>
      <c r="AR40" s="7">
        <f t="shared" si="14"/>
        <v>28.422869893647327</v>
      </c>
      <c r="AS40" s="7">
        <f t="shared" si="14"/>
        <v>42.313165272447428</v>
      </c>
      <c r="AT40" s="7">
        <f t="shared" si="34"/>
        <v>56.148104570989702</v>
      </c>
      <c r="AU40" s="7">
        <f t="shared" si="34"/>
        <v>69.842272201858663</v>
      </c>
      <c r="AV40" s="7">
        <f t="shared" si="34"/>
        <v>83.302524982036331</v>
      </c>
      <c r="AW40" s="7">
        <f t="shared" si="34"/>
        <v>96.393244341057255</v>
      </c>
      <c r="AX40" s="7">
        <f t="shared" si="34"/>
        <v>108.89253255706096</v>
      </c>
      <c r="AY40" s="7">
        <f t="shared" si="34"/>
        <v>120.41253797906104</v>
      </c>
      <c r="AZ40" s="7">
        <f t="shared" si="34"/>
        <v>130.2560612643212</v>
      </c>
      <c r="BA40" s="7">
        <f t="shared" si="34"/>
        <v>137.23976339268373</v>
      </c>
      <c r="BB40" s="7">
        <f t="shared" si="34"/>
        <v>139.83722230957167</v>
      </c>
      <c r="BC40" s="7">
        <f t="shared" si="15"/>
        <v>97.608528744004659</v>
      </c>
      <c r="BD40" s="7">
        <f t="shared" si="4"/>
        <v>13.014470499200621</v>
      </c>
      <c r="BE40" s="40">
        <f t="shared" si="16"/>
        <v>1.0289726827951293</v>
      </c>
      <c r="BF40" s="40">
        <f t="shared" si="17"/>
        <v>0</v>
      </c>
      <c r="BG40" s="40">
        <f t="shared" si="17"/>
        <v>0</v>
      </c>
      <c r="BH40" s="40">
        <f t="shared" si="17"/>
        <v>0</v>
      </c>
      <c r="BI40" s="40">
        <f t="shared" si="17"/>
        <v>0</v>
      </c>
      <c r="BJ40" s="40">
        <f t="shared" si="17"/>
        <v>0</v>
      </c>
      <c r="BK40" s="40">
        <f t="shared" si="17"/>
        <v>0</v>
      </c>
      <c r="BL40" s="40">
        <f t="shared" si="17"/>
        <v>164.04815397706014</v>
      </c>
      <c r="BM40" s="40">
        <f t="shared" si="17"/>
        <v>484.72432037205414</v>
      </c>
      <c r="BN40" s="40">
        <f t="shared" si="17"/>
        <v>783.54693596965183</v>
      </c>
      <c r="BO40" s="40">
        <f t="shared" si="17"/>
        <v>1040.1517333445966</v>
      </c>
      <c r="BP40" s="40">
        <f t="shared" si="17"/>
        <v>1237.0515196152644</v>
      </c>
      <c r="BQ40" s="40">
        <f t="shared" si="17"/>
        <v>1360.827899739591</v>
      </c>
      <c r="BR40" s="40">
        <f t="shared" si="17"/>
        <v>1403.0457179622433</v>
      </c>
      <c r="BS40" s="40">
        <f t="shared" si="17"/>
        <v>1360.827899739591</v>
      </c>
      <c r="BT40" s="40">
        <f t="shared" si="17"/>
        <v>1237.0515196152644</v>
      </c>
      <c r="BU40" s="40">
        <f t="shared" si="37"/>
        <v>1040.1517333445966</v>
      </c>
      <c r="BV40" s="40">
        <f t="shared" si="37"/>
        <v>783.54693596965183</v>
      </c>
      <c r="BW40" s="40">
        <f t="shared" si="37"/>
        <v>484.72432037205414</v>
      </c>
      <c r="BX40" s="40">
        <f t="shared" si="37"/>
        <v>164.04815397706014</v>
      </c>
      <c r="BY40" s="40">
        <f t="shared" si="37"/>
        <v>0</v>
      </c>
      <c r="BZ40" s="40">
        <f t="shared" si="37"/>
        <v>0</v>
      </c>
      <c r="CA40" s="40">
        <f t="shared" si="37"/>
        <v>0</v>
      </c>
      <c r="CB40" s="40">
        <f t="shared" si="35"/>
        <v>0</v>
      </c>
      <c r="CC40" s="40">
        <f t="shared" si="35"/>
        <v>0</v>
      </c>
      <c r="CD40" s="40">
        <f t="shared" si="35"/>
        <v>0</v>
      </c>
      <c r="CE40" s="40">
        <f t="shared" si="18"/>
        <v>715.55331616074409</v>
      </c>
      <c r="CF40" s="10">
        <f t="shared" si="8"/>
        <v>1.7035902046104068</v>
      </c>
      <c r="CG40" s="35">
        <f t="shared" si="9"/>
        <v>6.3612903225806487</v>
      </c>
      <c r="CH40" s="7">
        <f t="shared" si="10"/>
        <v>41.635665621240399</v>
      </c>
      <c r="CI40" s="7">
        <f t="shared" si="19"/>
        <v>21.234189466832603</v>
      </c>
      <c r="CJ40" s="10">
        <f t="shared" si="11"/>
        <v>22.656825778080314</v>
      </c>
    </row>
    <row r="41" spans="1:103" ht="15.75" thickBot="1" x14ac:dyDescent="0.3">
      <c r="A41" s="8">
        <v>30</v>
      </c>
      <c r="B41" s="3" t="s">
        <v>16</v>
      </c>
      <c r="C41" s="14">
        <v>44226</v>
      </c>
      <c r="D41" s="11">
        <f t="shared" si="13"/>
        <v>-17.782271208822287</v>
      </c>
      <c r="E41" s="8">
        <f t="shared" si="46"/>
        <v>-180</v>
      </c>
      <c r="F41" s="3">
        <f t="shared" si="46"/>
        <v>-165</v>
      </c>
      <c r="G41" s="3">
        <f t="shared" si="46"/>
        <v>-150</v>
      </c>
      <c r="H41" s="3">
        <f t="shared" si="46"/>
        <v>-135</v>
      </c>
      <c r="I41" s="3">
        <f t="shared" si="46"/>
        <v>-120</v>
      </c>
      <c r="J41" s="3">
        <f t="shared" si="46"/>
        <v>-105</v>
      </c>
      <c r="K41" s="3">
        <f t="shared" si="46"/>
        <v>-90</v>
      </c>
      <c r="L41" s="3">
        <f t="shared" si="46"/>
        <v>-75</v>
      </c>
      <c r="M41" s="3">
        <f t="shared" si="46"/>
        <v>-60</v>
      </c>
      <c r="N41" s="3">
        <f t="shared" si="44"/>
        <v>-45</v>
      </c>
      <c r="O41" s="3">
        <f t="shared" si="44"/>
        <v>-30</v>
      </c>
      <c r="P41" s="3">
        <f t="shared" si="44"/>
        <v>-15</v>
      </c>
      <c r="Q41" s="3">
        <f t="shared" si="44"/>
        <v>0</v>
      </c>
      <c r="R41" s="3">
        <f t="shared" si="44"/>
        <v>15</v>
      </c>
      <c r="S41" s="3">
        <f t="shared" si="44"/>
        <v>30</v>
      </c>
      <c r="T41" s="3">
        <f t="shared" si="44"/>
        <v>45</v>
      </c>
      <c r="U41" s="3">
        <f t="shared" si="32"/>
        <v>60</v>
      </c>
      <c r="V41" s="3">
        <f t="shared" si="30"/>
        <v>75</v>
      </c>
      <c r="W41" s="3">
        <f t="shared" si="30"/>
        <v>90</v>
      </c>
      <c r="X41" s="3">
        <f t="shared" si="30"/>
        <v>105</v>
      </c>
      <c r="Y41" s="3">
        <f t="shared" si="30"/>
        <v>120</v>
      </c>
      <c r="Z41" s="3">
        <f t="shared" si="30"/>
        <v>135</v>
      </c>
      <c r="AA41" s="3">
        <f t="shared" si="30"/>
        <v>150</v>
      </c>
      <c r="AB41" s="3">
        <f t="shared" si="30"/>
        <v>165</v>
      </c>
      <c r="AC41" s="3">
        <f t="shared" si="30"/>
        <v>180</v>
      </c>
      <c r="AD41" s="7">
        <f t="shared" si="14"/>
        <v>140.09772879117773</v>
      </c>
      <c r="AE41" s="7">
        <f t="shared" si="14"/>
        <v>137.48340359360668</v>
      </c>
      <c r="AF41" s="7">
        <f t="shared" si="14"/>
        <v>130.4629116299904</v>
      </c>
      <c r="AG41" s="7">
        <f t="shared" si="14"/>
        <v>120.58177454520846</v>
      </c>
      <c r="AH41" s="7">
        <f t="shared" si="14"/>
        <v>109.03046818548907</v>
      </c>
      <c r="AI41" s="7">
        <f t="shared" si="14"/>
        <v>96.506510367471094</v>
      </c>
      <c r="AJ41" s="7">
        <f t="shared" si="14"/>
        <v>83.396495488640923</v>
      </c>
      <c r="AK41" s="7">
        <f t="shared" si="14"/>
        <v>69.921216266757426</v>
      </c>
      <c r="AL41" s="7">
        <f t="shared" si="14"/>
        <v>56.215780219887627</v>
      </c>
      <c r="AM41" s="7">
        <f t="shared" si="14"/>
        <v>42.373816370008591</v>
      </c>
      <c r="AN41" s="7">
        <f t="shared" si="14"/>
        <v>28.483857652971533</v>
      </c>
      <c r="AO41" s="7">
        <f t="shared" si="14"/>
        <v>14.742910777175856</v>
      </c>
      <c r="AP41" s="7">
        <f t="shared" si="14"/>
        <v>4.3377287911777307</v>
      </c>
      <c r="AQ41" s="7">
        <f t="shared" si="14"/>
        <v>14.742910777175856</v>
      </c>
      <c r="AR41" s="7">
        <f t="shared" si="14"/>
        <v>28.483857652971533</v>
      </c>
      <c r="AS41" s="7">
        <f t="shared" si="14"/>
        <v>42.373816370008591</v>
      </c>
      <c r="AT41" s="7">
        <f t="shared" si="34"/>
        <v>56.215780219887627</v>
      </c>
      <c r="AU41" s="7">
        <f t="shared" si="34"/>
        <v>69.921216266757426</v>
      </c>
      <c r="AV41" s="7">
        <f t="shared" si="34"/>
        <v>83.396495488640923</v>
      </c>
      <c r="AW41" s="7">
        <f t="shared" si="34"/>
        <v>96.506510367471094</v>
      </c>
      <c r="AX41" s="7">
        <f t="shared" si="34"/>
        <v>109.03046818548907</v>
      </c>
      <c r="AY41" s="7">
        <f t="shared" si="34"/>
        <v>120.58177454520846</v>
      </c>
      <c r="AZ41" s="7">
        <f t="shared" si="34"/>
        <v>130.4629116299904</v>
      </c>
      <c r="BA41" s="7">
        <f t="shared" si="34"/>
        <v>137.48340359360668</v>
      </c>
      <c r="BB41" s="7">
        <f t="shared" si="34"/>
        <v>140.09772879117773</v>
      </c>
      <c r="BC41" s="7">
        <f t="shared" si="15"/>
        <v>97.490556207540919</v>
      </c>
      <c r="BD41" s="7">
        <f t="shared" si="4"/>
        <v>12.998740827672123</v>
      </c>
      <c r="BE41" s="40">
        <f t="shared" si="16"/>
        <v>1.0286964498484381</v>
      </c>
      <c r="BF41" s="40">
        <f t="shared" si="17"/>
        <v>0</v>
      </c>
      <c r="BG41" s="40">
        <f t="shared" si="17"/>
        <v>0</v>
      </c>
      <c r="BH41" s="40">
        <f t="shared" si="17"/>
        <v>0</v>
      </c>
      <c r="BI41" s="40">
        <f t="shared" si="17"/>
        <v>0</v>
      </c>
      <c r="BJ41" s="40">
        <f t="shared" si="17"/>
        <v>0</v>
      </c>
      <c r="BK41" s="40">
        <f t="shared" si="17"/>
        <v>0</v>
      </c>
      <c r="BL41" s="40">
        <f t="shared" si="17"/>
        <v>161.71328663941199</v>
      </c>
      <c r="BM41" s="40">
        <f t="shared" si="17"/>
        <v>482.77486529157528</v>
      </c>
      <c r="BN41" s="40">
        <f t="shared" si="17"/>
        <v>781.95662793793895</v>
      </c>
      <c r="BO41" s="40">
        <f t="shared" si="17"/>
        <v>1038.8698318753934</v>
      </c>
      <c r="BP41" s="40">
        <f t="shared" si="17"/>
        <v>1236.0062668247447</v>
      </c>
      <c r="BQ41" s="40">
        <f t="shared" si="17"/>
        <v>1359.9314105275566</v>
      </c>
      <c r="BR41" s="40">
        <f t="shared" si="17"/>
        <v>1402.1999692364661</v>
      </c>
      <c r="BS41" s="40">
        <f t="shared" si="17"/>
        <v>1359.9314105275566</v>
      </c>
      <c r="BT41" s="40">
        <f t="shared" si="17"/>
        <v>1236.0062668247447</v>
      </c>
      <c r="BU41" s="40">
        <f t="shared" si="37"/>
        <v>1038.8698318753934</v>
      </c>
      <c r="BV41" s="40">
        <f t="shared" si="37"/>
        <v>781.95662793793895</v>
      </c>
      <c r="BW41" s="40">
        <f t="shared" si="37"/>
        <v>482.77486529157528</v>
      </c>
      <c r="BX41" s="40">
        <f t="shared" si="37"/>
        <v>161.71328663941199</v>
      </c>
      <c r="BY41" s="40">
        <f t="shared" si="37"/>
        <v>0</v>
      </c>
      <c r="BZ41" s="40">
        <f t="shared" si="37"/>
        <v>0</v>
      </c>
      <c r="CA41" s="40">
        <f t="shared" si="37"/>
        <v>0</v>
      </c>
      <c r="CB41" s="40">
        <f t="shared" si="35"/>
        <v>0</v>
      </c>
      <c r="CC41" s="40">
        <f t="shared" si="35"/>
        <v>0</v>
      </c>
      <c r="CD41" s="40">
        <f t="shared" si="35"/>
        <v>0</v>
      </c>
      <c r="CE41" s="40">
        <f t="shared" si="18"/>
        <v>715.12198431059778</v>
      </c>
      <c r="CF41" s="10">
        <f t="shared" si="8"/>
        <v>1.7015311954221854</v>
      </c>
      <c r="CG41" s="35">
        <f t="shared" si="9"/>
        <v>6.3612903225806487</v>
      </c>
      <c r="CH41" s="7">
        <f t="shared" si="10"/>
        <v>41.573533254630043</v>
      </c>
      <c r="CI41" s="7">
        <f t="shared" si="19"/>
        <v>21.202501959861323</v>
      </c>
      <c r="CJ41" s="10">
        <f t="shared" si="11"/>
        <v>22.635801956498113</v>
      </c>
    </row>
    <row r="42" spans="1:103" ht="15.75" thickBot="1" x14ac:dyDescent="0.3">
      <c r="A42" s="8">
        <v>31</v>
      </c>
      <c r="B42" s="3" t="s">
        <v>16</v>
      </c>
      <c r="C42" s="14">
        <v>44227</v>
      </c>
      <c r="D42" s="11">
        <f t="shared" si="13"/>
        <v>-17.516495456484218</v>
      </c>
      <c r="E42" s="8">
        <f t="shared" si="46"/>
        <v>-180</v>
      </c>
      <c r="F42" s="3">
        <f t="shared" si="46"/>
        <v>-165</v>
      </c>
      <c r="G42" s="3">
        <f t="shared" si="46"/>
        <v>-150</v>
      </c>
      <c r="H42" s="3">
        <f t="shared" si="46"/>
        <v>-135</v>
      </c>
      <c r="I42" s="3">
        <f t="shared" si="46"/>
        <v>-120</v>
      </c>
      <c r="J42" s="3">
        <f t="shared" si="46"/>
        <v>-105</v>
      </c>
      <c r="K42" s="3">
        <f t="shared" si="46"/>
        <v>-90</v>
      </c>
      <c r="L42" s="3">
        <f t="shared" si="46"/>
        <v>-75</v>
      </c>
      <c r="M42" s="3">
        <f t="shared" si="46"/>
        <v>-60</v>
      </c>
      <c r="N42" s="3">
        <f t="shared" si="44"/>
        <v>-45</v>
      </c>
      <c r="O42" s="3">
        <f t="shared" si="44"/>
        <v>-30</v>
      </c>
      <c r="P42" s="3">
        <f t="shared" si="44"/>
        <v>-15</v>
      </c>
      <c r="Q42" s="3">
        <f t="shared" si="44"/>
        <v>0</v>
      </c>
      <c r="R42" s="3">
        <f t="shared" si="44"/>
        <v>15</v>
      </c>
      <c r="S42" s="3">
        <f t="shared" si="44"/>
        <v>30</v>
      </c>
      <c r="T42" s="3">
        <f t="shared" si="44"/>
        <v>45</v>
      </c>
      <c r="U42" s="3">
        <f t="shared" si="32"/>
        <v>60</v>
      </c>
      <c r="V42" s="3">
        <f t="shared" si="30"/>
        <v>75</v>
      </c>
      <c r="W42" s="3">
        <f t="shared" si="30"/>
        <v>90</v>
      </c>
      <c r="X42" s="3">
        <f t="shared" si="30"/>
        <v>105</v>
      </c>
      <c r="Y42" s="3">
        <f t="shared" si="30"/>
        <v>120</v>
      </c>
      <c r="Z42" s="3">
        <f t="shared" si="30"/>
        <v>135</v>
      </c>
      <c r="AA42" s="3">
        <f t="shared" si="30"/>
        <v>150</v>
      </c>
      <c r="AB42" s="3">
        <f t="shared" si="30"/>
        <v>165</v>
      </c>
      <c r="AC42" s="3">
        <f t="shared" si="30"/>
        <v>180</v>
      </c>
      <c r="AD42" s="7">
        <f t="shared" si="14"/>
        <v>140.36350454351577</v>
      </c>
      <c r="AE42" s="7">
        <f t="shared" si="14"/>
        <v>137.73180430490609</v>
      </c>
      <c r="AF42" s="7">
        <f t="shared" si="14"/>
        <v>130.67356002165198</v>
      </c>
      <c r="AG42" s="7">
        <f t="shared" si="14"/>
        <v>120.75401659237727</v>
      </c>
      <c r="AH42" s="7">
        <f t="shared" si="14"/>
        <v>109.17089058693156</v>
      </c>
      <c r="AI42" s="7">
        <f t="shared" si="14"/>
        <v>96.621954493757428</v>
      </c>
      <c r="AJ42" s="7">
        <f t="shared" si="14"/>
        <v>83.492489622885671</v>
      </c>
      <c r="AK42" s="7">
        <f t="shared" si="14"/>
        <v>70.002162114212865</v>
      </c>
      <c r="AL42" s="7">
        <f t="shared" si="14"/>
        <v>56.285585653648809</v>
      </c>
      <c r="AM42" s="7">
        <f t="shared" si="14"/>
        <v>42.436958191782274</v>
      </c>
      <c r="AN42" s="7">
        <f t="shared" si="14"/>
        <v>28.548201002804515</v>
      </c>
      <c r="AO42" s="7">
        <f t="shared" si="14"/>
        <v>14.834037689309646</v>
      </c>
      <c r="AP42" s="7">
        <f t="shared" si="14"/>
        <v>4.6035045435157471</v>
      </c>
      <c r="AQ42" s="7">
        <f t="shared" si="14"/>
        <v>14.834037689309646</v>
      </c>
      <c r="AR42" s="7">
        <f t="shared" si="14"/>
        <v>28.548201002804515</v>
      </c>
      <c r="AS42" s="7">
        <f t="shared" si="14"/>
        <v>42.436958191782274</v>
      </c>
      <c r="AT42" s="7">
        <f t="shared" si="34"/>
        <v>56.285585653648809</v>
      </c>
      <c r="AU42" s="7">
        <f t="shared" si="34"/>
        <v>70.002162114212865</v>
      </c>
      <c r="AV42" s="7">
        <f t="shared" si="34"/>
        <v>83.492489622885671</v>
      </c>
      <c r="AW42" s="7">
        <f t="shared" si="34"/>
        <v>96.621954493757428</v>
      </c>
      <c r="AX42" s="7">
        <f t="shared" si="34"/>
        <v>109.17089058693156</v>
      </c>
      <c r="AY42" s="7">
        <f t="shared" si="34"/>
        <v>120.75401659237727</v>
      </c>
      <c r="AZ42" s="7">
        <f t="shared" si="34"/>
        <v>130.67356002165198</v>
      </c>
      <c r="BA42" s="7">
        <f t="shared" si="34"/>
        <v>137.73180430490609</v>
      </c>
      <c r="BB42" s="7">
        <f t="shared" si="34"/>
        <v>140.36350454351577</v>
      </c>
      <c r="BC42" s="7">
        <f t="shared" si="15"/>
        <v>97.3705842086312</v>
      </c>
      <c r="BD42" s="7">
        <f t="shared" si="4"/>
        <v>12.982744561150827</v>
      </c>
      <c r="BE42" s="40">
        <f t="shared" si="16"/>
        <v>1.0284117135243369</v>
      </c>
      <c r="BF42" s="40">
        <f t="shared" si="17"/>
        <v>0</v>
      </c>
      <c r="BG42" s="40">
        <f t="shared" si="17"/>
        <v>0</v>
      </c>
      <c r="BH42" s="40">
        <f t="shared" si="17"/>
        <v>0</v>
      </c>
      <c r="BI42" s="40">
        <f t="shared" si="17"/>
        <v>0</v>
      </c>
      <c r="BJ42" s="40">
        <f t="shared" si="17"/>
        <v>0</v>
      </c>
      <c r="BK42" s="40">
        <f t="shared" si="17"/>
        <v>0</v>
      </c>
      <c r="BL42" s="40">
        <f t="shared" si="17"/>
        <v>159.32856415392175</v>
      </c>
      <c r="BM42" s="40">
        <f t="shared" si="17"/>
        <v>480.7753403649761</v>
      </c>
      <c r="BN42" s="40">
        <f t="shared" si="17"/>
        <v>780.31604999316198</v>
      </c>
      <c r="BO42" s="40">
        <f t="shared" si="17"/>
        <v>1037.5374886917452</v>
      </c>
      <c r="BP42" s="40">
        <f t="shared" si="17"/>
        <v>1234.910440491944</v>
      </c>
      <c r="BQ42" s="40">
        <f t="shared" si="17"/>
        <v>1358.9842649027996</v>
      </c>
      <c r="BR42" s="40">
        <f t="shared" si="17"/>
        <v>1401.3035358324016</v>
      </c>
      <c r="BS42" s="40">
        <f t="shared" si="17"/>
        <v>1358.9842649027996</v>
      </c>
      <c r="BT42" s="40">
        <f t="shared" ref="BQ42:BX85" si="47">IF(1367*$BE42*COS(RADIANS(AR42))&gt;0,1367*$BE42*COS(RADIANS(AR42)),0)</f>
        <v>1234.910440491944</v>
      </c>
      <c r="BU42" s="40">
        <f t="shared" si="37"/>
        <v>1037.5374886917452</v>
      </c>
      <c r="BV42" s="40">
        <f t="shared" si="37"/>
        <v>780.31604999316198</v>
      </c>
      <c r="BW42" s="40">
        <f t="shared" si="37"/>
        <v>480.7753403649761</v>
      </c>
      <c r="BX42" s="40">
        <f t="shared" si="37"/>
        <v>159.32856415392175</v>
      </c>
      <c r="BY42" s="40">
        <f t="shared" si="37"/>
        <v>0</v>
      </c>
      <c r="BZ42" s="40">
        <f t="shared" si="37"/>
        <v>0</v>
      </c>
      <c r="CA42" s="40">
        <f t="shared" si="37"/>
        <v>0</v>
      </c>
      <c r="CB42" s="40">
        <f t="shared" si="35"/>
        <v>0</v>
      </c>
      <c r="CC42" s="40">
        <f t="shared" si="35"/>
        <v>0</v>
      </c>
      <c r="CD42" s="40">
        <f t="shared" si="35"/>
        <v>0</v>
      </c>
      <c r="CE42" s="40">
        <f t="shared" si="18"/>
        <v>714.66480327452484</v>
      </c>
      <c r="CF42" s="10">
        <f t="shared" si="8"/>
        <v>1.6994372890310117</v>
      </c>
      <c r="CG42" s="35">
        <f t="shared" si="9"/>
        <v>6.3612903225806487</v>
      </c>
      <c r="CH42" s="7">
        <f t="shared" si="10"/>
        <v>41.509019425231315</v>
      </c>
      <c r="CI42" s="7">
        <f t="shared" si="19"/>
        <v>21.169599906867973</v>
      </c>
      <c r="CJ42" s="10">
        <f t="shared" si="11"/>
        <v>22.613690638830981</v>
      </c>
    </row>
    <row r="43" spans="1:103" ht="15.75" thickBot="1" x14ac:dyDescent="0.3">
      <c r="A43" s="8">
        <v>32</v>
      </c>
      <c r="B43" s="3" t="s">
        <v>17</v>
      </c>
      <c r="C43" s="14">
        <v>44228</v>
      </c>
      <c r="D43" s="11">
        <f t="shared" si="13"/>
        <v>-17.245529188505458</v>
      </c>
      <c r="E43" s="8">
        <f t="shared" si="46"/>
        <v>-180</v>
      </c>
      <c r="F43" s="3">
        <f t="shared" si="46"/>
        <v>-165</v>
      </c>
      <c r="G43" s="3">
        <f t="shared" si="46"/>
        <v>-150</v>
      </c>
      <c r="H43" s="3">
        <f t="shared" si="46"/>
        <v>-135</v>
      </c>
      <c r="I43" s="3">
        <f t="shared" si="46"/>
        <v>-120</v>
      </c>
      <c r="J43" s="3">
        <f t="shared" si="46"/>
        <v>-105</v>
      </c>
      <c r="K43" s="3">
        <f t="shared" si="46"/>
        <v>-90</v>
      </c>
      <c r="L43" s="3">
        <f t="shared" si="46"/>
        <v>-75</v>
      </c>
      <c r="M43" s="3">
        <f t="shared" si="46"/>
        <v>-60</v>
      </c>
      <c r="N43" s="3">
        <f t="shared" si="44"/>
        <v>-45</v>
      </c>
      <c r="O43" s="3">
        <f t="shared" si="44"/>
        <v>-30</v>
      </c>
      <c r="P43" s="3">
        <f t="shared" si="44"/>
        <v>-15</v>
      </c>
      <c r="Q43" s="3">
        <f t="shared" si="44"/>
        <v>0</v>
      </c>
      <c r="R43" s="3">
        <f t="shared" si="44"/>
        <v>15</v>
      </c>
      <c r="S43" s="3">
        <f t="shared" si="44"/>
        <v>30</v>
      </c>
      <c r="T43" s="3">
        <f t="shared" si="44"/>
        <v>45</v>
      </c>
      <c r="U43" s="3">
        <f t="shared" si="32"/>
        <v>60</v>
      </c>
      <c r="V43" s="3">
        <f t="shared" si="30"/>
        <v>75</v>
      </c>
      <c r="W43" s="3">
        <f t="shared" si="30"/>
        <v>90</v>
      </c>
      <c r="X43" s="3">
        <f t="shared" si="30"/>
        <v>105</v>
      </c>
      <c r="Y43" s="3">
        <f t="shared" si="30"/>
        <v>120</v>
      </c>
      <c r="Z43" s="3">
        <f t="shared" si="30"/>
        <v>135</v>
      </c>
      <c r="AA43" s="3">
        <f t="shared" si="30"/>
        <v>150</v>
      </c>
      <c r="AB43" s="3">
        <f t="shared" si="30"/>
        <v>165</v>
      </c>
      <c r="AC43" s="3">
        <f t="shared" si="30"/>
        <v>180</v>
      </c>
      <c r="AD43" s="7">
        <f t="shared" ref="AD43:AS58" si="48">DEGREES(ACOS((SIN(RADIANS($J$4))*SIN(RADIANS($D43))+COS(RADIANS($J$4))*COS(RADIANS($D43))*COS(RADIANS(E43)))))</f>
        <v>140.63447081149454</v>
      </c>
      <c r="AE43" s="7">
        <f t="shared" si="48"/>
        <v>137.98487872581867</v>
      </c>
      <c r="AF43" s="7">
        <f t="shared" si="48"/>
        <v>130.88791545982306</v>
      </c>
      <c r="AG43" s="7">
        <f t="shared" si="48"/>
        <v>120.92918363306721</v>
      </c>
      <c r="AH43" s="7">
        <f t="shared" si="48"/>
        <v>109.31373702283547</v>
      </c>
      <c r="AI43" s="7">
        <f t="shared" si="48"/>
        <v>96.739533621299984</v>
      </c>
      <c r="AJ43" s="7">
        <f t="shared" si="48"/>
        <v>83.590484343734474</v>
      </c>
      <c r="AK43" s="7">
        <f t="shared" si="48"/>
        <v>70.085107626789465</v>
      </c>
      <c r="AL43" s="7">
        <f t="shared" si="48"/>
        <v>56.357542184166057</v>
      </c>
      <c r="AM43" s="7">
        <f t="shared" si="48"/>
        <v>42.502641315098778</v>
      </c>
      <c r="AN43" s="7">
        <f t="shared" si="48"/>
        <v>28.615992408562494</v>
      </c>
      <c r="AO43" s="7">
        <f t="shared" si="48"/>
        <v>14.93114676159807</v>
      </c>
      <c r="AP43" s="7">
        <f t="shared" si="48"/>
        <v>4.8744708114945894</v>
      </c>
      <c r="AQ43" s="7">
        <f t="shared" si="48"/>
        <v>14.93114676159807</v>
      </c>
      <c r="AR43" s="7">
        <f t="shared" si="48"/>
        <v>28.615992408562494</v>
      </c>
      <c r="AS43" s="7">
        <f t="shared" si="48"/>
        <v>42.502641315098778</v>
      </c>
      <c r="AT43" s="7">
        <f t="shared" si="34"/>
        <v>56.357542184166057</v>
      </c>
      <c r="AU43" s="7">
        <f t="shared" si="34"/>
        <v>70.085107626789465</v>
      </c>
      <c r="AV43" s="7">
        <f t="shared" si="34"/>
        <v>83.590484343734474</v>
      </c>
      <c r="AW43" s="7">
        <f t="shared" si="34"/>
        <v>96.739533621299984</v>
      </c>
      <c r="AX43" s="7">
        <f t="shared" si="34"/>
        <v>109.31373702283547</v>
      </c>
      <c r="AY43" s="7">
        <f t="shared" si="34"/>
        <v>120.92918363306721</v>
      </c>
      <c r="AZ43" s="7">
        <f t="shared" si="34"/>
        <v>130.88791545982306</v>
      </c>
      <c r="BA43" s="7">
        <f t="shared" si="34"/>
        <v>137.98487872581867</v>
      </c>
      <c r="BB43" s="7">
        <f t="shared" si="34"/>
        <v>140.63447081149454</v>
      </c>
      <c r="BC43" s="7">
        <f t="shared" si="15"/>
        <v>97.248663560610794</v>
      </c>
      <c r="BD43" s="7">
        <f t="shared" si="4"/>
        <v>12.966488474748106</v>
      </c>
      <c r="BE43" s="40">
        <f t="shared" si="16"/>
        <v>1.0281185581963432</v>
      </c>
      <c r="BF43" s="40">
        <f t="shared" ref="BF43:BP66" si="49">IF(1367*$BE43*COS(RADIANS(AD43))&gt;0,1367*$BE43*COS(RADIANS(AD43)),0)</f>
        <v>0</v>
      </c>
      <c r="BG43" s="40">
        <f t="shared" si="49"/>
        <v>0</v>
      </c>
      <c r="BH43" s="40">
        <f t="shared" si="49"/>
        <v>0</v>
      </c>
      <c r="BI43" s="40">
        <f t="shared" si="49"/>
        <v>0</v>
      </c>
      <c r="BJ43" s="40">
        <f t="shared" si="49"/>
        <v>0</v>
      </c>
      <c r="BK43" s="40">
        <f t="shared" si="49"/>
        <v>0</v>
      </c>
      <c r="BL43" s="40">
        <f t="shared" si="49"/>
        <v>156.89463851718011</v>
      </c>
      <c r="BM43" s="40">
        <f t="shared" si="49"/>
        <v>478.72585151212814</v>
      </c>
      <c r="BN43" s="40">
        <f t="shared" si="49"/>
        <v>778.6247991926972</v>
      </c>
      <c r="BO43" s="40">
        <f t="shared" si="49"/>
        <v>1036.1538638808995</v>
      </c>
      <c r="BP43" s="40">
        <f t="shared" si="49"/>
        <v>1233.7628654051368</v>
      </c>
      <c r="BQ43" s="40">
        <f t="shared" si="47"/>
        <v>1357.9850768758474</v>
      </c>
      <c r="BR43" s="40">
        <f t="shared" si="47"/>
        <v>1400.3549598682137</v>
      </c>
      <c r="BS43" s="40">
        <f t="shared" si="47"/>
        <v>1357.9850768758474</v>
      </c>
      <c r="BT43" s="40">
        <f t="shared" si="47"/>
        <v>1233.7628654051368</v>
      </c>
      <c r="BU43" s="40">
        <f t="shared" si="37"/>
        <v>1036.1538638808995</v>
      </c>
      <c r="BV43" s="40">
        <f t="shared" si="37"/>
        <v>778.6247991926972</v>
      </c>
      <c r="BW43" s="40">
        <f t="shared" si="37"/>
        <v>478.72585151212814</v>
      </c>
      <c r="BX43" s="40">
        <f t="shared" si="37"/>
        <v>156.89463851718011</v>
      </c>
      <c r="BY43" s="40">
        <f t="shared" si="37"/>
        <v>0</v>
      </c>
      <c r="BZ43" s="40">
        <f t="shared" si="37"/>
        <v>0</v>
      </c>
      <c r="CA43" s="40">
        <f t="shared" si="37"/>
        <v>0</v>
      </c>
      <c r="CB43" s="40">
        <f t="shared" si="35"/>
        <v>0</v>
      </c>
      <c r="CC43" s="40">
        <f t="shared" si="35"/>
        <v>0</v>
      </c>
      <c r="CD43" s="40">
        <f t="shared" si="35"/>
        <v>0</v>
      </c>
      <c r="CE43" s="40">
        <f t="shared" si="18"/>
        <v>714.18102953278901</v>
      </c>
      <c r="CF43" s="10">
        <f t="shared" si="8"/>
        <v>1.6973093722968906</v>
      </c>
      <c r="CG43" s="35">
        <f t="shared" si="9"/>
        <v>6.6607142857142856</v>
      </c>
      <c r="CH43" s="7">
        <f t="shared" si="10"/>
        <v>41.442086555271537</v>
      </c>
      <c r="CI43" s="7">
        <f t="shared" si="19"/>
        <v>21.135464143188486</v>
      </c>
      <c r="CJ43" s="10">
        <f t="shared" si="11"/>
        <v>23.088097093202137</v>
      </c>
    </row>
    <row r="44" spans="1:103" ht="15.75" thickBot="1" x14ac:dyDescent="0.3">
      <c r="A44" s="8">
        <v>33</v>
      </c>
      <c r="B44" s="3" t="s">
        <v>17</v>
      </c>
      <c r="C44" s="14">
        <v>44229</v>
      </c>
      <c r="D44" s="11">
        <f t="shared" si="13"/>
        <v>-16.969452698039142</v>
      </c>
      <c r="E44" s="8">
        <f t="shared" si="46"/>
        <v>-180</v>
      </c>
      <c r="F44" s="3">
        <f t="shared" si="46"/>
        <v>-165</v>
      </c>
      <c r="G44" s="3">
        <f t="shared" si="46"/>
        <v>-150</v>
      </c>
      <c r="H44" s="3">
        <f t="shared" si="46"/>
        <v>-135</v>
      </c>
      <c r="I44" s="3">
        <f t="shared" si="46"/>
        <v>-120</v>
      </c>
      <c r="J44" s="3">
        <f t="shared" si="46"/>
        <v>-105</v>
      </c>
      <c r="K44" s="3">
        <f t="shared" si="46"/>
        <v>-90</v>
      </c>
      <c r="L44" s="3">
        <f t="shared" si="46"/>
        <v>-75</v>
      </c>
      <c r="M44" s="3">
        <f t="shared" si="46"/>
        <v>-60</v>
      </c>
      <c r="N44" s="3">
        <f t="shared" si="44"/>
        <v>-45</v>
      </c>
      <c r="O44" s="3">
        <f t="shared" si="44"/>
        <v>-30</v>
      </c>
      <c r="P44" s="3">
        <f t="shared" si="44"/>
        <v>-15</v>
      </c>
      <c r="Q44" s="3">
        <f t="shared" si="44"/>
        <v>0</v>
      </c>
      <c r="R44" s="3">
        <f t="shared" si="44"/>
        <v>15</v>
      </c>
      <c r="S44" s="3">
        <f t="shared" si="44"/>
        <v>30</v>
      </c>
      <c r="T44" s="3">
        <f t="shared" si="44"/>
        <v>45</v>
      </c>
      <c r="U44" s="3">
        <f t="shared" si="32"/>
        <v>60</v>
      </c>
      <c r="V44" s="3">
        <f t="shared" si="30"/>
        <v>75</v>
      </c>
      <c r="W44" s="3">
        <f t="shared" si="30"/>
        <v>90</v>
      </c>
      <c r="X44" s="3">
        <f t="shared" si="30"/>
        <v>105</v>
      </c>
      <c r="Y44" s="3">
        <f t="shared" si="30"/>
        <v>120</v>
      </c>
      <c r="Z44" s="3">
        <f t="shared" si="30"/>
        <v>135</v>
      </c>
      <c r="AA44" s="3">
        <f t="shared" si="30"/>
        <v>150</v>
      </c>
      <c r="AB44" s="3">
        <f t="shared" si="30"/>
        <v>165</v>
      </c>
      <c r="AC44" s="3">
        <f t="shared" si="30"/>
        <v>180</v>
      </c>
      <c r="AD44" s="7">
        <f t="shared" si="48"/>
        <v>140.91054730196086</v>
      </c>
      <c r="AE44" s="7">
        <f t="shared" si="48"/>
        <v>138.24253818028086</v>
      </c>
      <c r="AF44" s="7">
        <f t="shared" si="48"/>
        <v>131.10588504086257</v>
      </c>
      <c r="AG44" s="7">
        <f t="shared" si="48"/>
        <v>121.1071936443735</v>
      </c>
      <c r="AH44" s="7">
        <f t="shared" si="48"/>
        <v>109.4589435970242</v>
      </c>
      <c r="AI44" s="7">
        <f t="shared" si="48"/>
        <v>96.859203739037994</v>
      </c>
      <c r="AJ44" s="7">
        <f t="shared" si="48"/>
        <v>83.690455823843905</v>
      </c>
      <c r="AK44" s="7">
        <f t="shared" si="48"/>
        <v>70.170049923566353</v>
      </c>
      <c r="AL44" s="7">
        <f t="shared" si="48"/>
        <v>56.431670254586606</v>
      </c>
      <c r="AM44" s="7">
        <f t="shared" si="48"/>
        <v>42.570915071096529</v>
      </c>
      <c r="AN44" s="7">
        <f t="shared" si="48"/>
        <v>28.687321703273618</v>
      </c>
      <c r="AO44" s="7">
        <f t="shared" si="48"/>
        <v>15.034366524094846</v>
      </c>
      <c r="AP44" s="7">
        <f t="shared" si="48"/>
        <v>5.1505473019608283</v>
      </c>
      <c r="AQ44" s="7">
        <f t="shared" si="48"/>
        <v>15.034366524094846</v>
      </c>
      <c r="AR44" s="7">
        <f t="shared" si="48"/>
        <v>28.687321703273618</v>
      </c>
      <c r="AS44" s="7">
        <f t="shared" si="48"/>
        <v>42.570915071096529</v>
      </c>
      <c r="AT44" s="7">
        <f t="shared" si="34"/>
        <v>56.431670254586606</v>
      </c>
      <c r="AU44" s="7">
        <f t="shared" si="34"/>
        <v>70.170049923566353</v>
      </c>
      <c r="AV44" s="7">
        <f t="shared" si="34"/>
        <v>83.690455823843905</v>
      </c>
      <c r="AW44" s="7">
        <f t="shared" si="34"/>
        <v>96.859203739037994</v>
      </c>
      <c r="AX44" s="7">
        <f t="shared" si="34"/>
        <v>109.4589435970242</v>
      </c>
      <c r="AY44" s="7">
        <f t="shared" si="34"/>
        <v>121.1071936443735</v>
      </c>
      <c r="AZ44" s="7">
        <f t="shared" si="34"/>
        <v>131.10588504086257</v>
      </c>
      <c r="BA44" s="7">
        <f t="shared" si="34"/>
        <v>138.24253818028086</v>
      </c>
      <c r="BB44" s="7">
        <f t="shared" si="34"/>
        <v>140.91054730196086</v>
      </c>
      <c r="BC44" s="7">
        <f t="shared" si="15"/>
        <v>97.124844938032609</v>
      </c>
      <c r="BD44" s="7">
        <f t="shared" si="4"/>
        <v>12.949979325071014</v>
      </c>
      <c r="BE44" s="40">
        <f t="shared" si="16"/>
        <v>1.0278170707327079</v>
      </c>
      <c r="BF44" s="40">
        <f t="shared" si="49"/>
        <v>0</v>
      </c>
      <c r="BG44" s="40">
        <f t="shared" si="49"/>
        <v>0</v>
      </c>
      <c r="BH44" s="40">
        <f t="shared" si="49"/>
        <v>0</v>
      </c>
      <c r="BI44" s="40">
        <f t="shared" si="49"/>
        <v>0</v>
      </c>
      <c r="BJ44" s="40">
        <f t="shared" si="49"/>
        <v>0</v>
      </c>
      <c r="BK44" s="40">
        <f t="shared" si="49"/>
        <v>0</v>
      </c>
      <c r="BL44" s="40">
        <f t="shared" si="49"/>
        <v>154.41218299169293</v>
      </c>
      <c r="BM44" s="40">
        <f t="shared" si="49"/>
        <v>476.62652404949682</v>
      </c>
      <c r="BN44" s="40">
        <f t="shared" si="49"/>
        <v>776.88249024858692</v>
      </c>
      <c r="BO44" s="40">
        <f t="shared" si="49"/>
        <v>1034.71813368894</v>
      </c>
      <c r="BP44" s="40">
        <f t="shared" si="49"/>
        <v>1232.5623813636435</v>
      </c>
      <c r="BQ44" s="40">
        <f t="shared" si="47"/>
        <v>1356.932474746744</v>
      </c>
      <c r="BR44" s="40">
        <f t="shared" si="47"/>
        <v>1399.352797505481</v>
      </c>
      <c r="BS44" s="40">
        <f t="shared" si="47"/>
        <v>1356.932474746744</v>
      </c>
      <c r="BT44" s="40">
        <f t="shared" si="47"/>
        <v>1232.5623813636435</v>
      </c>
      <c r="BU44" s="40">
        <f t="shared" si="37"/>
        <v>1034.71813368894</v>
      </c>
      <c r="BV44" s="40">
        <f t="shared" si="37"/>
        <v>776.88249024858692</v>
      </c>
      <c r="BW44" s="40">
        <f t="shared" si="37"/>
        <v>476.62652404949682</v>
      </c>
      <c r="BX44" s="40">
        <f t="shared" si="37"/>
        <v>154.41218299169293</v>
      </c>
      <c r="BY44" s="40">
        <f t="shared" si="37"/>
        <v>0</v>
      </c>
      <c r="BZ44" s="40">
        <f t="shared" si="37"/>
        <v>0</v>
      </c>
      <c r="CA44" s="40">
        <f t="shared" si="37"/>
        <v>0</v>
      </c>
      <c r="CB44" s="40">
        <f t="shared" si="35"/>
        <v>0</v>
      </c>
      <c r="CC44" s="40">
        <f t="shared" si="35"/>
        <v>0</v>
      </c>
      <c r="CD44" s="40">
        <f t="shared" si="35"/>
        <v>0</v>
      </c>
      <c r="CE44" s="40">
        <f t="shared" si="18"/>
        <v>713.66992672779531</v>
      </c>
      <c r="CF44" s="10">
        <f t="shared" si="8"/>
        <v>1.6951483296576169</v>
      </c>
      <c r="CG44" s="35">
        <f t="shared" si="9"/>
        <v>6.6607142857142856</v>
      </c>
      <c r="CH44" s="7">
        <f t="shared" si="10"/>
        <v>41.372697916070514</v>
      </c>
      <c r="CI44" s="7">
        <f t="shared" si="19"/>
        <v>21.100075937195964</v>
      </c>
      <c r="CJ44" s="10">
        <f t="shared" si="11"/>
        <v>23.063528202789776</v>
      </c>
    </row>
    <row r="45" spans="1:103" ht="15.75" thickBot="1" x14ac:dyDescent="0.3">
      <c r="A45" s="8">
        <v>34</v>
      </c>
      <c r="B45" s="3" t="s">
        <v>17</v>
      </c>
      <c r="C45" s="14">
        <v>44230</v>
      </c>
      <c r="D45" s="11">
        <f t="shared" si="13"/>
        <v>-16.688347792507614</v>
      </c>
      <c r="E45" s="8">
        <f t="shared" si="46"/>
        <v>-180</v>
      </c>
      <c r="F45" s="3">
        <f t="shared" si="46"/>
        <v>-165</v>
      </c>
      <c r="G45" s="3">
        <f t="shared" si="46"/>
        <v>-150</v>
      </c>
      <c r="H45" s="3">
        <f t="shared" si="46"/>
        <v>-135</v>
      </c>
      <c r="I45" s="3">
        <f t="shared" si="46"/>
        <v>-120</v>
      </c>
      <c r="J45" s="3">
        <f t="shared" si="46"/>
        <v>-105</v>
      </c>
      <c r="K45" s="3">
        <f t="shared" si="46"/>
        <v>-90</v>
      </c>
      <c r="L45" s="3">
        <f t="shared" si="46"/>
        <v>-75</v>
      </c>
      <c r="M45" s="3">
        <f t="shared" si="46"/>
        <v>-60</v>
      </c>
      <c r="N45" s="3">
        <f t="shared" si="44"/>
        <v>-45</v>
      </c>
      <c r="O45" s="3">
        <f t="shared" si="44"/>
        <v>-30</v>
      </c>
      <c r="P45" s="3">
        <f t="shared" si="44"/>
        <v>-15</v>
      </c>
      <c r="Q45" s="3">
        <f t="shared" si="44"/>
        <v>0</v>
      </c>
      <c r="R45" s="3">
        <f t="shared" si="44"/>
        <v>15</v>
      </c>
      <c r="S45" s="3">
        <f t="shared" si="44"/>
        <v>30</v>
      </c>
      <c r="T45" s="3">
        <f t="shared" si="44"/>
        <v>45</v>
      </c>
      <c r="U45" s="3">
        <f t="shared" si="32"/>
        <v>60</v>
      </c>
      <c r="V45" s="3">
        <f t="shared" si="30"/>
        <v>75</v>
      </c>
      <c r="W45" s="3">
        <f t="shared" si="30"/>
        <v>90</v>
      </c>
      <c r="X45" s="3">
        <f t="shared" si="30"/>
        <v>105</v>
      </c>
      <c r="Y45" s="3">
        <f t="shared" si="30"/>
        <v>120</v>
      </c>
      <c r="Z45" s="3">
        <f t="shared" si="30"/>
        <v>135</v>
      </c>
      <c r="AA45" s="3">
        <f t="shared" si="30"/>
        <v>150</v>
      </c>
      <c r="AB45" s="3">
        <f t="shared" si="30"/>
        <v>165</v>
      </c>
      <c r="AC45" s="3">
        <f t="shared" si="30"/>
        <v>180</v>
      </c>
      <c r="AD45" s="7">
        <f t="shared" si="48"/>
        <v>141.19165220749238</v>
      </c>
      <c r="AE45" s="7">
        <f t="shared" si="48"/>
        <v>138.50469212921953</v>
      </c>
      <c r="AF45" s="7">
        <f t="shared" si="48"/>
        <v>131.32737395857259</v>
      </c>
      <c r="AG45" s="7">
        <f t="shared" si="48"/>
        <v>121.2879631017076</v>
      </c>
      <c r="AH45" s="7">
        <f t="shared" si="48"/>
        <v>109.60644528550533</v>
      </c>
      <c r="AI45" s="7">
        <f t="shared" si="48"/>
        <v>96.980919938246188</v>
      </c>
      <c r="AJ45" s="7">
        <f t="shared" si="48"/>
        <v>83.792379442752605</v>
      </c>
      <c r="AK45" s="7">
        <f t="shared" si="48"/>
        <v>70.256985325519693</v>
      </c>
      <c r="AL45" s="7">
        <f t="shared" si="48"/>
        <v>56.507989366498258</v>
      </c>
      <c r="AM45" s="7">
        <f t="shared" si="48"/>
        <v>42.641827409499136</v>
      </c>
      <c r="AN45" s="7">
        <f t="shared" si="48"/>
        <v>28.762275815980267</v>
      </c>
      <c r="AO45" s="7">
        <f t="shared" si="48"/>
        <v>15.14381348626339</v>
      </c>
      <c r="AP45" s="7">
        <f t="shared" si="48"/>
        <v>5.4316522074923634</v>
      </c>
      <c r="AQ45" s="7">
        <f t="shared" si="48"/>
        <v>15.14381348626339</v>
      </c>
      <c r="AR45" s="7">
        <f t="shared" si="48"/>
        <v>28.762275815980267</v>
      </c>
      <c r="AS45" s="7">
        <f t="shared" si="48"/>
        <v>42.641827409499136</v>
      </c>
      <c r="AT45" s="7">
        <f t="shared" si="34"/>
        <v>56.507989366498258</v>
      </c>
      <c r="AU45" s="7">
        <f t="shared" si="34"/>
        <v>70.256985325519693</v>
      </c>
      <c r="AV45" s="7">
        <f t="shared" si="34"/>
        <v>83.792379442752605</v>
      </c>
      <c r="AW45" s="7">
        <f t="shared" si="34"/>
        <v>96.980919938246188</v>
      </c>
      <c r="AX45" s="7">
        <f t="shared" si="34"/>
        <v>109.60644528550533</v>
      </c>
      <c r="AY45" s="7">
        <f t="shared" si="34"/>
        <v>121.2879631017076</v>
      </c>
      <c r="AZ45" s="7">
        <f t="shared" si="34"/>
        <v>131.32737395857259</v>
      </c>
      <c r="BA45" s="7">
        <f t="shared" si="34"/>
        <v>138.50469212921953</v>
      </c>
      <c r="BB45" s="7">
        <f t="shared" si="34"/>
        <v>141.19165220749238</v>
      </c>
      <c r="BC45" s="7">
        <f t="shared" si="15"/>
        <v>96.999178828708466</v>
      </c>
      <c r="BD45" s="7">
        <f t="shared" si="4"/>
        <v>12.933223843827795</v>
      </c>
      <c r="BE45" s="40">
        <f t="shared" si="16"/>
        <v>1.0275073404706727</v>
      </c>
      <c r="BF45" s="40">
        <f t="shared" si="49"/>
        <v>0</v>
      </c>
      <c r="BG45" s="40">
        <f t="shared" si="49"/>
        <v>0</v>
      </c>
      <c r="BH45" s="40">
        <f t="shared" si="49"/>
        <v>0</v>
      </c>
      <c r="BI45" s="40">
        <f t="shared" si="49"/>
        <v>0</v>
      </c>
      <c r="BJ45" s="40">
        <f t="shared" si="49"/>
        <v>0</v>
      </c>
      <c r="BK45" s="40">
        <f t="shared" si="49"/>
        <v>0</v>
      </c>
      <c r="BL45" s="40">
        <f t="shared" si="49"/>
        <v>151.88189219157405</v>
      </c>
      <c r="BM45" s="40">
        <f t="shared" si="49"/>
        <v>474.47750347926734</v>
      </c>
      <c r="BN45" s="40">
        <f t="shared" si="49"/>
        <v>775.08875697215888</v>
      </c>
      <c r="BO45" s="40">
        <f t="shared" si="49"/>
        <v>1033.2294925282927</v>
      </c>
      <c r="BP45" s="40">
        <f t="shared" si="49"/>
        <v>1231.3078456172543</v>
      </c>
      <c r="BQ45" s="40">
        <f t="shared" si="47"/>
        <v>1355.8251038159863</v>
      </c>
      <c r="BR45" s="40">
        <f t="shared" si="47"/>
        <v>1398.2956217527437</v>
      </c>
      <c r="BS45" s="40">
        <f t="shared" si="47"/>
        <v>1355.8251038159863</v>
      </c>
      <c r="BT45" s="40">
        <f t="shared" si="47"/>
        <v>1231.3078456172543</v>
      </c>
      <c r="BU45" s="40">
        <f t="shared" si="37"/>
        <v>1033.2294925282927</v>
      </c>
      <c r="BV45" s="40">
        <f t="shared" si="37"/>
        <v>775.08875697215888</v>
      </c>
      <c r="BW45" s="40">
        <f t="shared" si="37"/>
        <v>474.47750347926734</v>
      </c>
      <c r="BX45" s="40">
        <f t="shared" si="37"/>
        <v>151.88189219157405</v>
      </c>
      <c r="BY45" s="40">
        <f t="shared" si="37"/>
        <v>0</v>
      </c>
      <c r="BZ45" s="40">
        <f t="shared" si="37"/>
        <v>0</v>
      </c>
      <c r="CA45" s="40">
        <f t="shared" si="37"/>
        <v>0</v>
      </c>
      <c r="CB45" s="40">
        <f t="shared" si="35"/>
        <v>0</v>
      </c>
      <c r="CC45" s="40">
        <f t="shared" si="35"/>
        <v>0</v>
      </c>
      <c r="CD45" s="40">
        <f t="shared" si="35"/>
        <v>0</v>
      </c>
      <c r="CE45" s="40">
        <f t="shared" si="18"/>
        <v>713.13076709389929</v>
      </c>
      <c r="CF45" s="10">
        <f t="shared" si="8"/>
        <v>1.6929550422917394</v>
      </c>
      <c r="CG45" s="35">
        <f t="shared" si="9"/>
        <v>6.6607142857142856</v>
      </c>
      <c r="CH45" s="7">
        <f t="shared" si="10"/>
        <v>41.300817720241113</v>
      </c>
      <c r="CI45" s="7">
        <f t="shared" si="19"/>
        <v>21.063417037322967</v>
      </c>
      <c r="CJ45" s="10">
        <f t="shared" si="11"/>
        <v>23.03776883304079</v>
      </c>
    </row>
    <row r="46" spans="1:103" ht="15.75" thickBot="1" x14ac:dyDescent="0.3">
      <c r="A46" s="8">
        <v>35</v>
      </c>
      <c r="B46" s="3" t="s">
        <v>17</v>
      </c>
      <c r="C46" s="14">
        <v>44231</v>
      </c>
      <c r="D46" s="11">
        <f t="shared" si="13"/>
        <v>-16.402297769361123</v>
      </c>
      <c r="E46" s="8">
        <f t="shared" si="46"/>
        <v>-180</v>
      </c>
      <c r="F46" s="3">
        <f t="shared" si="46"/>
        <v>-165</v>
      </c>
      <c r="G46" s="3">
        <f t="shared" si="46"/>
        <v>-150</v>
      </c>
      <c r="H46" s="3">
        <f t="shared" si="46"/>
        <v>-135</v>
      </c>
      <c r="I46" s="3">
        <f t="shared" si="46"/>
        <v>-120</v>
      </c>
      <c r="J46" s="3">
        <f t="shared" si="46"/>
        <v>-105</v>
      </c>
      <c r="K46" s="3">
        <f t="shared" si="46"/>
        <v>-90</v>
      </c>
      <c r="L46" s="3">
        <f t="shared" si="46"/>
        <v>-75</v>
      </c>
      <c r="M46" s="3">
        <f t="shared" si="46"/>
        <v>-60</v>
      </c>
      <c r="N46" s="3">
        <f t="shared" si="44"/>
        <v>-45</v>
      </c>
      <c r="O46" s="3">
        <f t="shared" si="44"/>
        <v>-30</v>
      </c>
      <c r="P46" s="3">
        <f t="shared" si="44"/>
        <v>-15</v>
      </c>
      <c r="Q46" s="3">
        <f t="shared" si="44"/>
        <v>0</v>
      </c>
      <c r="R46" s="3">
        <f t="shared" si="44"/>
        <v>15</v>
      </c>
      <c r="S46" s="3">
        <f t="shared" si="44"/>
        <v>30</v>
      </c>
      <c r="T46" s="3">
        <f t="shared" si="44"/>
        <v>45</v>
      </c>
      <c r="U46" s="3">
        <f t="shared" si="32"/>
        <v>60</v>
      </c>
      <c r="V46" s="3">
        <f t="shared" si="30"/>
        <v>75</v>
      </c>
      <c r="W46" s="3">
        <f t="shared" si="30"/>
        <v>90</v>
      </c>
      <c r="X46" s="3">
        <f t="shared" si="30"/>
        <v>105</v>
      </c>
      <c r="Y46" s="3">
        <f t="shared" si="30"/>
        <v>120</v>
      </c>
      <c r="Z46" s="3">
        <f t="shared" si="30"/>
        <v>135</v>
      </c>
      <c r="AA46" s="3">
        <f t="shared" si="30"/>
        <v>150</v>
      </c>
      <c r="AB46" s="3">
        <f t="shared" si="30"/>
        <v>165</v>
      </c>
      <c r="AC46" s="3">
        <f t="shared" si="30"/>
        <v>180</v>
      </c>
      <c r="AD46" s="7">
        <f t="shared" si="48"/>
        <v>141.4777022306389</v>
      </c>
      <c r="AE46" s="7">
        <f t="shared" si="48"/>
        <v>138.77124818287274</v>
      </c>
      <c r="AF46" s="7">
        <f t="shared" si="48"/>
        <v>131.55228552679185</v>
      </c>
      <c r="AG46" s="7">
        <f t="shared" si="48"/>
        <v>121.47140701394807</v>
      </c>
      <c r="AH46" s="7">
        <f t="shared" si="48"/>
        <v>109.75617596746545</v>
      </c>
      <c r="AI46" s="7">
        <f t="shared" si="48"/>
        <v>97.104636428227451</v>
      </c>
      <c r="AJ46" s="7">
        <f t="shared" si="48"/>
        <v>83.896229780864871</v>
      </c>
      <c r="AK46" s="7">
        <f t="shared" si="48"/>
        <v>70.345909321749645</v>
      </c>
      <c r="AL46" s="7">
        <f t="shared" si="48"/>
        <v>56.586518008217531</v>
      </c>
      <c r="AM46" s="7">
        <f t="shared" si="48"/>
        <v>42.715424765285576</v>
      </c>
      <c r="AN46" s="7">
        <f t="shared" si="48"/>
        <v>28.840938506469957</v>
      </c>
      <c r="AO46" s="7">
        <f t="shared" si="48"/>
        <v>15.259591681902263</v>
      </c>
      <c r="AP46" s="7">
        <f t="shared" si="48"/>
        <v>5.7177022306388494</v>
      </c>
      <c r="AQ46" s="7">
        <f t="shared" si="48"/>
        <v>15.259591681902263</v>
      </c>
      <c r="AR46" s="7">
        <f t="shared" si="48"/>
        <v>28.840938506469957</v>
      </c>
      <c r="AS46" s="7">
        <f t="shared" si="48"/>
        <v>42.715424765285576</v>
      </c>
      <c r="AT46" s="7">
        <f t="shared" si="34"/>
        <v>56.586518008217531</v>
      </c>
      <c r="AU46" s="7">
        <f t="shared" si="34"/>
        <v>70.345909321749645</v>
      </c>
      <c r="AV46" s="7">
        <f t="shared" si="34"/>
        <v>83.896229780864871</v>
      </c>
      <c r="AW46" s="7">
        <f t="shared" si="34"/>
        <v>97.104636428227451</v>
      </c>
      <c r="AX46" s="7">
        <f t="shared" si="34"/>
        <v>109.75617596746545</v>
      </c>
      <c r="AY46" s="7">
        <f t="shared" si="34"/>
        <v>121.47140701394807</v>
      </c>
      <c r="AZ46" s="7">
        <f t="shared" si="34"/>
        <v>131.55228552679185</v>
      </c>
      <c r="BA46" s="7">
        <f t="shared" si="34"/>
        <v>138.77124818287274</v>
      </c>
      <c r="BB46" s="7">
        <f t="shared" si="34"/>
        <v>141.4777022306389</v>
      </c>
      <c r="BC46" s="7">
        <f t="shared" si="15"/>
        <v>96.871715488366618</v>
      </c>
      <c r="BD46" s="7">
        <f t="shared" si="4"/>
        <v>12.916228731782216</v>
      </c>
      <c r="BE46" s="40">
        <f t="shared" si="16"/>
        <v>1.0271894591899993</v>
      </c>
      <c r="BF46" s="40">
        <f t="shared" si="49"/>
        <v>0</v>
      </c>
      <c r="BG46" s="40">
        <f t="shared" si="49"/>
        <v>0</v>
      </c>
      <c r="BH46" s="40">
        <f t="shared" si="49"/>
        <v>0</v>
      </c>
      <c r="BI46" s="40">
        <f t="shared" si="49"/>
        <v>0</v>
      </c>
      <c r="BJ46" s="40">
        <f t="shared" si="49"/>
        <v>0</v>
      </c>
      <c r="BK46" s="40">
        <f t="shared" si="49"/>
        <v>0</v>
      </c>
      <c r="BL46" s="40">
        <f t="shared" si="49"/>
        <v>149.30448214445056</v>
      </c>
      <c r="BM46" s="40">
        <f t="shared" si="49"/>
        <v>472.27895625966016</v>
      </c>
      <c r="BN46" s="40">
        <f t="shared" si="49"/>
        <v>773.24325370447355</v>
      </c>
      <c r="BO46" s="40">
        <f t="shared" si="49"/>
        <v>1031.6871549750429</v>
      </c>
      <c r="BP46" s="40">
        <f t="shared" si="49"/>
        <v>1229.998135298521</v>
      </c>
      <c r="BQ46" s="40">
        <f t="shared" si="47"/>
        <v>1354.6616290902527</v>
      </c>
      <c r="BR46" s="40">
        <f t="shared" si="47"/>
        <v>1397.1820252644959</v>
      </c>
      <c r="BS46" s="40">
        <f t="shared" si="47"/>
        <v>1354.6616290902527</v>
      </c>
      <c r="BT46" s="40">
        <f t="shared" si="47"/>
        <v>1229.998135298521</v>
      </c>
      <c r="BU46" s="40">
        <f t="shared" si="37"/>
        <v>1031.6871549750429</v>
      </c>
      <c r="BV46" s="40">
        <f t="shared" si="37"/>
        <v>773.24325370447355</v>
      </c>
      <c r="BW46" s="40">
        <f t="shared" si="37"/>
        <v>472.27895625966016</v>
      </c>
      <c r="BX46" s="40">
        <f t="shared" si="37"/>
        <v>149.30448214445056</v>
      </c>
      <c r="BY46" s="40">
        <f t="shared" si="37"/>
        <v>0</v>
      </c>
      <c r="BZ46" s="40">
        <f t="shared" si="37"/>
        <v>0</v>
      </c>
      <c r="CA46" s="40">
        <f t="shared" si="37"/>
        <v>0</v>
      </c>
      <c r="CB46" s="40">
        <f t="shared" si="35"/>
        <v>0</v>
      </c>
      <c r="CC46" s="40">
        <f t="shared" si="35"/>
        <v>0</v>
      </c>
      <c r="CD46" s="40">
        <f t="shared" si="35"/>
        <v>0</v>
      </c>
      <c r="CE46" s="40">
        <f t="shared" si="18"/>
        <v>712.56283288489294</v>
      </c>
      <c r="CF46" s="10">
        <f t="shared" si="8"/>
        <v>1.6907303873271839</v>
      </c>
      <c r="CG46" s="35">
        <f t="shared" si="9"/>
        <v>6.6607142857142856</v>
      </c>
      <c r="CH46" s="7">
        <f t="shared" si="10"/>
        <v>41.226411212996091</v>
      </c>
      <c r="CI46" s="7">
        <f t="shared" si="19"/>
        <v>21.025469718628006</v>
      </c>
      <c r="CJ46" s="10">
        <f t="shared" si="11"/>
        <v>23.010791747875366</v>
      </c>
    </row>
    <row r="47" spans="1:103" ht="15.75" thickBot="1" x14ac:dyDescent="0.3">
      <c r="A47" s="8">
        <v>36</v>
      </c>
      <c r="B47" s="3" t="s">
        <v>17</v>
      </c>
      <c r="C47" s="14">
        <v>44232</v>
      </c>
      <c r="D47" s="11">
        <f t="shared" si="13"/>
        <v>-16.111387391394992</v>
      </c>
      <c r="E47" s="8">
        <f t="shared" si="46"/>
        <v>-180</v>
      </c>
      <c r="F47" s="3">
        <f t="shared" si="46"/>
        <v>-165</v>
      </c>
      <c r="G47" s="3">
        <f t="shared" si="46"/>
        <v>-150</v>
      </c>
      <c r="H47" s="3">
        <f t="shared" si="46"/>
        <v>-135</v>
      </c>
      <c r="I47" s="3">
        <f t="shared" si="46"/>
        <v>-120</v>
      </c>
      <c r="J47" s="3">
        <f t="shared" si="46"/>
        <v>-105</v>
      </c>
      <c r="K47" s="3">
        <f t="shared" si="46"/>
        <v>-90</v>
      </c>
      <c r="L47" s="3">
        <f t="shared" si="46"/>
        <v>-75</v>
      </c>
      <c r="M47" s="3">
        <f t="shared" si="46"/>
        <v>-60</v>
      </c>
      <c r="N47" s="3">
        <f t="shared" si="44"/>
        <v>-45</v>
      </c>
      <c r="O47" s="3">
        <f t="shared" si="44"/>
        <v>-30</v>
      </c>
      <c r="P47" s="3">
        <f t="shared" si="44"/>
        <v>-15</v>
      </c>
      <c r="Q47" s="3">
        <f t="shared" si="44"/>
        <v>0</v>
      </c>
      <c r="R47" s="3">
        <f t="shared" si="44"/>
        <v>15</v>
      </c>
      <c r="S47" s="3">
        <f t="shared" si="44"/>
        <v>30</v>
      </c>
      <c r="T47" s="3">
        <f t="shared" si="44"/>
        <v>45</v>
      </c>
      <c r="U47" s="3">
        <f t="shared" si="32"/>
        <v>60</v>
      </c>
      <c r="V47" s="3">
        <f t="shared" si="30"/>
        <v>75</v>
      </c>
      <c r="W47" s="3">
        <f t="shared" si="30"/>
        <v>90</v>
      </c>
      <c r="X47" s="3">
        <f t="shared" si="30"/>
        <v>105</v>
      </c>
      <c r="Y47" s="3">
        <f t="shared" si="30"/>
        <v>120</v>
      </c>
      <c r="Z47" s="3">
        <f t="shared" si="30"/>
        <v>135</v>
      </c>
      <c r="AA47" s="3">
        <f t="shared" si="30"/>
        <v>150</v>
      </c>
      <c r="AB47" s="3">
        <f t="shared" si="30"/>
        <v>165</v>
      </c>
      <c r="AC47" s="3">
        <f t="shared" si="30"/>
        <v>180</v>
      </c>
      <c r="AD47" s="7">
        <f t="shared" si="48"/>
        <v>141.768612608605</v>
      </c>
      <c r="AE47" s="7">
        <f t="shared" si="48"/>
        <v>139.04211211312278</v>
      </c>
      <c r="AF47" s="7">
        <f t="shared" si="48"/>
        <v>131.78052120302905</v>
      </c>
      <c r="AG47" s="7">
        <f t="shared" si="48"/>
        <v>121.65743896005849</v>
      </c>
      <c r="AH47" s="7">
        <f t="shared" si="48"/>
        <v>109.9080684574661</v>
      </c>
      <c r="AI47" s="7">
        <f t="shared" si="48"/>
        <v>97.230306552933442</v>
      </c>
      <c r="AJ47" s="7">
        <f t="shared" si="48"/>
        <v>84.001980614265349</v>
      </c>
      <c r="AK47" s="7">
        <f t="shared" si="48"/>
        <v>70.43681653663171</v>
      </c>
      <c r="AL47" s="7">
        <f t="shared" si="48"/>
        <v>56.667273584340407</v>
      </c>
      <c r="AM47" s="7">
        <f t="shared" si="48"/>
        <v>42.791751927613333</v>
      </c>
      <c r="AN47" s="7">
        <f t="shared" si="48"/>
        <v>28.923390107481936</v>
      </c>
      <c r="AO47" s="7">
        <f t="shared" si="48"/>
        <v>15.381792300698656</v>
      </c>
      <c r="AP47" s="7">
        <f t="shared" si="48"/>
        <v>6.0086126086050822</v>
      </c>
      <c r="AQ47" s="7">
        <f t="shared" si="48"/>
        <v>15.381792300698656</v>
      </c>
      <c r="AR47" s="7">
        <f t="shared" si="48"/>
        <v>28.923390107481936</v>
      </c>
      <c r="AS47" s="7">
        <f t="shared" si="48"/>
        <v>42.791751927613333</v>
      </c>
      <c r="AT47" s="7">
        <f t="shared" si="34"/>
        <v>56.667273584340407</v>
      </c>
      <c r="AU47" s="7">
        <f t="shared" si="34"/>
        <v>70.43681653663171</v>
      </c>
      <c r="AV47" s="7">
        <f t="shared" si="34"/>
        <v>84.001980614265349</v>
      </c>
      <c r="AW47" s="7">
        <f t="shared" si="34"/>
        <v>97.230306552933442</v>
      </c>
      <c r="AX47" s="7">
        <f t="shared" si="34"/>
        <v>109.9080684574661</v>
      </c>
      <c r="AY47" s="7">
        <f t="shared" si="34"/>
        <v>121.65743896005849</v>
      </c>
      <c r="AZ47" s="7">
        <f t="shared" si="34"/>
        <v>131.78052120302905</v>
      </c>
      <c r="BA47" s="7">
        <f t="shared" si="34"/>
        <v>139.04211211312278</v>
      </c>
      <c r="BB47" s="7">
        <f t="shared" si="34"/>
        <v>141.768612608605</v>
      </c>
      <c r="BC47" s="7">
        <f t="shared" si="15"/>
        <v>96.742504897965702</v>
      </c>
      <c r="BD47" s="7">
        <f t="shared" si="4"/>
        <v>12.899000653062094</v>
      </c>
      <c r="BE47" s="40">
        <f t="shared" si="16"/>
        <v>1.0268635210857713</v>
      </c>
      <c r="BF47" s="40">
        <f t="shared" si="49"/>
        <v>0</v>
      </c>
      <c r="BG47" s="40">
        <f t="shared" si="49"/>
        <v>0</v>
      </c>
      <c r="BH47" s="40">
        <f t="shared" si="49"/>
        <v>0</v>
      </c>
      <c r="BI47" s="40">
        <f t="shared" si="49"/>
        <v>0</v>
      </c>
      <c r="BJ47" s="40">
        <f t="shared" si="49"/>
        <v>0</v>
      </c>
      <c r="BK47" s="40">
        <f t="shared" si="49"/>
        <v>0</v>
      </c>
      <c r="BL47" s="40">
        <f t="shared" si="49"/>
        <v>146.68069032861069</v>
      </c>
      <c r="BM47" s="40">
        <f t="shared" si="49"/>
        <v>470.03107055454143</v>
      </c>
      <c r="BN47" s="40">
        <f t="shared" si="49"/>
        <v>771.34565672984411</v>
      </c>
      <c r="BO47" s="40">
        <f t="shared" si="49"/>
        <v>1030.0903577525689</v>
      </c>
      <c r="BP47" s="40">
        <f t="shared" si="49"/>
        <v>1228.6321498438526</v>
      </c>
      <c r="BQ47" s="40">
        <f t="shared" si="47"/>
        <v>1353.4407379784996</v>
      </c>
      <c r="BR47" s="40">
        <f t="shared" si="47"/>
        <v>1396.0106231310774</v>
      </c>
      <c r="BS47" s="40">
        <f t="shared" si="47"/>
        <v>1353.4407379784996</v>
      </c>
      <c r="BT47" s="40">
        <f t="shared" si="47"/>
        <v>1228.6321498438526</v>
      </c>
      <c r="BU47" s="40">
        <f t="shared" si="37"/>
        <v>1030.0903577525689</v>
      </c>
      <c r="BV47" s="40">
        <f t="shared" si="37"/>
        <v>771.34565672984411</v>
      </c>
      <c r="BW47" s="40">
        <f t="shared" si="37"/>
        <v>470.03107055454143</v>
      </c>
      <c r="BX47" s="40">
        <f t="shared" si="37"/>
        <v>146.68069032861069</v>
      </c>
      <c r="BY47" s="40">
        <f t="shared" si="37"/>
        <v>0</v>
      </c>
      <c r="BZ47" s="40">
        <f t="shared" si="37"/>
        <v>0</v>
      </c>
      <c r="CA47" s="40">
        <f t="shared" si="37"/>
        <v>0</v>
      </c>
      <c r="CB47" s="40">
        <f t="shared" si="35"/>
        <v>0</v>
      </c>
      <c r="CC47" s="40">
        <f t="shared" si="35"/>
        <v>0</v>
      </c>
      <c r="CD47" s="40">
        <f t="shared" si="35"/>
        <v>0</v>
      </c>
      <c r="CE47" s="40">
        <f t="shared" si="18"/>
        <v>711.96541779684947</v>
      </c>
      <c r="CF47" s="10">
        <f t="shared" si="8"/>
        <v>1.6884752370962424</v>
      </c>
      <c r="CG47" s="35">
        <f t="shared" si="9"/>
        <v>6.6607142857142856</v>
      </c>
      <c r="CH47" s="7">
        <f t="shared" si="10"/>
        <v>41.149444762405381</v>
      </c>
      <c r="CI47" s="7">
        <f t="shared" si="19"/>
        <v>20.986216828826745</v>
      </c>
      <c r="CJ47" s="10">
        <f t="shared" si="11"/>
        <v>22.98257023660662</v>
      </c>
    </row>
    <row r="48" spans="1:103" ht="15.75" thickBot="1" x14ac:dyDescent="0.3">
      <c r="A48" s="8">
        <v>37</v>
      </c>
      <c r="B48" s="3" t="s">
        <v>17</v>
      </c>
      <c r="C48" s="14">
        <v>44233</v>
      </c>
      <c r="D48" s="11">
        <f t="shared" si="13"/>
        <v>-15.81570286163257</v>
      </c>
      <c r="E48" s="8">
        <f t="shared" si="46"/>
        <v>-180</v>
      </c>
      <c r="F48" s="3">
        <f t="shared" si="46"/>
        <v>-165</v>
      </c>
      <c r="G48" s="3">
        <f t="shared" si="46"/>
        <v>-150</v>
      </c>
      <c r="H48" s="3">
        <f t="shared" si="46"/>
        <v>-135</v>
      </c>
      <c r="I48" s="3">
        <f t="shared" si="46"/>
        <v>-120</v>
      </c>
      <c r="J48" s="3">
        <f t="shared" si="46"/>
        <v>-105</v>
      </c>
      <c r="K48" s="3">
        <f t="shared" si="46"/>
        <v>-90</v>
      </c>
      <c r="L48" s="3">
        <f t="shared" si="46"/>
        <v>-75</v>
      </c>
      <c r="M48" s="3">
        <f t="shared" si="46"/>
        <v>-60</v>
      </c>
      <c r="N48" s="3">
        <f t="shared" si="44"/>
        <v>-45</v>
      </c>
      <c r="O48" s="3">
        <f t="shared" si="44"/>
        <v>-30</v>
      </c>
      <c r="P48" s="3">
        <f t="shared" si="44"/>
        <v>-15</v>
      </c>
      <c r="Q48" s="3">
        <f t="shared" si="44"/>
        <v>0</v>
      </c>
      <c r="R48" s="3">
        <f t="shared" si="44"/>
        <v>15</v>
      </c>
      <c r="S48" s="3">
        <f t="shared" si="44"/>
        <v>30</v>
      </c>
      <c r="T48" s="3">
        <f t="shared" si="44"/>
        <v>45</v>
      </c>
      <c r="U48" s="3">
        <f t="shared" si="32"/>
        <v>60</v>
      </c>
      <c r="V48" s="3">
        <f t="shared" si="30"/>
        <v>75</v>
      </c>
      <c r="W48" s="3">
        <f t="shared" si="30"/>
        <v>90</v>
      </c>
      <c r="X48" s="3">
        <f t="shared" si="30"/>
        <v>105</v>
      </c>
      <c r="Y48" s="3">
        <f t="shared" si="30"/>
        <v>120</v>
      </c>
      <c r="Z48" s="3">
        <f t="shared" si="30"/>
        <v>135</v>
      </c>
      <c r="AA48" s="3">
        <f t="shared" si="30"/>
        <v>150</v>
      </c>
      <c r="AB48" s="3">
        <f t="shared" si="30"/>
        <v>165</v>
      </c>
      <c r="AC48" s="3">
        <f t="shared" si="30"/>
        <v>180</v>
      </c>
      <c r="AD48" s="7">
        <f t="shared" si="48"/>
        <v>142.06429713836744</v>
      </c>
      <c r="AE48" s="7">
        <f t="shared" si="48"/>
        <v>139.31718786582539</v>
      </c>
      <c r="AF48" s="7">
        <f t="shared" si="48"/>
        <v>132.01198061318692</v>
      </c>
      <c r="AG48" s="7">
        <f t="shared" si="48"/>
        <v>121.84597112720959</v>
      </c>
      <c r="AH48" s="7">
        <f t="shared" si="48"/>
        <v>110.06205453885336</v>
      </c>
      <c r="AI48" s="7">
        <f t="shared" si="48"/>
        <v>97.357882808526981</v>
      </c>
      <c r="AJ48" s="7">
        <f t="shared" si="48"/>
        <v>84.109604910400392</v>
      </c>
      <c r="AK48" s="7">
        <f t="shared" si="48"/>
        <v>70.529700697969716</v>
      </c>
      <c r="AL48" s="7">
        <f t="shared" si="48"/>
        <v>56.750272346713679</v>
      </c>
      <c r="AM48" s="7">
        <f t="shared" si="48"/>
        <v>42.870851911351949</v>
      </c>
      <c r="AN48" s="7">
        <f t="shared" si="48"/>
        <v>29.009707275518757</v>
      </c>
      <c r="AO48" s="7">
        <f t="shared" si="48"/>
        <v>15.510493408706523</v>
      </c>
      <c r="AP48" s="7">
        <f t="shared" si="48"/>
        <v>6.3042971383673816</v>
      </c>
      <c r="AQ48" s="7">
        <f t="shared" si="48"/>
        <v>15.510493408706523</v>
      </c>
      <c r="AR48" s="7">
        <f t="shared" si="48"/>
        <v>29.009707275518757</v>
      </c>
      <c r="AS48" s="7">
        <f t="shared" si="48"/>
        <v>42.870851911351949</v>
      </c>
      <c r="AT48" s="7">
        <f t="shared" si="34"/>
        <v>56.750272346713679</v>
      </c>
      <c r="AU48" s="7">
        <f t="shared" si="34"/>
        <v>70.529700697969716</v>
      </c>
      <c r="AV48" s="7">
        <f t="shared" si="34"/>
        <v>84.109604910400392</v>
      </c>
      <c r="AW48" s="7">
        <f t="shared" si="34"/>
        <v>97.357882808526981</v>
      </c>
      <c r="AX48" s="7">
        <f t="shared" si="34"/>
        <v>110.06205453885336</v>
      </c>
      <c r="AY48" s="7">
        <f t="shared" si="34"/>
        <v>121.84597112720959</v>
      </c>
      <c r="AZ48" s="7">
        <f t="shared" si="34"/>
        <v>132.01198061318692</v>
      </c>
      <c r="BA48" s="7">
        <f t="shared" si="34"/>
        <v>139.31718786582539</v>
      </c>
      <c r="BB48" s="7">
        <f t="shared" si="34"/>
        <v>142.06429713836744</v>
      </c>
      <c r="BC48" s="7">
        <f t="shared" si="15"/>
        <v>96.61159672369439</v>
      </c>
      <c r="BD48" s="7">
        <f t="shared" si="4"/>
        <v>12.881546229825918</v>
      </c>
      <c r="BE48" s="40">
        <f t="shared" si="16"/>
        <v>1.0265296227404832</v>
      </c>
      <c r="BF48" s="40">
        <f t="shared" si="49"/>
        <v>0</v>
      </c>
      <c r="BG48" s="40">
        <f t="shared" si="49"/>
        <v>0</v>
      </c>
      <c r="BH48" s="40">
        <f t="shared" si="49"/>
        <v>0</v>
      </c>
      <c r="BI48" s="40">
        <f t="shared" si="49"/>
        <v>0</v>
      </c>
      <c r="BJ48" s="40">
        <f t="shared" si="49"/>
        <v>0</v>
      </c>
      <c r="BK48" s="40">
        <f t="shared" si="49"/>
        <v>0</v>
      </c>
      <c r="BL48" s="40">
        <f t="shared" si="49"/>
        <v>144.01127568447549</v>
      </c>
      <c r="BM48" s="40">
        <f t="shared" si="49"/>
        <v>467.7340569604703</v>
      </c>
      <c r="BN48" s="40">
        <f t="shared" si="49"/>
        <v>769.395665669697</v>
      </c>
      <c r="BO48" s="40">
        <f t="shared" si="49"/>
        <v>1028.4383616980003</v>
      </c>
      <c r="BP48" s="40">
        <f t="shared" si="49"/>
        <v>1227.2088133993479</v>
      </c>
      <c r="BQ48" s="40">
        <f t="shared" si="47"/>
        <v>1352.1611429739951</v>
      </c>
      <c r="BR48" s="40">
        <f t="shared" si="47"/>
        <v>1394.780055654918</v>
      </c>
      <c r="BS48" s="40">
        <f t="shared" si="47"/>
        <v>1352.1611429739951</v>
      </c>
      <c r="BT48" s="40">
        <f t="shared" si="47"/>
        <v>1227.2088133993479</v>
      </c>
      <c r="BU48" s="40">
        <f t="shared" si="37"/>
        <v>1028.4383616980003</v>
      </c>
      <c r="BV48" s="40">
        <f t="shared" si="37"/>
        <v>769.395665669697</v>
      </c>
      <c r="BW48" s="40">
        <f t="shared" si="37"/>
        <v>467.7340569604703</v>
      </c>
      <c r="BX48" s="40">
        <f t="shared" si="37"/>
        <v>144.01127568447549</v>
      </c>
      <c r="BY48" s="40">
        <f t="shared" si="37"/>
        <v>0</v>
      </c>
      <c r="BZ48" s="40">
        <f t="shared" si="37"/>
        <v>0</v>
      </c>
      <c r="CA48" s="40">
        <f t="shared" si="37"/>
        <v>0</v>
      </c>
      <c r="CB48" s="40">
        <f t="shared" si="35"/>
        <v>0</v>
      </c>
      <c r="CC48" s="40">
        <f t="shared" si="35"/>
        <v>0</v>
      </c>
      <c r="CD48" s="40">
        <f t="shared" si="35"/>
        <v>0</v>
      </c>
      <c r="CE48" s="40">
        <f t="shared" si="18"/>
        <v>711.33782838400816</v>
      </c>
      <c r="CF48" s="10">
        <f t="shared" si="8"/>
        <v>1.6861904584374334</v>
      </c>
      <c r="CG48" s="35">
        <f t="shared" si="9"/>
        <v>6.6607142857142856</v>
      </c>
      <c r="CH48" s="7">
        <f t="shared" si="10"/>
        <v>41.069885948449709</v>
      </c>
      <c r="CI48" s="7">
        <f t="shared" si="19"/>
        <v>20.945641833709352</v>
      </c>
      <c r="CJ48" s="10">
        <f t="shared" si="11"/>
        <v>22.95307816896581</v>
      </c>
    </row>
    <row r="49" spans="1:88" ht="15.75" thickBot="1" x14ac:dyDescent="0.3">
      <c r="A49" s="8">
        <v>38</v>
      </c>
      <c r="B49" s="3" t="s">
        <v>17</v>
      </c>
      <c r="C49" s="14">
        <v>44234</v>
      </c>
      <c r="D49" s="11">
        <f t="shared" si="13"/>
        <v>-15.515331797781426</v>
      </c>
      <c r="E49" s="8">
        <f t="shared" si="46"/>
        <v>-180</v>
      </c>
      <c r="F49" s="3">
        <f t="shared" si="46"/>
        <v>-165</v>
      </c>
      <c r="G49" s="3">
        <f t="shared" si="46"/>
        <v>-150</v>
      </c>
      <c r="H49" s="3">
        <f t="shared" si="46"/>
        <v>-135</v>
      </c>
      <c r="I49" s="3">
        <f t="shared" si="46"/>
        <v>-120</v>
      </c>
      <c r="J49" s="3">
        <f t="shared" si="46"/>
        <v>-105</v>
      </c>
      <c r="K49" s="3">
        <f t="shared" si="46"/>
        <v>-90</v>
      </c>
      <c r="L49" s="3">
        <f t="shared" si="46"/>
        <v>-75</v>
      </c>
      <c r="M49" s="3">
        <f t="shared" si="46"/>
        <v>-60</v>
      </c>
      <c r="N49" s="3">
        <f t="shared" si="44"/>
        <v>-45</v>
      </c>
      <c r="O49" s="3">
        <f t="shared" si="44"/>
        <v>-30</v>
      </c>
      <c r="P49" s="3">
        <f t="shared" si="44"/>
        <v>-15</v>
      </c>
      <c r="Q49" s="3">
        <f t="shared" si="44"/>
        <v>0</v>
      </c>
      <c r="R49" s="3">
        <f t="shared" si="44"/>
        <v>15</v>
      </c>
      <c r="S49" s="3">
        <f t="shared" si="44"/>
        <v>30</v>
      </c>
      <c r="T49" s="3">
        <f t="shared" si="44"/>
        <v>45</v>
      </c>
      <c r="U49" s="3">
        <f t="shared" si="32"/>
        <v>60</v>
      </c>
      <c r="V49" s="3">
        <f t="shared" si="30"/>
        <v>75</v>
      </c>
      <c r="W49" s="3">
        <f t="shared" si="30"/>
        <v>90</v>
      </c>
      <c r="X49" s="3">
        <f t="shared" si="30"/>
        <v>105</v>
      </c>
      <c r="Y49" s="3">
        <f t="shared" si="30"/>
        <v>120</v>
      </c>
      <c r="Z49" s="3">
        <f t="shared" si="30"/>
        <v>135</v>
      </c>
      <c r="AA49" s="3">
        <f t="shared" si="30"/>
        <v>150</v>
      </c>
      <c r="AB49" s="3">
        <f t="shared" si="30"/>
        <v>165</v>
      </c>
      <c r="AC49" s="3">
        <f t="shared" si="30"/>
        <v>180</v>
      </c>
      <c r="AD49" s="7">
        <f t="shared" si="48"/>
        <v>142.36466820221858</v>
      </c>
      <c r="AE49" s="7">
        <f t="shared" si="48"/>
        <v>139.59637757311694</v>
      </c>
      <c r="AF49" s="7">
        <f t="shared" si="48"/>
        <v>132.24656157743095</v>
      </c>
      <c r="AG49" s="7">
        <f t="shared" si="48"/>
        <v>122.03691435044131</v>
      </c>
      <c r="AH49" s="7">
        <f t="shared" si="48"/>
        <v>110.2180649983919</v>
      </c>
      <c r="AI49" s="7">
        <f t="shared" si="48"/>
        <v>97.487316861897142</v>
      </c>
      <c r="AJ49" s="7">
        <f t="shared" si="48"/>
        <v>84.219074824659074</v>
      </c>
      <c r="AK49" s="7">
        <f t="shared" si="48"/>
        <v>70.624554606226241</v>
      </c>
      <c r="AL49" s="7">
        <f t="shared" si="48"/>
        <v>56.835529326982943</v>
      </c>
      <c r="AM49" s="7">
        <f t="shared" si="48"/>
        <v>42.952765831581033</v>
      </c>
      <c r="AN49" s="7">
        <f t="shared" si="48"/>
        <v>29.099962751363996</v>
      </c>
      <c r="AO49" s="7">
        <f t="shared" si="48"/>
        <v>15.645759758656606</v>
      </c>
      <c r="AP49" s="7">
        <f t="shared" si="48"/>
        <v>6.6046682022186305</v>
      </c>
      <c r="AQ49" s="7">
        <f t="shared" si="48"/>
        <v>15.645759758656606</v>
      </c>
      <c r="AR49" s="7">
        <f t="shared" si="48"/>
        <v>29.099962751363996</v>
      </c>
      <c r="AS49" s="7">
        <f t="shared" si="48"/>
        <v>42.952765831581033</v>
      </c>
      <c r="AT49" s="7">
        <f t="shared" si="34"/>
        <v>56.835529326982943</v>
      </c>
      <c r="AU49" s="7">
        <f t="shared" si="34"/>
        <v>70.624554606226241</v>
      </c>
      <c r="AV49" s="7">
        <f t="shared" si="34"/>
        <v>84.219074824659074</v>
      </c>
      <c r="AW49" s="7">
        <f t="shared" si="34"/>
        <v>97.487316861897142</v>
      </c>
      <c r="AX49" s="7">
        <f t="shared" si="34"/>
        <v>110.2180649983919</v>
      </c>
      <c r="AY49" s="7">
        <f t="shared" si="34"/>
        <v>122.03691435044131</v>
      </c>
      <c r="AZ49" s="7">
        <f t="shared" si="34"/>
        <v>132.24656157743095</v>
      </c>
      <c r="BA49" s="7">
        <f t="shared" si="34"/>
        <v>139.59637757311694</v>
      </c>
      <c r="BB49" s="7">
        <f t="shared" si="34"/>
        <v>142.36466820221858</v>
      </c>
      <c r="BC49" s="7">
        <f t="shared" si="15"/>
        <v>96.479040279676241</v>
      </c>
      <c r="BD49" s="7">
        <f t="shared" si="4"/>
        <v>12.863872037290166</v>
      </c>
      <c r="BE49" s="40">
        <f t="shared" si="16"/>
        <v>1.0261878630954209</v>
      </c>
      <c r="BF49" s="40">
        <f t="shared" si="49"/>
        <v>0</v>
      </c>
      <c r="BG49" s="40">
        <f t="shared" si="49"/>
        <v>0</v>
      </c>
      <c r="BH49" s="40">
        <f t="shared" si="49"/>
        <v>0</v>
      </c>
      <c r="BI49" s="40">
        <f t="shared" si="49"/>
        <v>0</v>
      </c>
      <c r="BJ49" s="40">
        <f t="shared" si="49"/>
        <v>0</v>
      </c>
      <c r="BK49" s="40">
        <f t="shared" si="49"/>
        <v>0</v>
      </c>
      <c r="BL49" s="40">
        <f t="shared" si="49"/>
        <v>141.29701859953559</v>
      </c>
      <c r="BM49" s="40">
        <f t="shared" si="49"/>
        <v>465.38814920935704</v>
      </c>
      <c r="BN49" s="40">
        <f t="shared" si="49"/>
        <v>767.39300485403635</v>
      </c>
      <c r="BO49" s="40">
        <f t="shared" si="49"/>
        <v>1026.7304537080092</v>
      </c>
      <c r="BP49" s="40">
        <f t="shared" si="49"/>
        <v>1225.7270772072764</v>
      </c>
      <c r="BQ49" s="40">
        <f t="shared" si="47"/>
        <v>1350.8215843178309</v>
      </c>
      <c r="BR49" s="40">
        <f t="shared" si="47"/>
        <v>1393.4889911085368</v>
      </c>
      <c r="BS49" s="40">
        <f t="shared" si="47"/>
        <v>1350.8215843178309</v>
      </c>
      <c r="BT49" s="40">
        <f t="shared" si="47"/>
        <v>1225.7270772072764</v>
      </c>
      <c r="BU49" s="40">
        <f t="shared" si="37"/>
        <v>1026.7304537080092</v>
      </c>
      <c r="BV49" s="40">
        <f t="shared" si="37"/>
        <v>767.39300485403635</v>
      </c>
      <c r="BW49" s="40">
        <f t="shared" si="37"/>
        <v>465.38814920935704</v>
      </c>
      <c r="BX49" s="40">
        <f t="shared" si="37"/>
        <v>141.29701859953559</v>
      </c>
      <c r="BY49" s="40">
        <f t="shared" si="37"/>
        <v>0</v>
      </c>
      <c r="BZ49" s="40">
        <f t="shared" si="37"/>
        <v>0</v>
      </c>
      <c r="CA49" s="40">
        <f t="shared" si="37"/>
        <v>0</v>
      </c>
      <c r="CB49" s="40">
        <f t="shared" si="35"/>
        <v>0</v>
      </c>
      <c r="CC49" s="40">
        <f t="shared" si="35"/>
        <v>0</v>
      </c>
      <c r="CD49" s="40">
        <f t="shared" si="35"/>
        <v>0</v>
      </c>
      <c r="CE49" s="40">
        <f t="shared" si="18"/>
        <v>710.67938546535379</v>
      </c>
      <c r="CF49" s="10">
        <f t="shared" si="8"/>
        <v>1.6838769120445811</v>
      </c>
      <c r="CG49" s="35">
        <f t="shared" si="9"/>
        <v>6.6607142857142856</v>
      </c>
      <c r="CH49" s="7">
        <f t="shared" si="10"/>
        <v>40.987703650717769</v>
      </c>
      <c r="CI49" s="7">
        <f t="shared" si="19"/>
        <v>20.903728861866064</v>
      </c>
      <c r="CJ49" s="10">
        <f t="shared" si="11"/>
        <v>22.922290049489931</v>
      </c>
    </row>
    <row r="50" spans="1:88" ht="15.75" thickBot="1" x14ac:dyDescent="0.3">
      <c r="A50" s="8">
        <v>39</v>
      </c>
      <c r="B50" s="3" t="s">
        <v>17</v>
      </c>
      <c r="C50" s="14">
        <v>44235</v>
      </c>
      <c r="D50" s="11">
        <f t="shared" si="13"/>
        <v>-15.210363206270312</v>
      </c>
      <c r="E50" s="8">
        <f t="shared" si="46"/>
        <v>-180</v>
      </c>
      <c r="F50" s="3">
        <f t="shared" si="46"/>
        <v>-165</v>
      </c>
      <c r="G50" s="3">
        <f t="shared" si="46"/>
        <v>-150</v>
      </c>
      <c r="H50" s="3">
        <f t="shared" si="46"/>
        <v>-135</v>
      </c>
      <c r="I50" s="3">
        <f t="shared" si="46"/>
        <v>-120</v>
      </c>
      <c r="J50" s="3">
        <f t="shared" si="46"/>
        <v>-105</v>
      </c>
      <c r="K50" s="3">
        <f t="shared" si="46"/>
        <v>-90</v>
      </c>
      <c r="L50" s="3">
        <f t="shared" si="46"/>
        <v>-75</v>
      </c>
      <c r="M50" s="3">
        <f t="shared" si="46"/>
        <v>-60</v>
      </c>
      <c r="N50" s="3">
        <f t="shared" si="44"/>
        <v>-45</v>
      </c>
      <c r="O50" s="3">
        <f t="shared" si="44"/>
        <v>-30</v>
      </c>
      <c r="P50" s="3">
        <f t="shared" si="44"/>
        <v>-15</v>
      </c>
      <c r="Q50" s="3">
        <f t="shared" si="44"/>
        <v>0</v>
      </c>
      <c r="R50" s="3">
        <f t="shared" si="44"/>
        <v>15</v>
      </c>
      <c r="S50" s="3">
        <f t="shared" si="44"/>
        <v>30</v>
      </c>
      <c r="T50" s="3">
        <f t="shared" si="44"/>
        <v>45</v>
      </c>
      <c r="U50" s="3">
        <f t="shared" si="32"/>
        <v>60</v>
      </c>
      <c r="V50" s="3">
        <f t="shared" si="30"/>
        <v>75</v>
      </c>
      <c r="W50" s="3">
        <f t="shared" si="30"/>
        <v>90</v>
      </c>
      <c r="X50" s="3">
        <f t="shared" si="30"/>
        <v>105</v>
      </c>
      <c r="Y50" s="3">
        <f t="shared" si="30"/>
        <v>120</v>
      </c>
      <c r="Z50" s="3">
        <f t="shared" si="30"/>
        <v>135</v>
      </c>
      <c r="AA50" s="3">
        <f t="shared" si="30"/>
        <v>150</v>
      </c>
      <c r="AB50" s="3">
        <f t="shared" si="30"/>
        <v>165</v>
      </c>
      <c r="AC50" s="3">
        <f t="shared" si="30"/>
        <v>180</v>
      </c>
      <c r="AD50" s="7">
        <f t="shared" si="48"/>
        <v>142.66963679372967</v>
      </c>
      <c r="AE50" s="7">
        <f t="shared" si="48"/>
        <v>139.87958156568362</v>
      </c>
      <c r="AF50" s="7">
        <f t="shared" si="48"/>
        <v>132.48416013725961</v>
      </c>
      <c r="AG50" s="7">
        <f t="shared" si="48"/>
        <v>122.23017815390152</v>
      </c>
      <c r="AH50" s="7">
        <f t="shared" si="48"/>
        <v>110.37602966213244</v>
      </c>
      <c r="AI50" s="7">
        <f t="shared" si="48"/>
        <v>97.61855957013745</v>
      </c>
      <c r="AJ50" s="7">
        <f t="shared" si="48"/>
        <v>84.33036169788538</v>
      </c>
      <c r="AK50" s="7">
        <f t="shared" si="48"/>
        <v>70.721370104902832</v>
      </c>
      <c r="AL50" s="7">
        <f t="shared" si="48"/>
        <v>56.923058270869149</v>
      </c>
      <c r="AM50" s="7">
        <f t="shared" si="48"/>
        <v>43.037532781400955</v>
      </c>
      <c r="AN50" s="7">
        <f t="shared" si="48"/>
        <v>29.194225131366736</v>
      </c>
      <c r="AO50" s="7">
        <f t="shared" si="48"/>
        <v>15.787642689616606</v>
      </c>
      <c r="AP50" s="7">
        <f t="shared" si="48"/>
        <v>6.9096367937296472</v>
      </c>
      <c r="AQ50" s="7">
        <f t="shared" si="48"/>
        <v>15.787642689616606</v>
      </c>
      <c r="AR50" s="7">
        <f t="shared" si="48"/>
        <v>29.194225131366736</v>
      </c>
      <c r="AS50" s="7">
        <f t="shared" si="48"/>
        <v>43.037532781400955</v>
      </c>
      <c r="AT50" s="7">
        <f t="shared" si="34"/>
        <v>56.923058270869149</v>
      </c>
      <c r="AU50" s="7">
        <f t="shared" si="34"/>
        <v>70.721370104902832</v>
      </c>
      <c r="AV50" s="7">
        <f t="shared" si="34"/>
        <v>84.33036169788538</v>
      </c>
      <c r="AW50" s="7">
        <f t="shared" si="34"/>
        <v>97.61855957013745</v>
      </c>
      <c r="AX50" s="7">
        <f t="shared" si="34"/>
        <v>110.37602966213244</v>
      </c>
      <c r="AY50" s="7">
        <f t="shared" si="34"/>
        <v>122.23017815390152</v>
      </c>
      <c r="AZ50" s="7">
        <f t="shared" si="34"/>
        <v>132.48416013725961</v>
      </c>
      <c r="BA50" s="7">
        <f t="shared" si="34"/>
        <v>139.87958156568362</v>
      </c>
      <c r="BB50" s="7">
        <f t="shared" si="34"/>
        <v>142.66963679372967</v>
      </c>
      <c r="BC50" s="7">
        <f t="shared" si="15"/>
        <v>96.344884493389273</v>
      </c>
      <c r="BD50" s="7">
        <f t="shared" si="4"/>
        <v>12.845984599118569</v>
      </c>
      <c r="BE50" s="40">
        <f t="shared" si="16"/>
        <v>1.0258383434213432</v>
      </c>
      <c r="BF50" s="40">
        <f t="shared" si="49"/>
        <v>0</v>
      </c>
      <c r="BG50" s="40">
        <f t="shared" si="49"/>
        <v>0</v>
      </c>
      <c r="BH50" s="40">
        <f t="shared" si="49"/>
        <v>0</v>
      </c>
      <c r="BI50" s="40">
        <f t="shared" si="49"/>
        <v>0</v>
      </c>
      <c r="BJ50" s="40">
        <f t="shared" si="49"/>
        <v>0</v>
      </c>
      <c r="BK50" s="40">
        <f t="shared" si="49"/>
        <v>0</v>
      </c>
      <c r="BL50" s="40">
        <f t="shared" si="49"/>
        <v>138.53872086595572</v>
      </c>
      <c r="BM50" s="40">
        <f t="shared" si="49"/>
        <v>462.99360484495799</v>
      </c>
      <c r="BN50" s="40">
        <f t="shared" si="49"/>
        <v>765.33742466783917</v>
      </c>
      <c r="BO50" s="40">
        <f t="shared" si="49"/>
        <v>1024.9659486604558</v>
      </c>
      <c r="BP50" s="40">
        <f t="shared" si="49"/>
        <v>1224.1859219691335</v>
      </c>
      <c r="BQ50" s="40">
        <f t="shared" si="47"/>
        <v>1349.4208326394582</v>
      </c>
      <c r="BR50" s="40">
        <f t="shared" si="47"/>
        <v>1392.1361284697227</v>
      </c>
      <c r="BS50" s="40">
        <f t="shared" si="47"/>
        <v>1349.4208326394582</v>
      </c>
      <c r="BT50" s="40">
        <f t="shared" si="47"/>
        <v>1224.1859219691335</v>
      </c>
      <c r="BU50" s="40">
        <f t="shared" si="37"/>
        <v>1024.9659486604558</v>
      </c>
      <c r="BV50" s="40">
        <f t="shared" si="37"/>
        <v>765.33742466783917</v>
      </c>
      <c r="BW50" s="40">
        <f t="shared" si="37"/>
        <v>462.99360484495799</v>
      </c>
      <c r="BX50" s="40">
        <f t="shared" si="37"/>
        <v>138.53872086595572</v>
      </c>
      <c r="BY50" s="40">
        <f t="shared" si="37"/>
        <v>0</v>
      </c>
      <c r="BZ50" s="40">
        <f t="shared" si="37"/>
        <v>0</v>
      </c>
      <c r="CA50" s="40">
        <f t="shared" si="37"/>
        <v>0</v>
      </c>
      <c r="CB50" s="40">
        <f t="shared" si="35"/>
        <v>0</v>
      </c>
      <c r="CC50" s="40">
        <f t="shared" si="35"/>
        <v>0</v>
      </c>
      <c r="CD50" s="40">
        <f t="shared" si="35"/>
        <v>0</v>
      </c>
      <c r="CE50" s="40">
        <f t="shared" si="18"/>
        <v>709.98942551955861</v>
      </c>
      <c r="CF50" s="10">
        <f t="shared" si="8"/>
        <v>1.6815354518632717</v>
      </c>
      <c r="CG50" s="35">
        <f t="shared" si="9"/>
        <v>6.6607142857142856</v>
      </c>
      <c r="CH50" s="7">
        <f t="shared" si="10"/>
        <v>40.902868134597483</v>
      </c>
      <c r="CI50" s="7">
        <f t="shared" si="19"/>
        <v>20.860462748644718</v>
      </c>
      <c r="CJ50" s="10">
        <f t="shared" si="11"/>
        <v>22.890181071186209</v>
      </c>
    </row>
    <row r="51" spans="1:88" ht="15.75" thickBot="1" x14ac:dyDescent="0.3">
      <c r="A51" s="8">
        <v>40</v>
      </c>
      <c r="B51" s="3" t="s">
        <v>17</v>
      </c>
      <c r="C51" s="14">
        <v>44236</v>
      </c>
      <c r="D51" s="11">
        <f t="shared" si="13"/>
        <v>-14.90088745587466</v>
      </c>
      <c r="E51" s="8">
        <f t="shared" si="46"/>
        <v>-180</v>
      </c>
      <c r="F51" s="3">
        <f t="shared" si="46"/>
        <v>-165</v>
      </c>
      <c r="G51" s="3">
        <f t="shared" si="46"/>
        <v>-150</v>
      </c>
      <c r="H51" s="3">
        <f t="shared" si="46"/>
        <v>-135</v>
      </c>
      <c r="I51" s="3">
        <f t="shared" si="46"/>
        <v>-120</v>
      </c>
      <c r="J51" s="3">
        <f t="shared" si="46"/>
        <v>-105</v>
      </c>
      <c r="K51" s="3">
        <f t="shared" si="46"/>
        <v>-90</v>
      </c>
      <c r="L51" s="3">
        <f t="shared" si="46"/>
        <v>-75</v>
      </c>
      <c r="M51" s="3">
        <f t="shared" si="46"/>
        <v>-60</v>
      </c>
      <c r="N51" s="3">
        <f t="shared" si="44"/>
        <v>-45</v>
      </c>
      <c r="O51" s="3">
        <f t="shared" si="44"/>
        <v>-30</v>
      </c>
      <c r="P51" s="3">
        <f t="shared" si="44"/>
        <v>-15</v>
      </c>
      <c r="Q51" s="3">
        <f t="shared" si="44"/>
        <v>0</v>
      </c>
      <c r="R51" s="3">
        <f t="shared" si="44"/>
        <v>15</v>
      </c>
      <c r="S51" s="3">
        <f t="shared" si="44"/>
        <v>30</v>
      </c>
      <c r="T51" s="3">
        <f t="shared" si="44"/>
        <v>45</v>
      </c>
      <c r="U51" s="3">
        <f t="shared" si="32"/>
        <v>60</v>
      </c>
      <c r="V51" s="3">
        <f t="shared" si="30"/>
        <v>75</v>
      </c>
      <c r="W51" s="3">
        <f t="shared" si="30"/>
        <v>90</v>
      </c>
      <c r="X51" s="3">
        <f t="shared" si="30"/>
        <v>105</v>
      </c>
      <c r="Y51" s="3">
        <f t="shared" si="30"/>
        <v>120</v>
      </c>
      <c r="Z51" s="3">
        <f t="shared" si="30"/>
        <v>135</v>
      </c>
      <c r="AA51" s="3">
        <f t="shared" si="30"/>
        <v>150</v>
      </c>
      <c r="AB51" s="3">
        <f t="shared" si="30"/>
        <v>165</v>
      </c>
      <c r="AC51" s="3">
        <f t="shared" si="30"/>
        <v>180</v>
      </c>
      <c r="AD51" s="7">
        <f t="shared" si="48"/>
        <v>142.97911254412534</v>
      </c>
      <c r="AE51" s="7">
        <f t="shared" si="48"/>
        <v>140.16669838497504</v>
      </c>
      <c r="AF51" s="7">
        <f t="shared" si="48"/>
        <v>132.72467058383614</v>
      </c>
      <c r="AG51" s="7">
        <f t="shared" si="48"/>
        <v>122.42567079369589</v>
      </c>
      <c r="AH51" s="7">
        <f t="shared" si="48"/>
        <v>110.53587743251893</v>
      </c>
      <c r="AI51" s="7">
        <f t="shared" si="48"/>
        <v>97.751561000993831</v>
      </c>
      <c r="AJ51" s="7">
        <f t="shared" si="48"/>
        <v>84.443436054850324</v>
      </c>
      <c r="AK51" s="7">
        <f t="shared" si="48"/>
        <v>70.82013805214072</v>
      </c>
      <c r="AL51" s="7">
        <f t="shared" si="48"/>
        <v>57.012871574322752</v>
      </c>
      <c r="AM51" s="7">
        <f t="shared" si="48"/>
        <v>43.125189713397809</v>
      </c>
      <c r="AN51" s="7">
        <f t="shared" si="48"/>
        <v>29.292558650505921</v>
      </c>
      <c r="AO51" s="7">
        <f t="shared" si="48"/>
        <v>15.936180114184124</v>
      </c>
      <c r="AP51" s="7">
        <f t="shared" si="48"/>
        <v>7.2191125441253856</v>
      </c>
      <c r="AQ51" s="7">
        <f t="shared" si="48"/>
        <v>15.936180114184124</v>
      </c>
      <c r="AR51" s="7">
        <f t="shared" si="48"/>
        <v>29.292558650505921</v>
      </c>
      <c r="AS51" s="7">
        <f t="shared" si="48"/>
        <v>43.125189713397809</v>
      </c>
      <c r="AT51" s="7">
        <f t="shared" si="34"/>
        <v>57.012871574322752</v>
      </c>
      <c r="AU51" s="7">
        <f t="shared" si="34"/>
        <v>70.82013805214072</v>
      </c>
      <c r="AV51" s="7">
        <f t="shared" si="34"/>
        <v>84.443436054850324</v>
      </c>
      <c r="AW51" s="7">
        <f t="shared" si="34"/>
        <v>97.751561000993831</v>
      </c>
      <c r="AX51" s="7">
        <f t="shared" si="34"/>
        <v>110.53587743251893</v>
      </c>
      <c r="AY51" s="7">
        <f t="shared" si="34"/>
        <v>122.42567079369589</v>
      </c>
      <c r="AZ51" s="7">
        <f t="shared" si="34"/>
        <v>132.72467058383614</v>
      </c>
      <c r="BA51" s="7">
        <f t="shared" si="34"/>
        <v>140.16669838497504</v>
      </c>
      <c r="BB51" s="7">
        <f t="shared" si="34"/>
        <v>142.97911254412534</v>
      </c>
      <c r="BC51" s="7">
        <f t="shared" si="15"/>
        <v>96.209177873800968</v>
      </c>
      <c r="BD51" s="7">
        <f t="shared" si="4"/>
        <v>12.827890383173463</v>
      </c>
      <c r="BE51" s="40">
        <f t="shared" si="16"/>
        <v>1.0254811672884725</v>
      </c>
      <c r="BF51" s="40">
        <f t="shared" si="49"/>
        <v>0</v>
      </c>
      <c r="BG51" s="40">
        <f t="shared" si="49"/>
        <v>0</v>
      </c>
      <c r="BH51" s="40">
        <f t="shared" si="49"/>
        <v>0</v>
      </c>
      <c r="BI51" s="40">
        <f t="shared" si="49"/>
        <v>0</v>
      </c>
      <c r="BJ51" s="40">
        <f t="shared" si="49"/>
        <v>0</v>
      </c>
      <c r="BK51" s="40">
        <f t="shared" si="49"/>
        <v>0</v>
      </c>
      <c r="BL51" s="40">
        <f t="shared" si="49"/>
        <v>135.7372056101164</v>
      </c>
      <c r="BM51" s="40">
        <f t="shared" si="49"/>
        <v>460.55070587146884</v>
      </c>
      <c r="BN51" s="40">
        <f t="shared" si="49"/>
        <v>763.22870286969965</v>
      </c>
      <c r="BO51" s="40">
        <f t="shared" si="49"/>
        <v>1023.144191308419</v>
      </c>
      <c r="BP51" s="40">
        <f t="shared" si="49"/>
        <v>1222.5843601811819</v>
      </c>
      <c r="BQ51" s="40">
        <f t="shared" si="47"/>
        <v>1347.9576915697717</v>
      </c>
      <c r="BR51" s="40">
        <f t="shared" si="47"/>
        <v>1390.7202001292831</v>
      </c>
      <c r="BS51" s="40">
        <f t="shared" si="47"/>
        <v>1347.9576915697717</v>
      </c>
      <c r="BT51" s="40">
        <f t="shared" si="47"/>
        <v>1222.5843601811819</v>
      </c>
      <c r="BU51" s="40">
        <f t="shared" si="37"/>
        <v>1023.144191308419</v>
      </c>
      <c r="BV51" s="40">
        <f t="shared" si="37"/>
        <v>763.22870286969965</v>
      </c>
      <c r="BW51" s="40">
        <f t="shared" si="37"/>
        <v>460.55070587146884</v>
      </c>
      <c r="BX51" s="40">
        <f t="shared" si="37"/>
        <v>135.7372056101164</v>
      </c>
      <c r="BY51" s="40">
        <f t="shared" si="37"/>
        <v>0</v>
      </c>
      <c r="BZ51" s="40">
        <f t="shared" si="37"/>
        <v>0</v>
      </c>
      <c r="CA51" s="40">
        <f t="shared" si="37"/>
        <v>0</v>
      </c>
      <c r="CB51" s="40">
        <f t="shared" si="35"/>
        <v>0</v>
      </c>
      <c r="CC51" s="40">
        <f t="shared" si="35"/>
        <v>0</v>
      </c>
      <c r="CD51" s="40">
        <f t="shared" si="35"/>
        <v>0</v>
      </c>
      <c r="CE51" s="40">
        <f t="shared" si="18"/>
        <v>709.26730206593436</v>
      </c>
      <c r="CF51" s="10">
        <f t="shared" si="8"/>
        <v>1.6791669245347043</v>
      </c>
      <c r="CG51" s="35">
        <f t="shared" si="9"/>
        <v>6.6607142857142856</v>
      </c>
      <c r="CH51" s="7">
        <f t="shared" si="10"/>
        <v>40.815351135812882</v>
      </c>
      <c r="CI51" s="7">
        <f t="shared" si="19"/>
        <v>20.815829079264571</v>
      </c>
      <c r="CJ51" s="10">
        <f t="shared" si="11"/>
        <v>22.856727168388087</v>
      </c>
    </row>
    <row r="52" spans="1:88" ht="15.75" thickBot="1" x14ac:dyDescent="0.3">
      <c r="A52" s="8">
        <v>41</v>
      </c>
      <c r="B52" s="3" t="s">
        <v>17</v>
      </c>
      <c r="C52" s="14">
        <v>44237</v>
      </c>
      <c r="D52" s="11">
        <f t="shared" si="13"/>
        <v>-14.586996250938343</v>
      </c>
      <c r="E52" s="8">
        <f t="shared" si="46"/>
        <v>-180</v>
      </c>
      <c r="F52" s="3">
        <f t="shared" si="46"/>
        <v>-165</v>
      </c>
      <c r="G52" s="3">
        <f t="shared" si="46"/>
        <v>-150</v>
      </c>
      <c r="H52" s="3">
        <f t="shared" si="46"/>
        <v>-135</v>
      </c>
      <c r="I52" s="3">
        <f t="shared" si="46"/>
        <v>-120</v>
      </c>
      <c r="J52" s="3">
        <f t="shared" si="46"/>
        <v>-105</v>
      </c>
      <c r="K52" s="3">
        <f t="shared" si="46"/>
        <v>-90</v>
      </c>
      <c r="L52" s="3">
        <f t="shared" si="46"/>
        <v>-75</v>
      </c>
      <c r="M52" s="3">
        <f t="shared" si="46"/>
        <v>-60</v>
      </c>
      <c r="N52" s="3">
        <f t="shared" si="44"/>
        <v>-45</v>
      </c>
      <c r="O52" s="3">
        <f t="shared" si="44"/>
        <v>-30</v>
      </c>
      <c r="P52" s="3">
        <f t="shared" si="44"/>
        <v>-15</v>
      </c>
      <c r="Q52" s="3">
        <f t="shared" si="44"/>
        <v>0</v>
      </c>
      <c r="R52" s="3">
        <f t="shared" si="44"/>
        <v>15</v>
      </c>
      <c r="S52" s="3">
        <f t="shared" si="44"/>
        <v>30</v>
      </c>
      <c r="T52" s="3">
        <f t="shared" si="44"/>
        <v>45</v>
      </c>
      <c r="U52" s="3">
        <f t="shared" si="32"/>
        <v>60</v>
      </c>
      <c r="V52" s="3">
        <f t="shared" si="30"/>
        <v>75</v>
      </c>
      <c r="W52" s="3">
        <f t="shared" si="30"/>
        <v>90</v>
      </c>
      <c r="X52" s="3">
        <f t="shared" si="30"/>
        <v>105</v>
      </c>
      <c r="Y52" s="3">
        <f t="shared" si="30"/>
        <v>120</v>
      </c>
      <c r="Z52" s="3">
        <f t="shared" si="30"/>
        <v>135</v>
      </c>
      <c r="AA52" s="3">
        <f t="shared" si="30"/>
        <v>150</v>
      </c>
      <c r="AB52" s="3">
        <f t="shared" si="30"/>
        <v>165</v>
      </c>
      <c r="AC52" s="3">
        <f t="shared" si="30"/>
        <v>180</v>
      </c>
      <c r="AD52" s="7">
        <f t="shared" si="48"/>
        <v>143.29300374906165</v>
      </c>
      <c r="AE52" s="7">
        <f t="shared" si="48"/>
        <v>140.45762479534685</v>
      </c>
      <c r="AF52" s="7">
        <f t="shared" si="48"/>
        <v>132.96798548764647</v>
      </c>
      <c r="AG52" s="7">
        <f t="shared" si="48"/>
        <v>122.62329930238421</v>
      </c>
      <c r="AH52" s="7">
        <f t="shared" si="48"/>
        <v>110.6975363267406</v>
      </c>
      <c r="AI52" s="7">
        <f t="shared" si="48"/>
        <v>97.886270454288422</v>
      </c>
      <c r="AJ52" s="7">
        <f t="shared" si="48"/>
        <v>84.558267603711002</v>
      </c>
      <c r="AK52" s="7">
        <f t="shared" si="48"/>
        <v>70.920848293608941</v>
      </c>
      <c r="AL52" s="7">
        <f t="shared" si="48"/>
        <v>57.104980221699691</v>
      </c>
      <c r="AM52" s="7">
        <f t="shared" si="48"/>
        <v>43.215771325093868</v>
      </c>
      <c r="AN52" s="7">
        <f t="shared" si="48"/>
        <v>29.395022978186322</v>
      </c>
      <c r="AO52" s="7">
        <f t="shared" si="48"/>
        <v>16.091396590132231</v>
      </c>
      <c r="AP52" s="7">
        <f t="shared" si="48"/>
        <v>7.5330037490616757</v>
      </c>
      <c r="AQ52" s="7">
        <f t="shared" si="48"/>
        <v>16.091396590132231</v>
      </c>
      <c r="AR52" s="7">
        <f t="shared" si="48"/>
        <v>29.395022978186322</v>
      </c>
      <c r="AS52" s="7">
        <f t="shared" si="48"/>
        <v>43.215771325093868</v>
      </c>
      <c r="AT52" s="7">
        <f t="shared" si="34"/>
        <v>57.104980221699691</v>
      </c>
      <c r="AU52" s="7">
        <f t="shared" si="34"/>
        <v>70.920848293608941</v>
      </c>
      <c r="AV52" s="7">
        <f t="shared" si="34"/>
        <v>84.558267603711002</v>
      </c>
      <c r="AW52" s="7">
        <f t="shared" si="34"/>
        <v>97.886270454288422</v>
      </c>
      <c r="AX52" s="7">
        <f t="shared" si="34"/>
        <v>110.6975363267406</v>
      </c>
      <c r="AY52" s="7">
        <f t="shared" si="34"/>
        <v>122.62329930238421</v>
      </c>
      <c r="AZ52" s="7">
        <f t="shared" si="34"/>
        <v>132.96798548764647</v>
      </c>
      <c r="BA52" s="7">
        <f t="shared" si="34"/>
        <v>140.45762479534685</v>
      </c>
      <c r="BB52" s="7">
        <f t="shared" si="34"/>
        <v>143.29300374906165</v>
      </c>
      <c r="BC52" s="7">
        <f t="shared" si="15"/>
        <v>96.071968482210423</v>
      </c>
      <c r="BD52" s="7">
        <f t="shared" si="4"/>
        <v>12.809595797628056</v>
      </c>
      <c r="BE52" s="40">
        <f t="shared" si="16"/>
        <v>1.0251164405358055</v>
      </c>
      <c r="BF52" s="40">
        <f t="shared" si="49"/>
        <v>0</v>
      </c>
      <c r="BG52" s="40">
        <f t="shared" si="49"/>
        <v>0</v>
      </c>
      <c r="BH52" s="40">
        <f t="shared" si="49"/>
        <v>0</v>
      </c>
      <c r="BI52" s="40">
        <f t="shared" si="49"/>
        <v>0</v>
      </c>
      <c r="BJ52" s="40">
        <f t="shared" si="49"/>
        <v>0</v>
      </c>
      <c r="BK52" s="40">
        <f t="shared" si="49"/>
        <v>0</v>
      </c>
      <c r="BL52" s="40">
        <f t="shared" si="49"/>
        <v>132.89331719342073</v>
      </c>
      <c r="BM52" s="40">
        <f t="shared" si="49"/>
        <v>458.05975937254135</v>
      </c>
      <c r="BN52" s="40">
        <f t="shared" si="49"/>
        <v>761.06664588010801</v>
      </c>
      <c r="BO52" s="40">
        <f t="shared" si="49"/>
        <v>1021.2645581431858</v>
      </c>
      <c r="BP52" s="40">
        <f t="shared" si="49"/>
        <v>1220.921438438427</v>
      </c>
      <c r="BQ52" s="40">
        <f t="shared" si="47"/>
        <v>1346.4310003223061</v>
      </c>
      <c r="BR52" s="40">
        <f t="shared" si="47"/>
        <v>1389.2399745667949</v>
      </c>
      <c r="BS52" s="40">
        <f t="shared" si="47"/>
        <v>1346.4310003223061</v>
      </c>
      <c r="BT52" s="40">
        <f t="shared" si="47"/>
        <v>1220.921438438427</v>
      </c>
      <c r="BU52" s="40">
        <f t="shared" si="37"/>
        <v>1021.2645581431858</v>
      </c>
      <c r="BV52" s="40">
        <f t="shared" si="37"/>
        <v>761.06664588010801</v>
      </c>
      <c r="BW52" s="40">
        <f t="shared" si="37"/>
        <v>458.05975937254135</v>
      </c>
      <c r="BX52" s="40">
        <f t="shared" si="37"/>
        <v>132.89331719342073</v>
      </c>
      <c r="BY52" s="40">
        <f t="shared" si="37"/>
        <v>0</v>
      </c>
      <c r="BZ52" s="40">
        <f t="shared" si="37"/>
        <v>0</v>
      </c>
      <c r="CA52" s="40">
        <f t="shared" si="37"/>
        <v>0</v>
      </c>
      <c r="CB52" s="40">
        <f t="shared" si="35"/>
        <v>0</v>
      </c>
      <c r="CC52" s="40">
        <f t="shared" si="35"/>
        <v>0</v>
      </c>
      <c r="CD52" s="40">
        <f t="shared" si="35"/>
        <v>0</v>
      </c>
      <c r="CE52" s="40">
        <f t="shared" si="18"/>
        <v>708.51238702906539</v>
      </c>
      <c r="CF52" s="10">
        <f t="shared" si="8"/>
        <v>1.6767721688867911</v>
      </c>
      <c r="CG52" s="35">
        <f t="shared" si="9"/>
        <v>6.6607142857142856</v>
      </c>
      <c r="CH52" s="7">
        <f t="shared" si="10"/>
        <v>40.72512594316224</v>
      </c>
      <c r="CI52" s="7">
        <f t="shared" si="19"/>
        <v>20.769814231012742</v>
      </c>
      <c r="CJ52" s="10">
        <f t="shared" si="11"/>
        <v>22.821905068719605</v>
      </c>
    </row>
    <row r="53" spans="1:88" ht="15.75" thickBot="1" x14ac:dyDescent="0.3">
      <c r="A53" s="8">
        <v>42</v>
      </c>
      <c r="B53" s="3" t="s">
        <v>17</v>
      </c>
      <c r="C53" s="14">
        <v>44238</v>
      </c>
      <c r="D53" s="11">
        <f t="shared" si="13"/>
        <v>-14.268782604199705</v>
      </c>
      <c r="E53" s="8">
        <f t="shared" si="46"/>
        <v>-180</v>
      </c>
      <c r="F53" s="3">
        <f t="shared" si="46"/>
        <v>-165</v>
      </c>
      <c r="G53" s="3">
        <f t="shared" si="46"/>
        <v>-150</v>
      </c>
      <c r="H53" s="3">
        <f t="shared" si="46"/>
        <v>-135</v>
      </c>
      <c r="I53" s="3">
        <f t="shared" si="46"/>
        <v>-120</v>
      </c>
      <c r="J53" s="3">
        <f t="shared" si="46"/>
        <v>-105</v>
      </c>
      <c r="K53" s="3">
        <f t="shared" si="46"/>
        <v>-90</v>
      </c>
      <c r="L53" s="3">
        <f t="shared" si="46"/>
        <v>-75</v>
      </c>
      <c r="M53" s="3">
        <f t="shared" si="46"/>
        <v>-60</v>
      </c>
      <c r="N53" s="3">
        <f t="shared" si="44"/>
        <v>-45</v>
      </c>
      <c r="O53" s="3">
        <f t="shared" si="44"/>
        <v>-30</v>
      </c>
      <c r="P53" s="3">
        <f t="shared" si="44"/>
        <v>-15</v>
      </c>
      <c r="Q53" s="3">
        <f t="shared" si="44"/>
        <v>0</v>
      </c>
      <c r="R53" s="3">
        <f t="shared" si="44"/>
        <v>15</v>
      </c>
      <c r="S53" s="3">
        <f t="shared" si="44"/>
        <v>30</v>
      </c>
      <c r="T53" s="3">
        <f t="shared" si="44"/>
        <v>45</v>
      </c>
      <c r="U53" s="3">
        <f t="shared" si="32"/>
        <v>60</v>
      </c>
      <c r="V53" s="3">
        <f t="shared" si="30"/>
        <v>75</v>
      </c>
      <c r="W53" s="3">
        <f t="shared" si="30"/>
        <v>90</v>
      </c>
      <c r="X53" s="3">
        <f t="shared" si="30"/>
        <v>105</v>
      </c>
      <c r="Y53" s="3">
        <f t="shared" si="30"/>
        <v>120</v>
      </c>
      <c r="Z53" s="3">
        <f t="shared" si="30"/>
        <v>135</v>
      </c>
      <c r="AA53" s="3">
        <f t="shared" si="30"/>
        <v>150</v>
      </c>
      <c r="AB53" s="3">
        <f t="shared" si="30"/>
        <v>165</v>
      </c>
      <c r="AC53" s="3">
        <f t="shared" si="30"/>
        <v>180</v>
      </c>
      <c r="AD53" s="7">
        <f t="shared" si="48"/>
        <v>143.61121739580028</v>
      </c>
      <c r="AE53" s="7">
        <f t="shared" si="48"/>
        <v>140.7522557961164</v>
      </c>
      <c r="AF53" s="7">
        <f t="shared" si="48"/>
        <v>133.21399572954959</v>
      </c>
      <c r="AG53" s="7">
        <f t="shared" si="48"/>
        <v>122.82296953515647</v>
      </c>
      <c r="AH53" s="7">
        <f t="shared" si="48"/>
        <v>110.86093351633122</v>
      </c>
      <c r="AI53" s="7">
        <f t="shared" si="48"/>
        <v>98.022636484321851</v>
      </c>
      <c r="AJ53" s="7">
        <f t="shared" si="48"/>
        <v>84.674825236481027</v>
      </c>
      <c r="AK53" s="7">
        <f t="shared" si="48"/>
        <v>71.023489636744586</v>
      </c>
      <c r="AL53" s="7">
        <f t="shared" si="48"/>
        <v>57.199393726098911</v>
      </c>
      <c r="AM53" s="7">
        <f t="shared" si="48"/>
        <v>43.309309948705206</v>
      </c>
      <c r="AN53" s="7">
        <f t="shared" si="48"/>
        <v>29.50167302764941</v>
      </c>
      <c r="AO53" s="7">
        <f t="shared" si="48"/>
        <v>16.253303472288415</v>
      </c>
      <c r="AP53" s="7">
        <f t="shared" si="48"/>
        <v>7.8512173958002576</v>
      </c>
      <c r="AQ53" s="7">
        <f t="shared" si="48"/>
        <v>16.253303472288415</v>
      </c>
      <c r="AR53" s="7">
        <f t="shared" si="48"/>
        <v>29.50167302764941</v>
      </c>
      <c r="AS53" s="7">
        <f t="shared" si="48"/>
        <v>43.309309948705206</v>
      </c>
      <c r="AT53" s="7">
        <f t="shared" si="34"/>
        <v>57.199393726098911</v>
      </c>
      <c r="AU53" s="7">
        <f t="shared" si="34"/>
        <v>71.023489636744586</v>
      </c>
      <c r="AV53" s="7">
        <f t="shared" si="34"/>
        <v>84.674825236481027</v>
      </c>
      <c r="AW53" s="7">
        <f t="shared" si="34"/>
        <v>98.022636484321851</v>
      </c>
      <c r="AX53" s="7">
        <f t="shared" si="34"/>
        <v>110.86093351633122</v>
      </c>
      <c r="AY53" s="7">
        <f t="shared" si="34"/>
        <v>122.82296953515647</v>
      </c>
      <c r="AZ53" s="7">
        <f t="shared" si="34"/>
        <v>133.21399572954959</v>
      </c>
      <c r="BA53" s="7">
        <f t="shared" si="34"/>
        <v>140.7522557961164</v>
      </c>
      <c r="BB53" s="7">
        <f t="shared" si="34"/>
        <v>143.61121739580028</v>
      </c>
      <c r="BC53" s="7">
        <f t="shared" si="15"/>
        <v>95.933303905781457</v>
      </c>
      <c r="BD53" s="7">
        <f t="shared" si="4"/>
        <v>12.791107187437527</v>
      </c>
      <c r="BE53" s="40">
        <f t="shared" si="16"/>
        <v>1.0247442712397508</v>
      </c>
      <c r="BF53" s="40">
        <f t="shared" si="49"/>
        <v>0</v>
      </c>
      <c r="BG53" s="40">
        <f t="shared" si="49"/>
        <v>0</v>
      </c>
      <c r="BH53" s="40">
        <f t="shared" si="49"/>
        <v>0</v>
      </c>
      <c r="BI53" s="40">
        <f t="shared" si="49"/>
        <v>0</v>
      </c>
      <c r="BJ53" s="40">
        <f t="shared" si="49"/>
        <v>0</v>
      </c>
      <c r="BK53" s="40">
        <f t="shared" si="49"/>
        <v>0</v>
      </c>
      <c r="BL53" s="40">
        <f t="shared" si="49"/>
        <v>130.00792108378022</v>
      </c>
      <c r="BM53" s="40">
        <f t="shared" si="49"/>
        <v>455.52109809909558</v>
      </c>
      <c r="BN53" s="40">
        <f t="shared" si="49"/>
        <v>758.85109003677678</v>
      </c>
      <c r="BO53" s="40">
        <f t="shared" si="49"/>
        <v>1019.3264592227836</v>
      </c>
      <c r="BP53" s="40">
        <f t="shared" si="49"/>
        <v>1219.1962397029895</v>
      </c>
      <c r="BQ53" s="40">
        <f t="shared" si="47"/>
        <v>1344.8396362380988</v>
      </c>
      <c r="BR53" s="40">
        <f t="shared" si="47"/>
        <v>1387.6942589897731</v>
      </c>
      <c r="BS53" s="40">
        <f t="shared" si="47"/>
        <v>1344.8396362380988</v>
      </c>
      <c r="BT53" s="40">
        <f t="shared" si="47"/>
        <v>1219.1962397029895</v>
      </c>
      <c r="BU53" s="40">
        <f t="shared" si="37"/>
        <v>1019.3264592227836</v>
      </c>
      <c r="BV53" s="40">
        <f t="shared" si="37"/>
        <v>758.85109003677678</v>
      </c>
      <c r="BW53" s="40">
        <f t="shared" si="37"/>
        <v>455.52109809909558</v>
      </c>
      <c r="BX53" s="40">
        <f t="shared" si="37"/>
        <v>130.00792108378022</v>
      </c>
      <c r="BY53" s="40">
        <f t="shared" si="37"/>
        <v>0</v>
      </c>
      <c r="BZ53" s="40">
        <f t="shared" si="37"/>
        <v>0</v>
      </c>
      <c r="CA53" s="40">
        <f t="shared" si="37"/>
        <v>0</v>
      </c>
      <c r="CB53" s="40">
        <f t="shared" si="35"/>
        <v>0</v>
      </c>
      <c r="CC53" s="40">
        <f t="shared" si="35"/>
        <v>0</v>
      </c>
      <c r="CD53" s="40">
        <f t="shared" si="35"/>
        <v>0</v>
      </c>
      <c r="CE53" s="40">
        <f t="shared" si="18"/>
        <v>707.72407208478432</v>
      </c>
      <c r="CF53" s="10">
        <f t="shared" si="8"/>
        <v>1.6743520154722225</v>
      </c>
      <c r="CG53" s="35">
        <f t="shared" si="9"/>
        <v>6.6607142857142856</v>
      </c>
      <c r="CH53" s="7">
        <f t="shared" si="10"/>
        <v>40.632167479314717</v>
      </c>
      <c r="CI53" s="7">
        <f t="shared" si="19"/>
        <v>20.722405414450506</v>
      </c>
      <c r="CJ53" s="10">
        <f t="shared" si="11"/>
        <v>22.785692344085611</v>
      </c>
    </row>
    <row r="54" spans="1:88" ht="15.75" thickBot="1" x14ac:dyDescent="0.3">
      <c r="A54" s="8">
        <v>43</v>
      </c>
      <c r="B54" s="3" t="s">
        <v>17</v>
      </c>
      <c r="C54" s="14">
        <v>44239</v>
      </c>
      <c r="D54" s="11">
        <f t="shared" si="13"/>
        <v>-13.9463408092299</v>
      </c>
      <c r="E54" s="8">
        <f t="shared" si="46"/>
        <v>-180</v>
      </c>
      <c r="F54" s="3">
        <f t="shared" si="46"/>
        <v>-165</v>
      </c>
      <c r="G54" s="3">
        <f t="shared" si="46"/>
        <v>-150</v>
      </c>
      <c r="H54" s="3">
        <f t="shared" si="46"/>
        <v>-135</v>
      </c>
      <c r="I54" s="3">
        <f t="shared" si="46"/>
        <v>-120</v>
      </c>
      <c r="J54" s="3">
        <f t="shared" si="46"/>
        <v>-105</v>
      </c>
      <c r="K54" s="3">
        <f t="shared" si="46"/>
        <v>-90</v>
      </c>
      <c r="L54" s="3">
        <f t="shared" si="46"/>
        <v>-75</v>
      </c>
      <c r="M54" s="3">
        <f t="shared" si="46"/>
        <v>-60</v>
      </c>
      <c r="N54" s="3">
        <f t="shared" si="44"/>
        <v>-45</v>
      </c>
      <c r="O54" s="3">
        <f t="shared" si="44"/>
        <v>-30</v>
      </c>
      <c r="P54" s="3">
        <f t="shared" si="44"/>
        <v>-15</v>
      </c>
      <c r="Q54" s="3">
        <f t="shared" si="44"/>
        <v>0</v>
      </c>
      <c r="R54" s="3">
        <f t="shared" si="44"/>
        <v>15</v>
      </c>
      <c r="S54" s="3">
        <f t="shared" si="44"/>
        <v>30</v>
      </c>
      <c r="T54" s="3">
        <f t="shared" si="44"/>
        <v>45</v>
      </c>
      <c r="U54" s="3">
        <f t="shared" si="32"/>
        <v>60</v>
      </c>
      <c r="V54" s="3">
        <f t="shared" si="32"/>
        <v>75</v>
      </c>
      <c r="W54" s="3">
        <f t="shared" si="32"/>
        <v>90</v>
      </c>
      <c r="X54" s="3">
        <f t="shared" si="32"/>
        <v>105</v>
      </c>
      <c r="Y54" s="3">
        <f t="shared" si="32"/>
        <v>120</v>
      </c>
      <c r="Z54" s="3">
        <f t="shared" si="32"/>
        <v>135</v>
      </c>
      <c r="AA54" s="3">
        <f t="shared" si="32"/>
        <v>150</v>
      </c>
      <c r="AB54" s="3">
        <f t="shared" si="32"/>
        <v>165</v>
      </c>
      <c r="AC54" s="3">
        <f t="shared" si="32"/>
        <v>180</v>
      </c>
      <c r="AD54" s="7">
        <f t="shared" si="48"/>
        <v>143.93365919077013</v>
      </c>
      <c r="AE54" s="7">
        <f t="shared" si="48"/>
        <v>141.05048463351628</v>
      </c>
      <c r="AF54" s="7">
        <f t="shared" si="48"/>
        <v>133.462590533292</v>
      </c>
      <c r="AG54" s="7">
        <f t="shared" si="48"/>
        <v>123.02458621772112</v>
      </c>
      <c r="AH54" s="7">
        <f t="shared" si="48"/>
        <v>111.02599536801522</v>
      </c>
      <c r="AI54" s="7">
        <f t="shared" si="48"/>
        <v>98.160606923255386</v>
      </c>
      <c r="AJ54" s="7">
        <f t="shared" si="48"/>
        <v>84.793077030534292</v>
      </c>
      <c r="AK54" s="7">
        <f t="shared" si="48"/>
        <v>71.128049826405814</v>
      </c>
      <c r="AL54" s="7">
        <f t="shared" si="48"/>
        <v>57.296120071995695</v>
      </c>
      <c r="AM54" s="7">
        <f t="shared" si="48"/>
        <v>43.405835445513929</v>
      </c>
      <c r="AN54" s="7">
        <f t="shared" si="48"/>
        <v>29.612558779804036</v>
      </c>
      <c r="AO54" s="7">
        <f t="shared" si="48"/>
        <v>16.42189913942207</v>
      </c>
      <c r="AP54" s="7">
        <f t="shared" si="48"/>
        <v>8.1736591907701062</v>
      </c>
      <c r="AQ54" s="7">
        <f t="shared" si="48"/>
        <v>16.42189913942207</v>
      </c>
      <c r="AR54" s="7">
        <f t="shared" si="48"/>
        <v>29.612558779804036</v>
      </c>
      <c r="AS54" s="7">
        <f t="shared" si="48"/>
        <v>43.405835445513929</v>
      </c>
      <c r="AT54" s="7">
        <f t="shared" si="34"/>
        <v>57.296120071995695</v>
      </c>
      <c r="AU54" s="7">
        <f t="shared" si="34"/>
        <v>71.128049826405814</v>
      </c>
      <c r="AV54" s="7">
        <f t="shared" si="34"/>
        <v>84.793077030534292</v>
      </c>
      <c r="AW54" s="7">
        <f t="shared" si="34"/>
        <v>98.160606923255386</v>
      </c>
      <c r="AX54" s="7">
        <f t="shared" si="34"/>
        <v>111.02599536801522</v>
      </c>
      <c r="AY54" s="7">
        <f t="shared" si="34"/>
        <v>123.02458621772112</v>
      </c>
      <c r="AZ54" s="7">
        <f t="shared" si="34"/>
        <v>133.462590533292</v>
      </c>
      <c r="BA54" s="7">
        <f t="shared" si="34"/>
        <v>141.05048463351628</v>
      </c>
      <c r="BB54" s="7">
        <f t="shared" si="34"/>
        <v>143.93365919077013</v>
      </c>
      <c r="BC54" s="7">
        <f t="shared" si="15"/>
        <v>95.793231233743285</v>
      </c>
      <c r="BD54" s="7">
        <f t="shared" si="4"/>
        <v>12.772430831165771</v>
      </c>
      <c r="BE54" s="40">
        <f t="shared" si="16"/>
        <v>1.0243647696821025</v>
      </c>
      <c r="BF54" s="40">
        <f t="shared" si="49"/>
        <v>0</v>
      </c>
      <c r="BG54" s="40">
        <f t="shared" si="49"/>
        <v>0</v>
      </c>
      <c r="BH54" s="40">
        <f t="shared" si="49"/>
        <v>0</v>
      </c>
      <c r="BI54" s="40">
        <f t="shared" si="49"/>
        <v>0</v>
      </c>
      <c r="BJ54" s="40">
        <f t="shared" si="49"/>
        <v>0</v>
      </c>
      <c r="BK54" s="40">
        <f t="shared" si="49"/>
        <v>0</v>
      </c>
      <c r="BL54" s="40">
        <f t="shared" si="49"/>
        <v>127.08190369724853</v>
      </c>
      <c r="BM54" s="40">
        <f t="shared" si="49"/>
        <v>452.9350810243705</v>
      </c>
      <c r="BN54" s="40">
        <f t="shared" si="49"/>
        <v>756.58190281448594</v>
      </c>
      <c r="BO54" s="40">
        <f t="shared" si="49"/>
        <v>1017.3293399626967</v>
      </c>
      <c r="BP54" s="40">
        <f t="shared" si="49"/>
        <v>1217.4078855328669</v>
      </c>
      <c r="BQ54" s="40">
        <f t="shared" si="47"/>
        <v>1343.1825172898186</v>
      </c>
      <c r="BR54" s="40">
        <f t="shared" si="47"/>
        <v>1386.081901931723</v>
      </c>
      <c r="BS54" s="40">
        <f t="shared" si="47"/>
        <v>1343.1825172898186</v>
      </c>
      <c r="BT54" s="40">
        <f t="shared" si="47"/>
        <v>1217.4078855328669</v>
      </c>
      <c r="BU54" s="40">
        <f t="shared" si="37"/>
        <v>1017.3293399626967</v>
      </c>
      <c r="BV54" s="40">
        <f t="shared" si="37"/>
        <v>756.58190281448594</v>
      </c>
      <c r="BW54" s="40">
        <f t="shared" si="37"/>
        <v>452.9350810243705</v>
      </c>
      <c r="BX54" s="40">
        <f t="shared" si="37"/>
        <v>127.08190369724853</v>
      </c>
      <c r="BY54" s="40">
        <f t="shared" si="37"/>
        <v>0</v>
      </c>
      <c r="BZ54" s="40">
        <f t="shared" si="37"/>
        <v>0</v>
      </c>
      <c r="CA54" s="40">
        <f t="shared" si="37"/>
        <v>0</v>
      </c>
      <c r="CB54" s="40">
        <f t="shared" si="35"/>
        <v>0</v>
      </c>
      <c r="CC54" s="40">
        <f t="shared" si="35"/>
        <v>0</v>
      </c>
      <c r="CD54" s="40">
        <f t="shared" si="35"/>
        <v>0</v>
      </c>
      <c r="CE54" s="40">
        <f t="shared" si="18"/>
        <v>706.9017699851787</v>
      </c>
      <c r="CF54" s="10">
        <f t="shared" si="8"/>
        <v>1.6719072861530901</v>
      </c>
      <c r="CG54" s="35">
        <f t="shared" si="9"/>
        <v>6.6607142857142856</v>
      </c>
      <c r="CH54" s="7">
        <f t="shared" si="10"/>
        <v>40.536452379526729</v>
      </c>
      <c r="CI54" s="7">
        <f t="shared" si="19"/>
        <v>20.673590713558632</v>
      </c>
      <c r="CJ54" s="10">
        <f t="shared" si="11"/>
        <v>22.748067460607079</v>
      </c>
    </row>
    <row r="55" spans="1:88" ht="15.75" thickBot="1" x14ac:dyDescent="0.3">
      <c r="A55" s="8">
        <v>44</v>
      </c>
      <c r="B55" s="3" t="s">
        <v>17</v>
      </c>
      <c r="C55" s="14">
        <v>44240</v>
      </c>
      <c r="D55" s="11">
        <f t="shared" si="13"/>
        <v>-13.61976641249163</v>
      </c>
      <c r="E55" s="8">
        <f t="shared" si="46"/>
        <v>-180</v>
      </c>
      <c r="F55" s="3">
        <f t="shared" si="46"/>
        <v>-165</v>
      </c>
      <c r="G55" s="3">
        <f t="shared" si="46"/>
        <v>-150</v>
      </c>
      <c r="H55" s="3">
        <f t="shared" si="46"/>
        <v>-135</v>
      </c>
      <c r="I55" s="3">
        <f t="shared" si="46"/>
        <v>-120</v>
      </c>
      <c r="J55" s="3">
        <f t="shared" si="46"/>
        <v>-105</v>
      </c>
      <c r="K55" s="3">
        <f t="shared" si="46"/>
        <v>-90</v>
      </c>
      <c r="L55" s="3">
        <f t="shared" si="46"/>
        <v>-75</v>
      </c>
      <c r="M55" s="3">
        <f t="shared" si="46"/>
        <v>-60</v>
      </c>
      <c r="N55" s="3">
        <f t="shared" si="44"/>
        <v>-45</v>
      </c>
      <c r="O55" s="3">
        <f t="shared" si="44"/>
        <v>-30</v>
      </c>
      <c r="P55" s="3">
        <f t="shared" si="44"/>
        <v>-15</v>
      </c>
      <c r="Q55" s="3">
        <f t="shared" si="44"/>
        <v>0</v>
      </c>
      <c r="R55" s="3">
        <f t="shared" si="44"/>
        <v>15</v>
      </c>
      <c r="S55" s="3">
        <f t="shared" si="44"/>
        <v>30</v>
      </c>
      <c r="T55" s="3">
        <f t="shared" si="44"/>
        <v>45</v>
      </c>
      <c r="U55" s="3">
        <f t="shared" si="32"/>
        <v>60</v>
      </c>
      <c r="V55" s="3">
        <f t="shared" si="32"/>
        <v>75</v>
      </c>
      <c r="W55" s="3">
        <f t="shared" si="32"/>
        <v>90</v>
      </c>
      <c r="X55" s="3">
        <f t="shared" si="32"/>
        <v>105</v>
      </c>
      <c r="Y55" s="3">
        <f t="shared" si="32"/>
        <v>120</v>
      </c>
      <c r="Z55" s="3">
        <f t="shared" si="32"/>
        <v>135</v>
      </c>
      <c r="AA55" s="3">
        <f t="shared" si="32"/>
        <v>150</v>
      </c>
      <c r="AB55" s="3">
        <f t="shared" si="32"/>
        <v>165</v>
      </c>
      <c r="AC55" s="3">
        <f t="shared" si="32"/>
        <v>180</v>
      </c>
      <c r="AD55" s="7">
        <f t="shared" si="48"/>
        <v>144.26023358750837</v>
      </c>
      <c r="AE55" s="7">
        <f t="shared" si="48"/>
        <v>141.35220281253206</v>
      </c>
      <c r="AF55" s="7">
        <f t="shared" si="48"/>
        <v>133.71365749956112</v>
      </c>
      <c r="AG55" s="7">
        <f t="shared" si="48"/>
        <v>123.22805299593757</v>
      </c>
      <c r="AH55" s="7">
        <f t="shared" si="48"/>
        <v>111.19264748579897</v>
      </c>
      <c r="AI55" s="7">
        <f t="shared" si="48"/>
        <v>98.300128905471297</v>
      </c>
      <c r="AJ55" s="7">
        <f t="shared" si="48"/>
        <v>84.91299025116183</v>
      </c>
      <c r="AK55" s="7">
        <f t="shared" si="48"/>
        <v>71.234515521995888</v>
      </c>
      <c r="AL55" s="7">
        <f t="shared" si="48"/>
        <v>57.395165660299575</v>
      </c>
      <c r="AM55" s="7">
        <f t="shared" si="48"/>
        <v>43.505375105148936</v>
      </c>
      <c r="AN55" s="7">
        <f t="shared" si="48"/>
        <v>29.727725122196016</v>
      </c>
      <c r="AO55" s="7">
        <f t="shared" si="48"/>
        <v>16.597169290075211</v>
      </c>
      <c r="AP55" s="7">
        <f t="shared" si="48"/>
        <v>8.5002335875083439</v>
      </c>
      <c r="AQ55" s="7">
        <f t="shared" si="48"/>
        <v>16.597169290075211</v>
      </c>
      <c r="AR55" s="7">
        <f t="shared" si="48"/>
        <v>29.727725122196016</v>
      </c>
      <c r="AS55" s="7">
        <f t="shared" si="48"/>
        <v>43.505375105148936</v>
      </c>
      <c r="AT55" s="7">
        <f t="shared" si="34"/>
        <v>57.395165660299575</v>
      </c>
      <c r="AU55" s="7">
        <f t="shared" si="34"/>
        <v>71.234515521995888</v>
      </c>
      <c r="AV55" s="7">
        <f t="shared" si="34"/>
        <v>84.91299025116183</v>
      </c>
      <c r="AW55" s="7">
        <f t="shared" si="34"/>
        <v>98.300128905471297</v>
      </c>
      <c r="AX55" s="7">
        <f t="shared" si="34"/>
        <v>111.19264748579897</v>
      </c>
      <c r="AY55" s="7">
        <f t="shared" si="34"/>
        <v>123.22805299593757</v>
      </c>
      <c r="AZ55" s="7">
        <f t="shared" si="34"/>
        <v>133.71365749956112</v>
      </c>
      <c r="BA55" s="7">
        <f t="shared" si="34"/>
        <v>141.35220281253206</v>
      </c>
      <c r="BB55" s="7">
        <f t="shared" si="34"/>
        <v>144.26023358750837</v>
      </c>
      <c r="BC55" s="7">
        <f t="shared" si="15"/>
        <v>95.651797036227364</v>
      </c>
      <c r="BD55" s="7">
        <f t="shared" si="4"/>
        <v>12.753572938163648</v>
      </c>
      <c r="BE55" s="40">
        <f t="shared" si="16"/>
        <v>1.0239780483173626</v>
      </c>
      <c r="BF55" s="40">
        <f t="shared" si="49"/>
        <v>0</v>
      </c>
      <c r="BG55" s="40">
        <f t="shared" si="49"/>
        <v>0</v>
      </c>
      <c r="BH55" s="40">
        <f t="shared" si="49"/>
        <v>0</v>
      </c>
      <c r="BI55" s="40">
        <f t="shared" si="49"/>
        <v>0</v>
      </c>
      <c r="BJ55" s="40">
        <f t="shared" si="49"/>
        <v>0</v>
      </c>
      <c r="BK55" s="40">
        <f t="shared" si="49"/>
        <v>0</v>
      </c>
      <c r="BL55" s="40">
        <f t="shared" si="49"/>
        <v>124.11617220936087</v>
      </c>
      <c r="BM55" s="40">
        <f t="shared" si="49"/>
        <v>450.30209386470739</v>
      </c>
      <c r="BN55" s="40">
        <f t="shared" si="49"/>
        <v>754.25898400696485</v>
      </c>
      <c r="BO55" s="40">
        <f t="shared" si="49"/>
        <v>1015.2726828854494</v>
      </c>
      <c r="BP55" s="40">
        <f t="shared" si="49"/>
        <v>1215.5555382671241</v>
      </c>
      <c r="BQ55" s="40">
        <f t="shared" si="47"/>
        <v>1341.4586045407959</v>
      </c>
      <c r="BR55" s="40">
        <f t="shared" si="47"/>
        <v>1384.4017958045688</v>
      </c>
      <c r="BS55" s="40">
        <f t="shared" si="47"/>
        <v>1341.4586045407959</v>
      </c>
      <c r="BT55" s="40">
        <f t="shared" si="47"/>
        <v>1215.5555382671241</v>
      </c>
      <c r="BU55" s="40">
        <f t="shared" si="37"/>
        <v>1015.2726828854494</v>
      </c>
      <c r="BV55" s="40">
        <f t="shared" si="37"/>
        <v>754.25898400696485</v>
      </c>
      <c r="BW55" s="40">
        <f t="shared" si="37"/>
        <v>450.30209386470739</v>
      </c>
      <c r="BX55" s="40">
        <f t="shared" si="37"/>
        <v>124.11617220936087</v>
      </c>
      <c r="BY55" s="40">
        <f t="shared" si="37"/>
        <v>0</v>
      </c>
      <c r="BZ55" s="40">
        <f t="shared" si="37"/>
        <v>0</v>
      </c>
      <c r="CA55" s="40">
        <f t="shared" si="37"/>
        <v>0</v>
      </c>
      <c r="CB55" s="40">
        <f t="shared" si="35"/>
        <v>0</v>
      </c>
      <c r="CC55" s="40">
        <f t="shared" si="35"/>
        <v>0</v>
      </c>
      <c r="CD55" s="40">
        <f t="shared" si="35"/>
        <v>0</v>
      </c>
      <c r="CE55" s="40">
        <f t="shared" si="18"/>
        <v>706.04491586033009</v>
      </c>
      <c r="CF55" s="10">
        <f t="shared" si="8"/>
        <v>1.6694387937315214</v>
      </c>
      <c r="CG55" s="35">
        <f t="shared" si="9"/>
        <v>6.6607142857142856</v>
      </c>
      <c r="CH55" s="7">
        <f t="shared" si="10"/>
        <v>40.43795906814259</v>
      </c>
      <c r="CI55" s="7">
        <f t="shared" si="19"/>
        <v>20.623359124752721</v>
      </c>
      <c r="CJ55" s="10">
        <f t="shared" si="11"/>
        <v>22.709009827422587</v>
      </c>
    </row>
    <row r="56" spans="1:88" ht="15.75" thickBot="1" x14ac:dyDescent="0.3">
      <c r="A56" s="8">
        <v>45</v>
      </c>
      <c r="B56" s="3" t="s">
        <v>17</v>
      </c>
      <c r="C56" s="14">
        <v>44241</v>
      </c>
      <c r="D56" s="11">
        <f t="shared" si="13"/>
        <v>-13.289156185026709</v>
      </c>
      <c r="E56" s="8">
        <f t="shared" si="46"/>
        <v>-180</v>
      </c>
      <c r="F56" s="3">
        <f t="shared" si="46"/>
        <v>-165</v>
      </c>
      <c r="G56" s="3">
        <f t="shared" si="46"/>
        <v>-150</v>
      </c>
      <c r="H56" s="3">
        <f t="shared" si="46"/>
        <v>-135</v>
      </c>
      <c r="I56" s="3">
        <f t="shared" si="46"/>
        <v>-120</v>
      </c>
      <c r="J56" s="3">
        <f t="shared" si="46"/>
        <v>-105</v>
      </c>
      <c r="K56" s="3">
        <f t="shared" si="46"/>
        <v>-90</v>
      </c>
      <c r="L56" s="3">
        <f t="shared" si="46"/>
        <v>-75</v>
      </c>
      <c r="M56" s="3">
        <f t="shared" si="46"/>
        <v>-60</v>
      </c>
      <c r="N56" s="3">
        <f t="shared" si="44"/>
        <v>-45</v>
      </c>
      <c r="O56" s="3">
        <f t="shared" si="44"/>
        <v>-30</v>
      </c>
      <c r="P56" s="3">
        <f t="shared" si="44"/>
        <v>-15</v>
      </c>
      <c r="Q56" s="3">
        <f t="shared" si="44"/>
        <v>0</v>
      </c>
      <c r="R56" s="3">
        <f t="shared" si="44"/>
        <v>15</v>
      </c>
      <c r="S56" s="3">
        <f t="shared" si="44"/>
        <v>30</v>
      </c>
      <c r="T56" s="3">
        <f t="shared" si="44"/>
        <v>45</v>
      </c>
      <c r="U56" s="3">
        <f t="shared" si="32"/>
        <v>60</v>
      </c>
      <c r="V56" s="3">
        <f t="shared" si="32"/>
        <v>75</v>
      </c>
      <c r="W56" s="3">
        <f t="shared" si="32"/>
        <v>90</v>
      </c>
      <c r="X56" s="3">
        <f t="shared" si="32"/>
        <v>105</v>
      </c>
      <c r="Y56" s="3">
        <f t="shared" si="32"/>
        <v>120</v>
      </c>
      <c r="Z56" s="3">
        <f t="shared" si="32"/>
        <v>135</v>
      </c>
      <c r="AA56" s="3">
        <f t="shared" si="32"/>
        <v>150</v>
      </c>
      <c r="AB56" s="3">
        <f t="shared" si="32"/>
        <v>165</v>
      </c>
      <c r="AC56" s="3">
        <f t="shared" si="32"/>
        <v>180</v>
      </c>
      <c r="AD56" s="7">
        <f t="shared" si="48"/>
        <v>144.59084381497328</v>
      </c>
      <c r="AE56" s="7">
        <f t="shared" si="48"/>
        <v>141.65730010861091</v>
      </c>
      <c r="AF56" s="7">
        <f t="shared" si="48"/>
        <v>133.96708264165582</v>
      </c>
      <c r="AG56" s="7">
        <f t="shared" si="48"/>
        <v>123.43327248722159</v>
      </c>
      <c r="AH56" s="7">
        <f t="shared" si="48"/>
        <v>111.3608147543017</v>
      </c>
      <c r="AI56" s="7">
        <f t="shared" si="48"/>
        <v>98.441148892907847</v>
      </c>
      <c r="AJ56" s="7">
        <f t="shared" si="48"/>
        <v>85.034531355198808</v>
      </c>
      <c r="AK56" s="7">
        <f t="shared" si="48"/>
        <v>71.34287227611199</v>
      </c>
      <c r="AL56" s="7">
        <f t="shared" si="48"/>
        <v>57.496535255958932</v>
      </c>
      <c r="AM56" s="7">
        <f t="shared" si="48"/>
        <v>43.6079535500525</v>
      </c>
      <c r="AN56" s="7">
        <f t="shared" si="48"/>
        <v>29.847211703741337</v>
      </c>
      <c r="AO56" s="7">
        <f t="shared" si="48"/>
        <v>16.779087300604274</v>
      </c>
      <c r="AP56" s="7">
        <f t="shared" si="48"/>
        <v>8.8308438149733064</v>
      </c>
      <c r="AQ56" s="7">
        <f t="shared" si="48"/>
        <v>16.779087300604274</v>
      </c>
      <c r="AR56" s="7">
        <f t="shared" si="48"/>
        <v>29.847211703741337</v>
      </c>
      <c r="AS56" s="7">
        <f t="shared" si="48"/>
        <v>43.6079535500525</v>
      </c>
      <c r="AT56" s="7">
        <f t="shared" si="34"/>
        <v>57.496535255958932</v>
      </c>
      <c r="AU56" s="7">
        <f t="shared" si="34"/>
        <v>71.34287227611199</v>
      </c>
      <c r="AV56" s="7">
        <f t="shared" ref="AU56:BB94" si="50">DEGREES(ACOS((SIN(RADIANS($J$4))*SIN(RADIANS($D56))+COS(RADIANS($J$4))*COS(RADIANS($D56))*COS(RADIANS(W56)))))</f>
        <v>85.034531355198808</v>
      </c>
      <c r="AW56" s="7">
        <f t="shared" si="50"/>
        <v>98.441148892907847</v>
      </c>
      <c r="AX56" s="7">
        <f t="shared" si="50"/>
        <v>111.3608147543017</v>
      </c>
      <c r="AY56" s="7">
        <f t="shared" si="50"/>
        <v>123.43327248722159</v>
      </c>
      <c r="AZ56" s="7">
        <f t="shared" si="50"/>
        <v>133.96708264165582</v>
      </c>
      <c r="BA56" s="7">
        <f t="shared" si="50"/>
        <v>141.65730010861091</v>
      </c>
      <c r="BB56" s="7">
        <f t="shared" si="50"/>
        <v>144.59084381497328</v>
      </c>
      <c r="BC56" s="7">
        <f t="shared" si="15"/>
        <v>95.509047345703877</v>
      </c>
      <c r="BD56" s="7">
        <f t="shared" si="4"/>
        <v>12.73453964609385</v>
      </c>
      <c r="BE56" s="40">
        <f t="shared" si="16"/>
        <v>1.0235842217394178</v>
      </c>
      <c r="BF56" s="40">
        <f t="shared" si="49"/>
        <v>0</v>
      </c>
      <c r="BG56" s="40">
        <f t="shared" si="49"/>
        <v>0</v>
      </c>
      <c r="BH56" s="40">
        <f t="shared" si="49"/>
        <v>0</v>
      </c>
      <c r="BI56" s="40">
        <f t="shared" si="49"/>
        <v>0</v>
      </c>
      <c r="BJ56" s="40">
        <f t="shared" si="49"/>
        <v>0</v>
      </c>
      <c r="BK56" s="40">
        <f t="shared" si="49"/>
        <v>0</v>
      </c>
      <c r="BL56" s="40">
        <f t="shared" si="49"/>
        <v>121.11165433580697</v>
      </c>
      <c r="BM56" s="40">
        <f t="shared" si="49"/>
        <v>447.62254956464488</v>
      </c>
      <c r="BN56" s="40">
        <f t="shared" si="49"/>
        <v>751.88226686840426</v>
      </c>
      <c r="BO56" s="40">
        <f t="shared" si="49"/>
        <v>1013.1560093257907</v>
      </c>
      <c r="BP56" s="40">
        <f t="shared" si="49"/>
        <v>1213.6384031636076</v>
      </c>
      <c r="BQ56" s="40">
        <f t="shared" si="47"/>
        <v>1339.6669045546282</v>
      </c>
      <c r="BR56" s="40">
        <f t="shared" si="47"/>
        <v>1382.6528794010014</v>
      </c>
      <c r="BS56" s="40">
        <f t="shared" si="47"/>
        <v>1339.6669045546282</v>
      </c>
      <c r="BT56" s="40">
        <f t="shared" si="47"/>
        <v>1213.6384031636076</v>
      </c>
      <c r="BU56" s="40">
        <f t="shared" si="37"/>
        <v>1013.1560093257907</v>
      </c>
      <c r="BV56" s="40">
        <f t="shared" si="37"/>
        <v>751.88226686840426</v>
      </c>
      <c r="BW56" s="40">
        <f t="shared" si="37"/>
        <v>447.62254956464488</v>
      </c>
      <c r="BX56" s="40">
        <f t="shared" si="37"/>
        <v>121.11165433580697</v>
      </c>
      <c r="BY56" s="40">
        <f t="shared" si="37"/>
        <v>0</v>
      </c>
      <c r="BZ56" s="40">
        <f t="shared" si="37"/>
        <v>0</v>
      </c>
      <c r="CA56" s="40">
        <f t="shared" si="37"/>
        <v>0</v>
      </c>
      <c r="CB56" s="40">
        <f t="shared" si="35"/>
        <v>0</v>
      </c>
      <c r="CC56" s="40">
        <f t="shared" si="35"/>
        <v>0</v>
      </c>
      <c r="CD56" s="40">
        <f t="shared" si="35"/>
        <v>0</v>
      </c>
      <c r="CE56" s="40">
        <f t="shared" si="18"/>
        <v>705.15296849451079</v>
      </c>
      <c r="CF56" s="10">
        <f t="shared" si="8"/>
        <v>1.6669473416256835</v>
      </c>
      <c r="CG56" s="35">
        <f t="shared" si="9"/>
        <v>6.6607142857142856</v>
      </c>
      <c r="CH56" s="7">
        <f t="shared" si="10"/>
        <v>40.336667832747068</v>
      </c>
      <c r="CI56" s="7">
        <f t="shared" si="19"/>
        <v>20.571700594701007</v>
      </c>
      <c r="CJ56" s="10">
        <f t="shared" si="11"/>
        <v>22.668499844278386</v>
      </c>
    </row>
    <row r="57" spans="1:88" ht="15.75" thickBot="1" x14ac:dyDescent="0.3">
      <c r="A57" s="8">
        <v>46</v>
      </c>
      <c r="B57" s="3" t="s">
        <v>17</v>
      </c>
      <c r="C57" s="14">
        <v>44242</v>
      </c>
      <c r="D57" s="11">
        <f t="shared" si="13"/>
        <v>-12.95460809378068</v>
      </c>
      <c r="E57" s="8">
        <f t="shared" si="46"/>
        <v>-180</v>
      </c>
      <c r="F57" s="3">
        <f t="shared" si="46"/>
        <v>-165</v>
      </c>
      <c r="G57" s="3">
        <f t="shared" si="46"/>
        <v>-150</v>
      </c>
      <c r="H57" s="3">
        <f t="shared" si="46"/>
        <v>-135</v>
      </c>
      <c r="I57" s="3">
        <f t="shared" si="46"/>
        <v>-120</v>
      </c>
      <c r="J57" s="3">
        <f t="shared" si="46"/>
        <v>-105</v>
      </c>
      <c r="K57" s="3">
        <f t="shared" si="46"/>
        <v>-90</v>
      </c>
      <c r="L57" s="3">
        <f t="shared" si="46"/>
        <v>-75</v>
      </c>
      <c r="M57" s="3">
        <f t="shared" si="46"/>
        <v>-60</v>
      </c>
      <c r="N57" s="3">
        <f t="shared" si="44"/>
        <v>-45</v>
      </c>
      <c r="O57" s="3">
        <f t="shared" si="44"/>
        <v>-30</v>
      </c>
      <c r="P57" s="3">
        <f t="shared" si="44"/>
        <v>-15</v>
      </c>
      <c r="Q57" s="3">
        <f t="shared" si="44"/>
        <v>0</v>
      </c>
      <c r="R57" s="3">
        <f t="shared" si="44"/>
        <v>15</v>
      </c>
      <c r="S57" s="3">
        <f t="shared" si="44"/>
        <v>30</v>
      </c>
      <c r="T57" s="3">
        <f t="shared" si="44"/>
        <v>45</v>
      </c>
      <c r="U57" s="3">
        <f t="shared" si="32"/>
        <v>60</v>
      </c>
      <c r="V57" s="3">
        <f t="shared" si="32"/>
        <v>75</v>
      </c>
      <c r="W57" s="3">
        <f t="shared" si="32"/>
        <v>90</v>
      </c>
      <c r="X57" s="3">
        <f t="shared" si="32"/>
        <v>105</v>
      </c>
      <c r="Y57" s="3">
        <f t="shared" si="32"/>
        <v>120</v>
      </c>
      <c r="Z57" s="3">
        <f t="shared" si="32"/>
        <v>135</v>
      </c>
      <c r="AA57" s="3">
        <f t="shared" si="32"/>
        <v>150</v>
      </c>
      <c r="AB57" s="3">
        <f t="shared" si="32"/>
        <v>165</v>
      </c>
      <c r="AC57" s="3">
        <f t="shared" si="32"/>
        <v>180</v>
      </c>
      <c r="AD57" s="7">
        <f t="shared" si="48"/>
        <v>144.92539190621932</v>
      </c>
      <c r="AE57" s="7">
        <f t="shared" si="48"/>
        <v>141.96566457922989</v>
      </c>
      <c r="AF57" s="7">
        <f t="shared" si="48"/>
        <v>134.2227504228569</v>
      </c>
      <c r="AG57" s="7">
        <f t="shared" si="48"/>
        <v>123.64014633375294</v>
      </c>
      <c r="AH57" s="7">
        <f t="shared" si="48"/>
        <v>111.53042138331865</v>
      </c>
      <c r="AI57" s="7">
        <f t="shared" si="48"/>
        <v>98.583612701362952</v>
      </c>
      <c r="AJ57" s="7">
        <f t="shared" si="48"/>
        <v>85.157665995736096</v>
      </c>
      <c r="AK57" s="7">
        <f t="shared" si="48"/>
        <v>71.453104514769549</v>
      </c>
      <c r="AL57" s="7">
        <f t="shared" si="48"/>
        <v>57.60023193822834</v>
      </c>
      <c r="AM57" s="7">
        <f t="shared" si="48"/>
        <v>43.713592645391955</v>
      </c>
      <c r="AN57" s="7">
        <f t="shared" si="48"/>
        <v>29.971052805749821</v>
      </c>
      <c r="AO57" s="7">
        <f t="shared" si="48"/>
        <v>16.967614638212005</v>
      </c>
      <c r="AP57" s="7">
        <f t="shared" si="48"/>
        <v>9.1653919062193232</v>
      </c>
      <c r="AQ57" s="7">
        <f t="shared" si="48"/>
        <v>16.967614638212005</v>
      </c>
      <c r="AR57" s="7">
        <f t="shared" si="48"/>
        <v>29.971052805749821</v>
      </c>
      <c r="AS57" s="7">
        <f t="shared" si="48"/>
        <v>43.713592645391955</v>
      </c>
      <c r="AT57" s="7">
        <f t="shared" ref="AT57:AW82" si="51">DEGREES(ACOS((SIN(RADIANS($J$4))*SIN(RADIANS($D57))+COS(RADIANS($J$4))*COS(RADIANS($D57))*COS(RADIANS(U57)))))</f>
        <v>57.60023193822834</v>
      </c>
      <c r="AU57" s="7">
        <f t="shared" si="50"/>
        <v>71.453104514769549</v>
      </c>
      <c r="AV57" s="7">
        <f t="shared" si="50"/>
        <v>85.157665995736096</v>
      </c>
      <c r="AW57" s="7">
        <f t="shared" si="50"/>
        <v>98.583612701362952</v>
      </c>
      <c r="AX57" s="7">
        <f t="shared" si="50"/>
        <v>111.53042138331865</v>
      </c>
      <c r="AY57" s="7">
        <f t="shared" si="50"/>
        <v>123.64014633375294</v>
      </c>
      <c r="AZ57" s="7">
        <f t="shared" si="50"/>
        <v>134.2227504228569</v>
      </c>
      <c r="BA57" s="7">
        <f t="shared" si="50"/>
        <v>141.96566457922989</v>
      </c>
      <c r="BB57" s="7">
        <f t="shared" si="50"/>
        <v>144.92539190621932</v>
      </c>
      <c r="BC57" s="7">
        <f t="shared" si="15"/>
        <v>95.365027640974219</v>
      </c>
      <c r="BD57" s="7">
        <f t="shared" si="4"/>
        <v>12.715337018796562</v>
      </c>
      <c r="BE57" s="40">
        <f t="shared" si="16"/>
        <v>1.0231834066475822</v>
      </c>
      <c r="BF57" s="40">
        <f t="shared" si="49"/>
        <v>0</v>
      </c>
      <c r="BG57" s="40">
        <f t="shared" si="49"/>
        <v>0</v>
      </c>
      <c r="BH57" s="40">
        <f t="shared" si="49"/>
        <v>0</v>
      </c>
      <c r="BI57" s="40">
        <f t="shared" si="49"/>
        <v>0</v>
      </c>
      <c r="BJ57" s="40">
        <f t="shared" si="49"/>
        <v>0</v>
      </c>
      <c r="BK57" s="40">
        <f t="shared" si="49"/>
        <v>0</v>
      </c>
      <c r="BL57" s="40">
        <f t="shared" si="49"/>
        <v>118.06929808214706</v>
      </c>
      <c r="BM57" s="40">
        <f t="shared" si="49"/>
        <v>444.89688874496466</v>
      </c>
      <c r="BN57" s="40">
        <f t="shared" si="49"/>
        <v>749.45171921224232</v>
      </c>
      <c r="BO57" s="40">
        <f t="shared" si="49"/>
        <v>1010.9788810882886</v>
      </c>
      <c r="BP57" s="40">
        <f t="shared" si="49"/>
        <v>1211.6557304853213</v>
      </c>
      <c r="BQ57" s="40">
        <f t="shared" si="47"/>
        <v>1337.8064717511061</v>
      </c>
      <c r="BR57" s="40">
        <f t="shared" si="47"/>
        <v>1380.8341403423372</v>
      </c>
      <c r="BS57" s="40">
        <f t="shared" si="47"/>
        <v>1337.8064717511061</v>
      </c>
      <c r="BT57" s="40">
        <f t="shared" si="47"/>
        <v>1211.6557304853213</v>
      </c>
      <c r="BU57" s="40">
        <f t="shared" si="37"/>
        <v>1010.9788810882886</v>
      </c>
      <c r="BV57" s="40">
        <f t="shared" si="37"/>
        <v>749.45171921224232</v>
      </c>
      <c r="BW57" s="40">
        <f t="shared" si="37"/>
        <v>444.89688874496466</v>
      </c>
      <c r="BX57" s="40">
        <f t="shared" si="37"/>
        <v>118.06929808214706</v>
      </c>
      <c r="BY57" s="40">
        <f t="shared" si="37"/>
        <v>0</v>
      </c>
      <c r="BZ57" s="40">
        <f t="shared" si="37"/>
        <v>0</v>
      </c>
      <c r="CA57" s="40">
        <f t="shared" si="37"/>
        <v>0</v>
      </c>
      <c r="CB57" s="40">
        <f t="shared" si="35"/>
        <v>0</v>
      </c>
      <c r="CC57" s="40">
        <f t="shared" si="35"/>
        <v>0</v>
      </c>
      <c r="CD57" s="40">
        <f t="shared" si="35"/>
        <v>0</v>
      </c>
      <c r="CE57" s="40">
        <f t="shared" si="18"/>
        <v>704.22541157459193</v>
      </c>
      <c r="CF57" s="10">
        <f t="shared" si="8"/>
        <v>1.664433723590401</v>
      </c>
      <c r="CG57" s="35">
        <f t="shared" si="9"/>
        <v>6.6607142857142856</v>
      </c>
      <c r="CH57" s="7">
        <f t="shared" si="10"/>
        <v>40.232560895842063</v>
      </c>
      <c r="CI57" s="7">
        <f t="shared" si="19"/>
        <v>20.518606056879452</v>
      </c>
      <c r="CJ57" s="10">
        <f t="shared" si="11"/>
        <v>22.626518947831688</v>
      </c>
    </row>
    <row r="58" spans="1:88" ht="15.75" thickBot="1" x14ac:dyDescent="0.3">
      <c r="A58" s="8">
        <v>47</v>
      </c>
      <c r="B58" s="3" t="s">
        <v>17</v>
      </c>
      <c r="C58" s="14">
        <v>44243</v>
      </c>
      <c r="D58" s="11">
        <f t="shared" si="13"/>
        <v>-12.616221272573126</v>
      </c>
      <c r="E58" s="8">
        <f t="shared" si="46"/>
        <v>-180</v>
      </c>
      <c r="F58" s="3">
        <f t="shared" si="46"/>
        <v>-165</v>
      </c>
      <c r="G58" s="3">
        <f t="shared" si="46"/>
        <v>-150</v>
      </c>
      <c r="H58" s="3">
        <f t="shared" si="46"/>
        <v>-135</v>
      </c>
      <c r="I58" s="3">
        <f t="shared" si="46"/>
        <v>-120</v>
      </c>
      <c r="J58" s="3">
        <f t="shared" si="46"/>
        <v>-105</v>
      </c>
      <c r="K58" s="3">
        <f t="shared" si="46"/>
        <v>-90</v>
      </c>
      <c r="L58" s="3">
        <f t="shared" si="46"/>
        <v>-75</v>
      </c>
      <c r="M58" s="3">
        <f t="shared" si="46"/>
        <v>-60</v>
      </c>
      <c r="N58" s="3">
        <f t="shared" si="44"/>
        <v>-45</v>
      </c>
      <c r="O58" s="3">
        <f t="shared" si="44"/>
        <v>-30</v>
      </c>
      <c r="P58" s="3">
        <f t="shared" si="44"/>
        <v>-15</v>
      </c>
      <c r="Q58" s="3">
        <f t="shared" si="44"/>
        <v>0</v>
      </c>
      <c r="R58" s="3">
        <f t="shared" si="44"/>
        <v>15</v>
      </c>
      <c r="S58" s="3">
        <f t="shared" si="44"/>
        <v>30</v>
      </c>
      <c r="T58" s="3">
        <f t="shared" si="44"/>
        <v>45</v>
      </c>
      <c r="U58" s="3">
        <f t="shared" si="32"/>
        <v>60</v>
      </c>
      <c r="V58" s="3">
        <f t="shared" si="32"/>
        <v>75</v>
      </c>
      <c r="W58" s="3">
        <f t="shared" si="32"/>
        <v>90</v>
      </c>
      <c r="X58" s="3">
        <f t="shared" si="32"/>
        <v>105</v>
      </c>
      <c r="Y58" s="3">
        <f t="shared" si="32"/>
        <v>120</v>
      </c>
      <c r="Z58" s="3">
        <f t="shared" si="32"/>
        <v>135</v>
      </c>
      <c r="AA58" s="3">
        <f t="shared" si="32"/>
        <v>150</v>
      </c>
      <c r="AB58" s="3">
        <f t="shared" si="32"/>
        <v>165</v>
      </c>
      <c r="AC58" s="3">
        <f t="shared" si="32"/>
        <v>180</v>
      </c>
      <c r="AD58" s="7">
        <f t="shared" si="48"/>
        <v>145.26377872742691</v>
      </c>
      <c r="AE58" s="7">
        <f t="shared" si="48"/>
        <v>142.27718257531393</v>
      </c>
      <c r="AF58" s="7">
        <f t="shared" si="48"/>
        <v>134.48054379558491</v>
      </c>
      <c r="AG58" s="7">
        <f t="shared" si="48"/>
        <v>123.84857525751053</v>
      </c>
      <c r="AH58" s="7">
        <f t="shared" si="48"/>
        <v>111.70139095360612</v>
      </c>
      <c r="AI58" s="7">
        <f t="shared" si="48"/>
        <v>98.727465527757872</v>
      </c>
      <c r="AJ58" s="7">
        <f t="shared" si="48"/>
        <v>85.282359027928649</v>
      </c>
      <c r="AK58" s="7">
        <f t="shared" si="48"/>
        <v>71.565195519248874</v>
      </c>
      <c r="AL58" s="7">
        <f t="shared" si="48"/>
        <v>57.706257053706892</v>
      </c>
      <c r="AM58" s="7">
        <f t="shared" si="48"/>
        <v>43.822311414657058</v>
      </c>
      <c r="AN58" s="7">
        <f t="shared" si="48"/>
        <v>30.099277229660743</v>
      </c>
      <c r="AO58" s="7">
        <f t="shared" si="48"/>
        <v>17.162701321443809</v>
      </c>
      <c r="AP58" s="7">
        <f t="shared" si="48"/>
        <v>9.5037787274268712</v>
      </c>
      <c r="AQ58" s="7">
        <f t="shared" si="48"/>
        <v>17.162701321443809</v>
      </c>
      <c r="AR58" s="7">
        <f t="shared" si="48"/>
        <v>30.099277229660743</v>
      </c>
      <c r="AS58" s="7">
        <f t="shared" ref="AQ58:AW121" si="52">DEGREES(ACOS((SIN(RADIANS($J$4))*SIN(RADIANS($D58))+COS(RADIANS($J$4))*COS(RADIANS($D58))*COS(RADIANS(T58)))))</f>
        <v>43.822311414657058</v>
      </c>
      <c r="AT58" s="7">
        <f t="shared" si="51"/>
        <v>57.706257053706892</v>
      </c>
      <c r="AU58" s="7">
        <f t="shared" si="50"/>
        <v>71.565195519248874</v>
      </c>
      <c r="AV58" s="7">
        <f t="shared" si="50"/>
        <v>85.282359027928649</v>
      </c>
      <c r="AW58" s="7">
        <f t="shared" si="50"/>
        <v>98.727465527757872</v>
      </c>
      <c r="AX58" s="7">
        <f t="shared" si="50"/>
        <v>111.70139095360612</v>
      </c>
      <c r="AY58" s="7">
        <f t="shared" si="50"/>
        <v>123.84857525751053</v>
      </c>
      <c r="AZ58" s="7">
        <f t="shared" si="50"/>
        <v>134.48054379558491</v>
      </c>
      <c r="BA58" s="7">
        <f t="shared" si="50"/>
        <v>142.27718257531393</v>
      </c>
      <c r="BB58" s="7">
        <f t="shared" si="50"/>
        <v>145.26377872742691</v>
      </c>
      <c r="BC58" s="7">
        <f t="shared" si="15"/>
        <v>95.219782833671275</v>
      </c>
      <c r="BD58" s="7">
        <f t="shared" si="4"/>
        <v>12.695971044489504</v>
      </c>
      <c r="BE58" s="40">
        <f t="shared" si="16"/>
        <v>1.0227757218120181</v>
      </c>
      <c r="BF58" s="40">
        <f t="shared" si="49"/>
        <v>0</v>
      </c>
      <c r="BG58" s="40">
        <f t="shared" si="49"/>
        <v>0</v>
      </c>
      <c r="BH58" s="40">
        <f t="shared" si="49"/>
        <v>0</v>
      </c>
      <c r="BI58" s="40">
        <f t="shared" si="49"/>
        <v>0</v>
      </c>
      <c r="BJ58" s="40">
        <f t="shared" si="49"/>
        <v>0</v>
      </c>
      <c r="BK58" s="40">
        <f t="shared" si="49"/>
        <v>0</v>
      </c>
      <c r="BL58" s="40">
        <f t="shared" si="49"/>
        <v>114.9900714623554</v>
      </c>
      <c r="BM58" s="40">
        <f t="shared" si="49"/>
        <v>442.12558011241282</v>
      </c>
      <c r="BN58" s="40">
        <f t="shared" si="49"/>
        <v>746.96734446495884</v>
      </c>
      <c r="BO58" s="40">
        <f t="shared" si="49"/>
        <v>1008.7409020542007</v>
      </c>
      <c r="BP58" s="40">
        <f t="shared" si="49"/>
        <v>1209.6068175316909</v>
      </c>
      <c r="BQ58" s="40">
        <f t="shared" si="47"/>
        <v>1335.8764107042582</v>
      </c>
      <c r="BR58" s="40">
        <f t="shared" si="47"/>
        <v>1378.9446174675613</v>
      </c>
      <c r="BS58" s="40">
        <f t="shared" si="47"/>
        <v>1335.8764107042582</v>
      </c>
      <c r="BT58" s="40">
        <f t="shared" si="47"/>
        <v>1209.6068175316909</v>
      </c>
      <c r="BU58" s="40">
        <f t="shared" si="37"/>
        <v>1008.7409020542007</v>
      </c>
      <c r="BV58" s="40">
        <f t="shared" si="37"/>
        <v>746.96734446495884</v>
      </c>
      <c r="BW58" s="40">
        <f t="shared" si="37"/>
        <v>442.12558011241282</v>
      </c>
      <c r="BX58" s="40">
        <f t="shared" si="37"/>
        <v>114.9900714623554</v>
      </c>
      <c r="BY58" s="40">
        <f t="shared" si="37"/>
        <v>0</v>
      </c>
      <c r="BZ58" s="40">
        <f t="shared" si="37"/>
        <v>0</v>
      </c>
      <c r="CA58" s="40">
        <f t="shared" si="37"/>
        <v>0</v>
      </c>
      <c r="CB58" s="40">
        <f t="shared" si="35"/>
        <v>0</v>
      </c>
      <c r="CC58" s="40">
        <f t="shared" si="35"/>
        <v>0</v>
      </c>
      <c r="CD58" s="40">
        <f t="shared" si="35"/>
        <v>0</v>
      </c>
      <c r="CE58" s="40">
        <f t="shared" si="18"/>
        <v>703.26175490845628</v>
      </c>
      <c r="CF58" s="10">
        <f t="shared" si="8"/>
        <v>1.6618987234815399</v>
      </c>
      <c r="CG58" s="35">
        <f t="shared" si="9"/>
        <v>6.6607142857142856</v>
      </c>
      <c r="CH58" s="7">
        <f t="shared" si="10"/>
        <v>40.125622483923578</v>
      </c>
      <c r="CI58" s="7">
        <f t="shared" si="19"/>
        <v>20.464067466801026</v>
      </c>
      <c r="CJ58" s="10">
        <f t="shared" si="11"/>
        <v>22.583049656593847</v>
      </c>
    </row>
    <row r="59" spans="1:88" ht="15.75" thickBot="1" x14ac:dyDescent="0.3">
      <c r="A59" s="8">
        <v>48</v>
      </c>
      <c r="B59" s="3" t="s">
        <v>17</v>
      </c>
      <c r="C59" s="14">
        <v>44244</v>
      </c>
      <c r="D59" s="11">
        <f t="shared" si="13"/>
        <v>-12.274095992722152</v>
      </c>
      <c r="E59" s="8">
        <f t="shared" si="46"/>
        <v>-180</v>
      </c>
      <c r="F59" s="3">
        <f t="shared" si="46"/>
        <v>-165</v>
      </c>
      <c r="G59" s="3">
        <f t="shared" si="46"/>
        <v>-150</v>
      </c>
      <c r="H59" s="3">
        <f t="shared" si="46"/>
        <v>-135</v>
      </c>
      <c r="I59" s="3">
        <f t="shared" si="46"/>
        <v>-120</v>
      </c>
      <c r="J59" s="3">
        <f t="shared" si="46"/>
        <v>-105</v>
      </c>
      <c r="K59" s="3">
        <f t="shared" si="46"/>
        <v>-90</v>
      </c>
      <c r="L59" s="3">
        <f t="shared" si="46"/>
        <v>-75</v>
      </c>
      <c r="M59" s="3">
        <f t="shared" si="46"/>
        <v>-60</v>
      </c>
      <c r="N59" s="3">
        <f t="shared" si="44"/>
        <v>-45</v>
      </c>
      <c r="O59" s="3">
        <f t="shared" si="44"/>
        <v>-30</v>
      </c>
      <c r="P59" s="3">
        <f t="shared" si="44"/>
        <v>-15</v>
      </c>
      <c r="Q59" s="3">
        <f t="shared" si="44"/>
        <v>0</v>
      </c>
      <c r="R59" s="3">
        <f t="shared" si="44"/>
        <v>15</v>
      </c>
      <c r="S59" s="3">
        <f t="shared" si="44"/>
        <v>30</v>
      </c>
      <c r="T59" s="3">
        <f t="shared" si="44"/>
        <v>45</v>
      </c>
      <c r="U59" s="3">
        <f t="shared" si="32"/>
        <v>60</v>
      </c>
      <c r="V59" s="3">
        <f t="shared" si="32"/>
        <v>75</v>
      </c>
      <c r="W59" s="3">
        <f t="shared" si="32"/>
        <v>90</v>
      </c>
      <c r="X59" s="3">
        <f t="shared" si="32"/>
        <v>105</v>
      </c>
      <c r="Y59" s="3">
        <f t="shared" si="32"/>
        <v>120</v>
      </c>
      <c r="Z59" s="3">
        <f t="shared" si="32"/>
        <v>135</v>
      </c>
      <c r="AA59" s="3">
        <f t="shared" si="32"/>
        <v>150</v>
      </c>
      <c r="AB59" s="3">
        <f t="shared" si="32"/>
        <v>165</v>
      </c>
      <c r="AC59" s="3">
        <f t="shared" si="32"/>
        <v>180</v>
      </c>
      <c r="AD59" s="7">
        <f t="shared" ref="AD59:AP78" si="53">DEGREES(ACOS((SIN(RADIANS($J$4))*SIN(RADIANS($D59))+COS(RADIANS($J$4))*COS(RADIANS($D59))*COS(RADIANS(E59)))))</f>
        <v>145.60590400727787</v>
      </c>
      <c r="AE59" s="7">
        <f t="shared" si="53"/>
        <v>142.59173875249479</v>
      </c>
      <c r="AF59" s="7">
        <f t="shared" si="53"/>
        <v>134.74034424243428</v>
      </c>
      <c r="AG59" s="7">
        <f t="shared" si="53"/>
        <v>124.05845911715943</v>
      </c>
      <c r="AH59" s="7">
        <f t="shared" si="53"/>
        <v>111.87364646387492</v>
      </c>
      <c r="AI59" s="7">
        <f t="shared" si="53"/>
        <v>98.872651978350135</v>
      </c>
      <c r="AJ59" s="7">
        <f t="shared" si="53"/>
        <v>85.408574515909464</v>
      </c>
      <c r="AK59" s="7">
        <f t="shared" si="53"/>
        <v>71.679127409606707</v>
      </c>
      <c r="AL59" s="7">
        <f t="shared" si="53"/>
        <v>57.814610172248805</v>
      </c>
      <c r="AM59" s="7">
        <f t="shared" si="53"/>
        <v>43.934125961162351</v>
      </c>
      <c r="AN59" s="7">
        <f t="shared" si="53"/>
        <v>30.231908201804874</v>
      </c>
      <c r="AO59" s="7">
        <f t="shared" si="53"/>
        <v>17.364286420487943</v>
      </c>
      <c r="AP59" s="7">
        <f t="shared" si="53"/>
        <v>9.8459040072778699</v>
      </c>
      <c r="AQ59" s="7">
        <f t="shared" si="52"/>
        <v>17.364286420487943</v>
      </c>
      <c r="AR59" s="7">
        <f t="shared" si="52"/>
        <v>30.231908201804874</v>
      </c>
      <c r="AS59" s="7">
        <f t="shared" si="52"/>
        <v>43.934125961162351</v>
      </c>
      <c r="AT59" s="7">
        <f t="shared" si="51"/>
        <v>57.814610172248805</v>
      </c>
      <c r="AU59" s="7">
        <f t="shared" si="50"/>
        <v>71.679127409606707</v>
      </c>
      <c r="AV59" s="7">
        <f t="shared" si="50"/>
        <v>85.408574515909464</v>
      </c>
      <c r="AW59" s="7">
        <f t="shared" si="50"/>
        <v>98.872651978350135</v>
      </c>
      <c r="AX59" s="7">
        <f t="shared" si="50"/>
        <v>111.87364646387492</v>
      </c>
      <c r="AY59" s="7">
        <f t="shared" si="50"/>
        <v>124.05845911715943</v>
      </c>
      <c r="AZ59" s="7">
        <f t="shared" si="50"/>
        <v>134.74034424243428</v>
      </c>
      <c r="BA59" s="7">
        <f t="shared" si="50"/>
        <v>142.59173875249479</v>
      </c>
      <c r="BB59" s="7">
        <f t="shared" si="50"/>
        <v>145.60590400727787</v>
      </c>
      <c r="BC59" s="7">
        <f t="shared" si="15"/>
        <v>95.073357257213999</v>
      </c>
      <c r="BD59" s="7">
        <f t="shared" si="4"/>
        <v>12.676447634295199</v>
      </c>
      <c r="BE59" s="40">
        <f t="shared" si="16"/>
        <v>1.0223612880385406</v>
      </c>
      <c r="BF59" s="40">
        <f t="shared" si="49"/>
        <v>0</v>
      </c>
      <c r="BG59" s="40">
        <f t="shared" si="49"/>
        <v>0</v>
      </c>
      <c r="BH59" s="40">
        <f t="shared" si="49"/>
        <v>0</v>
      </c>
      <c r="BI59" s="40">
        <f t="shared" si="49"/>
        <v>0</v>
      </c>
      <c r="BJ59" s="40">
        <f t="shared" si="49"/>
        <v>0</v>
      </c>
      <c r="BK59" s="40">
        <f t="shared" si="49"/>
        <v>0</v>
      </c>
      <c r="BL59" s="40">
        <f t="shared" si="49"/>
        <v>111.87496218607315</v>
      </c>
      <c r="BM59" s="40">
        <f t="shared" si="49"/>
        <v>439.30912082989954</v>
      </c>
      <c r="BN59" s="40">
        <f t="shared" si="49"/>
        <v>744.42918267268112</v>
      </c>
      <c r="BO59" s="40">
        <f t="shared" si="49"/>
        <v>1006.4417197345751</v>
      </c>
      <c r="BP59" s="40">
        <f t="shared" si="49"/>
        <v>1207.491010611004</v>
      </c>
      <c r="BQ59" s="40">
        <f t="shared" si="47"/>
        <v>1333.8758783784012</v>
      </c>
      <c r="BR59" s="40">
        <f t="shared" si="47"/>
        <v>1376.9834031592886</v>
      </c>
      <c r="BS59" s="40">
        <f t="shared" si="47"/>
        <v>1333.8758783784012</v>
      </c>
      <c r="BT59" s="40">
        <f t="shared" si="47"/>
        <v>1207.491010611004</v>
      </c>
      <c r="BU59" s="40">
        <f t="shared" si="37"/>
        <v>1006.4417197345751</v>
      </c>
      <c r="BV59" s="40">
        <f t="shared" si="37"/>
        <v>744.42918267268112</v>
      </c>
      <c r="BW59" s="40">
        <f t="shared" si="37"/>
        <v>439.30912082989954</v>
      </c>
      <c r="BX59" s="40">
        <f t="shared" si="37"/>
        <v>111.87496218607315</v>
      </c>
      <c r="BY59" s="40">
        <f t="shared" si="37"/>
        <v>0</v>
      </c>
      <c r="BZ59" s="40">
        <f t="shared" si="37"/>
        <v>0</v>
      </c>
      <c r="CA59" s="40">
        <f t="shared" si="37"/>
        <v>0</v>
      </c>
      <c r="CB59" s="40">
        <f t="shared" si="35"/>
        <v>0</v>
      </c>
      <c r="CC59" s="40">
        <f t="shared" si="35"/>
        <v>0</v>
      </c>
      <c r="CD59" s="40">
        <f t="shared" si="35"/>
        <v>0</v>
      </c>
      <c r="CE59" s="40">
        <f t="shared" si="18"/>
        <v>702.26153561123726</v>
      </c>
      <c r="CF59" s="10">
        <f t="shared" si="8"/>
        <v>1.6593431150632296</v>
      </c>
      <c r="CG59" s="35">
        <f t="shared" si="9"/>
        <v>6.6607142857142856</v>
      </c>
      <c r="CH59" s="7">
        <f t="shared" si="10"/>
        <v>40.015838893839081</v>
      </c>
      <c r="CI59" s="7">
        <f t="shared" si="19"/>
        <v>20.408077835857931</v>
      </c>
      <c r="CJ59" s="10">
        <f t="shared" si="11"/>
        <v>22.538075614442047</v>
      </c>
    </row>
    <row r="60" spans="1:88" ht="15.75" thickBot="1" x14ac:dyDescent="0.3">
      <c r="A60" s="8">
        <v>49</v>
      </c>
      <c r="B60" s="3" t="s">
        <v>17</v>
      </c>
      <c r="C60" s="14">
        <v>44245</v>
      </c>
      <c r="D60" s="11">
        <f t="shared" si="13"/>
        <v>-11.928333633331848</v>
      </c>
      <c r="E60" s="8">
        <f t="shared" si="46"/>
        <v>-180</v>
      </c>
      <c r="F60" s="3">
        <f t="shared" si="46"/>
        <v>-165</v>
      </c>
      <c r="G60" s="3">
        <f t="shared" si="46"/>
        <v>-150</v>
      </c>
      <c r="H60" s="3">
        <f t="shared" si="46"/>
        <v>-135</v>
      </c>
      <c r="I60" s="3">
        <f t="shared" si="46"/>
        <v>-120</v>
      </c>
      <c r="J60" s="3">
        <f t="shared" si="46"/>
        <v>-105</v>
      </c>
      <c r="K60" s="3">
        <f t="shared" si="46"/>
        <v>-90</v>
      </c>
      <c r="L60" s="3">
        <f t="shared" si="46"/>
        <v>-75</v>
      </c>
      <c r="M60" s="3">
        <f t="shared" si="46"/>
        <v>-60</v>
      </c>
      <c r="N60" s="3">
        <f t="shared" si="44"/>
        <v>-45</v>
      </c>
      <c r="O60" s="3">
        <f t="shared" si="44"/>
        <v>-30</v>
      </c>
      <c r="P60" s="3">
        <f t="shared" si="44"/>
        <v>-15</v>
      </c>
      <c r="Q60" s="3">
        <f t="shared" si="44"/>
        <v>0</v>
      </c>
      <c r="R60" s="3">
        <f t="shared" si="44"/>
        <v>15</v>
      </c>
      <c r="S60" s="3">
        <f t="shared" si="44"/>
        <v>30</v>
      </c>
      <c r="T60" s="3">
        <f t="shared" si="44"/>
        <v>45</v>
      </c>
      <c r="U60" s="3">
        <f t="shared" si="32"/>
        <v>60</v>
      </c>
      <c r="V60" s="3">
        <f t="shared" si="32"/>
        <v>75</v>
      </c>
      <c r="W60" s="3">
        <f t="shared" si="32"/>
        <v>90</v>
      </c>
      <c r="X60" s="3">
        <f t="shared" si="32"/>
        <v>105</v>
      </c>
      <c r="Y60" s="3">
        <f t="shared" si="32"/>
        <v>120</v>
      </c>
      <c r="Z60" s="3">
        <f t="shared" si="32"/>
        <v>135</v>
      </c>
      <c r="AA60" s="3">
        <f t="shared" si="32"/>
        <v>150</v>
      </c>
      <c r="AB60" s="3">
        <f t="shared" si="32"/>
        <v>165</v>
      </c>
      <c r="AC60" s="3">
        <f t="shared" si="32"/>
        <v>180</v>
      </c>
      <c r="AD60" s="7">
        <f t="shared" si="53"/>
        <v>145.95166636666815</v>
      </c>
      <c r="AE60" s="7">
        <f t="shared" si="53"/>
        <v>142.90921608220617</v>
      </c>
      <c r="AF60" s="7">
        <f t="shared" si="53"/>
        <v>135.00203181918059</v>
      </c>
      <c r="AG60" s="7">
        <f t="shared" si="53"/>
        <v>124.26969696681142</v>
      </c>
      <c r="AH60" s="7">
        <f t="shared" si="53"/>
        <v>112.04711037897614</v>
      </c>
      <c r="AI60" s="7">
        <f t="shared" si="53"/>
        <v>99.019116097882232</v>
      </c>
      <c r="AJ60" s="7">
        <f t="shared" si="53"/>
        <v>85.536275740816464</v>
      </c>
      <c r="AK60" s="7">
        <f t="shared" si="53"/>
        <v>71.794881129891806</v>
      </c>
      <c r="AL60" s="7">
        <f t="shared" si="53"/>
        <v>57.925289045839563</v>
      </c>
      <c r="AM60" s="7">
        <f t="shared" si="53"/>
        <v>44.049049395652482</v>
      </c>
      <c r="AN60" s="7">
        <f t="shared" si="53"/>
        <v>30.368963295397212</v>
      </c>
      <c r="AO60" s="7">
        <f t="shared" si="53"/>
        <v>17.572298589647847</v>
      </c>
      <c r="AP60" s="7">
        <f t="shared" si="53"/>
        <v>10.191666366668185</v>
      </c>
      <c r="AQ60" s="7">
        <f t="shared" si="52"/>
        <v>17.572298589647847</v>
      </c>
      <c r="AR60" s="7">
        <f t="shared" si="52"/>
        <v>30.368963295397212</v>
      </c>
      <c r="AS60" s="7">
        <f t="shared" si="52"/>
        <v>44.049049395652482</v>
      </c>
      <c r="AT60" s="7">
        <f t="shared" si="51"/>
        <v>57.925289045839563</v>
      </c>
      <c r="AU60" s="7">
        <f t="shared" si="50"/>
        <v>71.794881129891806</v>
      </c>
      <c r="AV60" s="7">
        <f t="shared" si="50"/>
        <v>85.536275740816464</v>
      </c>
      <c r="AW60" s="7">
        <f t="shared" si="50"/>
        <v>99.019116097882232</v>
      </c>
      <c r="AX60" s="7">
        <f t="shared" si="50"/>
        <v>112.04711037897614</v>
      </c>
      <c r="AY60" s="7">
        <f t="shared" si="50"/>
        <v>124.26969696681142</v>
      </c>
      <c r="AZ60" s="7">
        <f t="shared" si="50"/>
        <v>135.00203181918059</v>
      </c>
      <c r="BA60" s="7">
        <f t="shared" si="50"/>
        <v>142.90921608220617</v>
      </c>
      <c r="BB60" s="7">
        <f t="shared" si="50"/>
        <v>145.95166636666815</v>
      </c>
      <c r="BC60" s="7">
        <f t="shared" si="15"/>
        <v>94.92579465815848</v>
      </c>
      <c r="BD60" s="7">
        <f t="shared" si="4"/>
        <v>12.656772621087798</v>
      </c>
      <c r="BE60" s="40">
        <f t="shared" si="16"/>
        <v>1.0219402281328214</v>
      </c>
      <c r="BF60" s="40">
        <f t="shared" si="49"/>
        <v>0</v>
      </c>
      <c r="BG60" s="40">
        <f t="shared" si="49"/>
        <v>0</v>
      </c>
      <c r="BH60" s="40">
        <f t="shared" si="49"/>
        <v>0</v>
      </c>
      <c r="BI60" s="40">
        <f t="shared" si="49"/>
        <v>0</v>
      </c>
      <c r="BJ60" s="40">
        <f t="shared" si="49"/>
        <v>0</v>
      </c>
      <c r="BK60" s="40">
        <f t="shared" si="49"/>
        <v>0</v>
      </c>
      <c r="BL60" s="40">
        <f t="shared" si="49"/>
        <v>108.72497731450915</v>
      </c>
      <c r="BM60" s="40">
        <f t="shared" si="49"/>
        <v>436.44803684605779</v>
      </c>
      <c r="BN60" s="40">
        <f t="shared" si="49"/>
        <v>741.83731145849458</v>
      </c>
      <c r="BO60" s="40">
        <f t="shared" si="49"/>
        <v>1004.0810267666201</v>
      </c>
      <c r="BP60" s="40">
        <f t="shared" si="49"/>
        <v>1205.3077069504159</v>
      </c>
      <c r="BQ60" s="40">
        <f t="shared" si="47"/>
        <v>1331.8040862981686</v>
      </c>
      <c r="BR60" s="40">
        <f t="shared" si="47"/>
        <v>1374.9496456024799</v>
      </c>
      <c r="BS60" s="40">
        <f t="shared" si="47"/>
        <v>1331.8040862981686</v>
      </c>
      <c r="BT60" s="40">
        <f t="shared" si="47"/>
        <v>1205.3077069504159</v>
      </c>
      <c r="BU60" s="40">
        <f t="shared" si="37"/>
        <v>1004.0810267666201</v>
      </c>
      <c r="BV60" s="40">
        <f t="shared" si="37"/>
        <v>741.83731145849458</v>
      </c>
      <c r="BW60" s="40">
        <f t="shared" si="37"/>
        <v>436.44803684605779</v>
      </c>
      <c r="BX60" s="40">
        <f t="shared" si="37"/>
        <v>108.72497731450915</v>
      </c>
      <c r="BY60" s="40">
        <f t="shared" si="37"/>
        <v>0</v>
      </c>
      <c r="BZ60" s="40">
        <f t="shared" si="37"/>
        <v>0</v>
      </c>
      <c r="CA60" s="40">
        <f t="shared" si="37"/>
        <v>0</v>
      </c>
      <c r="CB60" s="40">
        <f t="shared" si="35"/>
        <v>0</v>
      </c>
      <c r="CC60" s="40">
        <f t="shared" si="35"/>
        <v>0</v>
      </c>
      <c r="CD60" s="40">
        <f t="shared" si="35"/>
        <v>0</v>
      </c>
      <c r="CE60" s="40">
        <f t="shared" si="18"/>
        <v>701.22431925726471</v>
      </c>
      <c r="CF60" s="10">
        <f t="shared" si="8"/>
        <v>1.6567676618569105</v>
      </c>
      <c r="CG60" s="35">
        <f t="shared" si="9"/>
        <v>6.6607142857142856</v>
      </c>
      <c r="CH60" s="7">
        <f t="shared" si="10"/>
        <v>39.903198556310763</v>
      </c>
      <c r="CI60" s="7">
        <f t="shared" si="19"/>
        <v>20.350631263718491</v>
      </c>
      <c r="CJ60" s="10">
        <f t="shared" si="11"/>
        <v>22.49158163263062</v>
      </c>
    </row>
    <row r="61" spans="1:88" ht="15.75" thickBot="1" x14ac:dyDescent="0.3">
      <c r="A61" s="8">
        <v>50</v>
      </c>
      <c r="B61" s="3" t="s">
        <v>17</v>
      </c>
      <c r="C61" s="14">
        <v>44246</v>
      </c>
      <c r="D61" s="11">
        <f t="shared" si="13"/>
        <v>-11.579036651251466</v>
      </c>
      <c r="E61" s="8">
        <f t="shared" si="46"/>
        <v>-180</v>
      </c>
      <c r="F61" s="3">
        <f t="shared" si="46"/>
        <v>-165</v>
      </c>
      <c r="G61" s="3">
        <f t="shared" si="46"/>
        <v>-150</v>
      </c>
      <c r="H61" s="3">
        <f t="shared" si="46"/>
        <v>-135</v>
      </c>
      <c r="I61" s="3">
        <f t="shared" si="46"/>
        <v>-120</v>
      </c>
      <c r="J61" s="3">
        <f t="shared" si="46"/>
        <v>-105</v>
      </c>
      <c r="K61" s="3">
        <f t="shared" si="46"/>
        <v>-90</v>
      </c>
      <c r="L61" s="3">
        <f t="shared" si="46"/>
        <v>-75</v>
      </c>
      <c r="M61" s="3">
        <f t="shared" si="46"/>
        <v>-60</v>
      </c>
      <c r="N61" s="3">
        <f t="shared" si="44"/>
        <v>-45</v>
      </c>
      <c r="O61" s="3">
        <f t="shared" si="44"/>
        <v>-30</v>
      </c>
      <c r="P61" s="3">
        <f t="shared" si="44"/>
        <v>-15</v>
      </c>
      <c r="Q61" s="3">
        <f t="shared" si="44"/>
        <v>0</v>
      </c>
      <c r="R61" s="3">
        <f t="shared" si="44"/>
        <v>15</v>
      </c>
      <c r="S61" s="3">
        <f t="shared" si="44"/>
        <v>30</v>
      </c>
      <c r="T61" s="3">
        <f t="shared" si="44"/>
        <v>45</v>
      </c>
      <c r="U61" s="3">
        <f t="shared" si="32"/>
        <v>60</v>
      </c>
      <c r="V61" s="3">
        <f t="shared" si="32"/>
        <v>75</v>
      </c>
      <c r="W61" s="3">
        <f t="shared" si="32"/>
        <v>90</v>
      </c>
      <c r="X61" s="3">
        <f t="shared" si="32"/>
        <v>105</v>
      </c>
      <c r="Y61" s="3">
        <f t="shared" si="32"/>
        <v>120</v>
      </c>
      <c r="Z61" s="3">
        <f t="shared" si="32"/>
        <v>135</v>
      </c>
      <c r="AA61" s="3">
        <f t="shared" si="32"/>
        <v>150</v>
      </c>
      <c r="AB61" s="3">
        <f t="shared" si="32"/>
        <v>165</v>
      </c>
      <c r="AC61" s="3">
        <f t="shared" si="32"/>
        <v>180</v>
      </c>
      <c r="AD61" s="7">
        <f t="shared" si="53"/>
        <v>146.30096334874852</v>
      </c>
      <c r="AE61" s="7">
        <f t="shared" si="53"/>
        <v>143.22949586261095</v>
      </c>
      <c r="AF61" s="7">
        <f t="shared" si="53"/>
        <v>135.26548519985818</v>
      </c>
      <c r="AG61" s="7">
        <f t="shared" si="53"/>
        <v>124.48218711667765</v>
      </c>
      <c r="AH61" s="7">
        <f t="shared" si="53"/>
        <v>112.22170467925966</v>
      </c>
      <c r="AI61" s="7">
        <f t="shared" si="53"/>
        <v>99.166801399650467</v>
      </c>
      <c r="AJ61" s="7">
        <f t="shared" si="53"/>
        <v>85.665425209935535</v>
      </c>
      <c r="AK61" s="7">
        <f t="shared" si="53"/>
        <v>71.912436435098911</v>
      </c>
      <c r="AL61" s="7">
        <f t="shared" si="53"/>
        <v>58.038289570522778</v>
      </c>
      <c r="AM61" s="7">
        <f t="shared" si="53"/>
        <v>44.167091770185081</v>
      </c>
      <c r="AN61" s="7">
        <f t="shared" si="53"/>
        <v>30.510454369854401</v>
      </c>
      <c r="AO61" s="7">
        <f t="shared" si="53"/>
        <v>17.786656624530572</v>
      </c>
      <c r="AP61" s="7">
        <f t="shared" si="53"/>
        <v>10.540963348748555</v>
      </c>
      <c r="AQ61" s="7">
        <f t="shared" si="52"/>
        <v>17.786656624530572</v>
      </c>
      <c r="AR61" s="7">
        <f t="shared" si="52"/>
        <v>30.510454369854401</v>
      </c>
      <c r="AS61" s="7">
        <f t="shared" si="52"/>
        <v>44.167091770185081</v>
      </c>
      <c r="AT61" s="7">
        <f t="shared" si="51"/>
        <v>58.038289570522778</v>
      </c>
      <c r="AU61" s="7">
        <f t="shared" si="50"/>
        <v>71.912436435098911</v>
      </c>
      <c r="AV61" s="7">
        <f t="shared" si="50"/>
        <v>85.665425209935535</v>
      </c>
      <c r="AW61" s="7">
        <f t="shared" si="50"/>
        <v>99.166801399650467</v>
      </c>
      <c r="AX61" s="7">
        <f t="shared" si="50"/>
        <v>112.22170467925966</v>
      </c>
      <c r="AY61" s="7">
        <f t="shared" si="50"/>
        <v>124.48218711667765</v>
      </c>
      <c r="AZ61" s="7">
        <f t="shared" si="50"/>
        <v>135.26548519985818</v>
      </c>
      <c r="BA61" s="7">
        <f t="shared" si="50"/>
        <v>143.22949586261095</v>
      </c>
      <c r="BB61" s="7">
        <f t="shared" si="50"/>
        <v>146.30096334874852</v>
      </c>
      <c r="BC61" s="7">
        <f t="shared" si="15"/>
        <v>94.777138189884312</v>
      </c>
      <c r="BD61" s="7">
        <f t="shared" si="4"/>
        <v>12.636951758651241</v>
      </c>
      <c r="BE61" s="40">
        <f t="shared" si="16"/>
        <v>1.0215126668639976</v>
      </c>
      <c r="BF61" s="40">
        <f t="shared" si="49"/>
        <v>0</v>
      </c>
      <c r="BG61" s="40">
        <f t="shared" si="49"/>
        <v>0</v>
      </c>
      <c r="BH61" s="40">
        <f t="shared" si="49"/>
        <v>0</v>
      </c>
      <c r="BI61" s="40">
        <f t="shared" si="49"/>
        <v>0</v>
      </c>
      <c r="BJ61" s="40">
        <f t="shared" si="49"/>
        <v>0</v>
      </c>
      <c r="BK61" s="40">
        <f t="shared" si="49"/>
        <v>0</v>
      </c>
      <c r="BL61" s="40">
        <f t="shared" si="49"/>
        <v>105.54114288504367</v>
      </c>
      <c r="BM61" s="40">
        <f t="shared" si="49"/>
        <v>433.54288318314462</v>
      </c>
      <c r="BN61" s="40">
        <f t="shared" si="49"/>
        <v>739.19184692843521</v>
      </c>
      <c r="BO61" s="40">
        <f t="shared" si="49"/>
        <v>1001.6585623504683</v>
      </c>
      <c r="BP61" s="40">
        <f t="shared" si="49"/>
        <v>1203.0563565399877</v>
      </c>
      <c r="BQ61" s="40">
        <f t="shared" si="47"/>
        <v>1329.6603026485695</v>
      </c>
      <c r="BR61" s="40">
        <f t="shared" si="47"/>
        <v>1372.8425509718268</v>
      </c>
      <c r="BS61" s="40">
        <f t="shared" si="47"/>
        <v>1329.6603026485695</v>
      </c>
      <c r="BT61" s="40">
        <f t="shared" si="47"/>
        <v>1203.0563565399877</v>
      </c>
      <c r="BU61" s="40">
        <f t="shared" si="37"/>
        <v>1001.6585623504683</v>
      </c>
      <c r="BV61" s="40">
        <f t="shared" si="37"/>
        <v>739.19184692843521</v>
      </c>
      <c r="BW61" s="40">
        <f t="shared" si="37"/>
        <v>433.54288318314462</v>
      </c>
      <c r="BX61" s="40">
        <f t="shared" si="37"/>
        <v>105.54114288504367</v>
      </c>
      <c r="BY61" s="40">
        <f t="shared" si="37"/>
        <v>0</v>
      </c>
      <c r="BZ61" s="40">
        <f t="shared" si="37"/>
        <v>0</v>
      </c>
      <c r="CA61" s="40">
        <f t="shared" si="37"/>
        <v>0</v>
      </c>
      <c r="CB61" s="40">
        <f t="shared" si="35"/>
        <v>0</v>
      </c>
      <c r="CC61" s="40">
        <f t="shared" si="35"/>
        <v>0</v>
      </c>
      <c r="CD61" s="40">
        <f t="shared" si="35"/>
        <v>0</v>
      </c>
      <c r="CE61" s="40">
        <f t="shared" si="18"/>
        <v>700.14970099563163</v>
      </c>
      <c r="CF61" s="10">
        <f t="shared" si="8"/>
        <v>1.6541731170311398</v>
      </c>
      <c r="CG61" s="35">
        <f t="shared" si="9"/>
        <v>6.6607142857142856</v>
      </c>
      <c r="CH61" s="7">
        <f t="shared" si="10"/>
        <v>39.787692096514434</v>
      </c>
      <c r="CI61" s="7">
        <f t="shared" si="19"/>
        <v>20.291722969222363</v>
      </c>
      <c r="CJ61" s="10">
        <f t="shared" si="11"/>
        <v>22.443553730235575</v>
      </c>
    </row>
    <row r="62" spans="1:88" ht="15.75" thickBot="1" x14ac:dyDescent="0.3">
      <c r="A62" s="8">
        <v>51</v>
      </c>
      <c r="B62" s="3" t="s">
        <v>17</v>
      </c>
      <c r="C62" s="14">
        <v>44247</v>
      </c>
      <c r="D62" s="11">
        <f t="shared" si="13"/>
        <v>-11.226308550715238</v>
      </c>
      <c r="E62" s="8">
        <f t="shared" si="46"/>
        <v>-180</v>
      </c>
      <c r="F62" s="3">
        <f t="shared" si="46"/>
        <v>-165</v>
      </c>
      <c r="G62" s="3">
        <f t="shared" si="46"/>
        <v>-150</v>
      </c>
      <c r="H62" s="3">
        <f t="shared" si="46"/>
        <v>-135</v>
      </c>
      <c r="I62" s="3">
        <f t="shared" si="46"/>
        <v>-120</v>
      </c>
      <c r="J62" s="3">
        <f t="shared" si="46"/>
        <v>-105</v>
      </c>
      <c r="K62" s="3">
        <f t="shared" si="46"/>
        <v>-90</v>
      </c>
      <c r="L62" s="3">
        <f t="shared" si="46"/>
        <v>-75</v>
      </c>
      <c r="M62" s="3">
        <f t="shared" si="46"/>
        <v>-60</v>
      </c>
      <c r="N62" s="3">
        <f t="shared" si="44"/>
        <v>-45</v>
      </c>
      <c r="O62" s="3">
        <f t="shared" si="44"/>
        <v>-30</v>
      </c>
      <c r="P62" s="3">
        <f t="shared" si="44"/>
        <v>-15</v>
      </c>
      <c r="Q62" s="3">
        <f t="shared" si="44"/>
        <v>0</v>
      </c>
      <c r="R62" s="3">
        <f t="shared" si="44"/>
        <v>15</v>
      </c>
      <c r="S62" s="3">
        <f t="shared" si="44"/>
        <v>30</v>
      </c>
      <c r="T62" s="3">
        <f t="shared" si="44"/>
        <v>45</v>
      </c>
      <c r="U62" s="3">
        <f t="shared" si="32"/>
        <v>60</v>
      </c>
      <c r="V62" s="3">
        <f t="shared" si="32"/>
        <v>75</v>
      </c>
      <c r="W62" s="3">
        <f t="shared" si="32"/>
        <v>90</v>
      </c>
      <c r="X62" s="3">
        <f t="shared" si="32"/>
        <v>105</v>
      </c>
      <c r="Y62" s="3">
        <f t="shared" si="32"/>
        <v>120</v>
      </c>
      <c r="Z62" s="3">
        <f t="shared" si="32"/>
        <v>135</v>
      </c>
      <c r="AA62" s="3">
        <f t="shared" si="32"/>
        <v>150</v>
      </c>
      <c r="AB62" s="3">
        <f t="shared" si="32"/>
        <v>165</v>
      </c>
      <c r="AC62" s="3">
        <f t="shared" si="32"/>
        <v>180</v>
      </c>
      <c r="AD62" s="7">
        <f t="shared" si="53"/>
        <v>146.65369144928474</v>
      </c>
      <c r="AE62" s="7">
        <f t="shared" si="53"/>
        <v>143.55245772936047</v>
      </c>
      <c r="AF62" s="7">
        <f t="shared" si="53"/>
        <v>135.53058172401182</v>
      </c>
      <c r="AG62" s="7">
        <f t="shared" si="53"/>
        <v>124.69582719562916</v>
      </c>
      <c r="AH62" s="7">
        <f t="shared" si="53"/>
        <v>112.3973509110829</v>
      </c>
      <c r="AI62" s="7">
        <f t="shared" si="53"/>
        <v>99.31565089647512</v>
      </c>
      <c r="AJ62" s="7">
        <f t="shared" si="53"/>
        <v>85.795984666961402</v>
      </c>
      <c r="AK62" s="7">
        <f t="shared" si="53"/>
        <v>72.031771879891792</v>
      </c>
      <c r="AL62" s="7">
        <f t="shared" si="53"/>
        <v>58.153605751454236</v>
      </c>
      <c r="AM62" s="7">
        <f t="shared" si="53"/>
        <v>44.288260018442266</v>
      </c>
      <c r="AN62" s="7">
        <f t="shared" si="53"/>
        <v>30.656387527420112</v>
      </c>
      <c r="AO62" s="7">
        <f t="shared" si="53"/>
        <v>18.007270036796008</v>
      </c>
      <c r="AP62" s="7">
        <f t="shared" si="53"/>
        <v>10.893691449284796</v>
      </c>
      <c r="AQ62" s="7">
        <f t="shared" si="52"/>
        <v>18.007270036796008</v>
      </c>
      <c r="AR62" s="7">
        <f t="shared" si="52"/>
        <v>30.656387527420112</v>
      </c>
      <c r="AS62" s="7">
        <f t="shared" si="52"/>
        <v>44.288260018442266</v>
      </c>
      <c r="AT62" s="7">
        <f t="shared" si="51"/>
        <v>58.153605751454236</v>
      </c>
      <c r="AU62" s="7">
        <f t="shared" si="50"/>
        <v>72.031771879891792</v>
      </c>
      <c r="AV62" s="7">
        <f t="shared" si="50"/>
        <v>85.795984666961402</v>
      </c>
      <c r="AW62" s="7">
        <f t="shared" si="50"/>
        <v>99.31565089647512</v>
      </c>
      <c r="AX62" s="7">
        <f t="shared" si="50"/>
        <v>112.3973509110829</v>
      </c>
      <c r="AY62" s="7">
        <f t="shared" si="50"/>
        <v>124.69582719562916</v>
      </c>
      <c r="AZ62" s="7">
        <f t="shared" si="50"/>
        <v>135.53058172401182</v>
      </c>
      <c r="BA62" s="7">
        <f t="shared" si="50"/>
        <v>143.55245772936047</v>
      </c>
      <c r="BB62" s="7">
        <f t="shared" si="50"/>
        <v>146.65369144928474</v>
      </c>
      <c r="BC62" s="7">
        <f t="shared" si="15"/>
        <v>94.627430408550723</v>
      </c>
      <c r="BD62" s="7">
        <f t="shared" si="4"/>
        <v>12.616990721140096</v>
      </c>
      <c r="BE62" s="40">
        <f t="shared" si="16"/>
        <v>1.0210787309277003</v>
      </c>
      <c r="BF62" s="40">
        <f t="shared" si="49"/>
        <v>0</v>
      </c>
      <c r="BG62" s="40">
        <f t="shared" si="49"/>
        <v>0</v>
      </c>
      <c r="BH62" s="40">
        <f t="shared" si="49"/>
        <v>0</v>
      </c>
      <c r="BI62" s="40">
        <f t="shared" si="49"/>
        <v>0</v>
      </c>
      <c r="BJ62" s="40">
        <f t="shared" si="49"/>
        <v>0</v>
      </c>
      <c r="BK62" s="40">
        <f t="shared" si="49"/>
        <v>0</v>
      </c>
      <c r="BL62" s="40">
        <f t="shared" si="49"/>
        <v>102.3245035046488</v>
      </c>
      <c r="BM62" s="40">
        <f t="shared" si="49"/>
        <v>430.59424418234465</v>
      </c>
      <c r="BN62" s="40">
        <f t="shared" si="49"/>
        <v>736.49294452425193</v>
      </c>
      <c r="BO62" s="40">
        <f t="shared" si="49"/>
        <v>999.17411362357393</v>
      </c>
      <c r="BP62" s="40">
        <f t="shared" si="49"/>
        <v>1200.7364639073485</v>
      </c>
      <c r="BQ62" s="40">
        <f t="shared" si="47"/>
        <v>1327.4438543012698</v>
      </c>
      <c r="BR62" s="40">
        <f t="shared" si="47"/>
        <v>1370.6613855438552</v>
      </c>
      <c r="BS62" s="40">
        <f t="shared" si="47"/>
        <v>1327.4438543012698</v>
      </c>
      <c r="BT62" s="40">
        <f t="shared" si="47"/>
        <v>1200.7364639073485</v>
      </c>
      <c r="BU62" s="40">
        <f t="shared" si="37"/>
        <v>999.17411362357393</v>
      </c>
      <c r="BV62" s="40">
        <f t="shared" si="37"/>
        <v>736.49294452425193</v>
      </c>
      <c r="BW62" s="40">
        <f t="shared" si="37"/>
        <v>430.59424418234465</v>
      </c>
      <c r="BX62" s="40">
        <f t="shared" si="37"/>
        <v>102.3245035046488</v>
      </c>
      <c r="BY62" s="40">
        <f t="shared" si="37"/>
        <v>0</v>
      </c>
      <c r="BZ62" s="40">
        <f t="shared" si="37"/>
        <v>0</v>
      </c>
      <c r="CA62" s="40">
        <f t="shared" si="37"/>
        <v>0</v>
      </c>
      <c r="CB62" s="40">
        <f t="shared" si="35"/>
        <v>0</v>
      </c>
      <c r="CC62" s="40">
        <f t="shared" si="35"/>
        <v>0</v>
      </c>
      <c r="CD62" s="40">
        <f t="shared" si="35"/>
        <v>0</v>
      </c>
      <c r="CE62" s="40">
        <f t="shared" si="18"/>
        <v>699.03730662736621</v>
      </c>
      <c r="CF62" s="10">
        <f t="shared" si="8"/>
        <v>1.6515602233310132</v>
      </c>
      <c r="CG62" s="35">
        <f t="shared" si="9"/>
        <v>6.6607142857142856</v>
      </c>
      <c r="CH62" s="7">
        <f t="shared" si="10"/>
        <v>39.669312391609324</v>
      </c>
      <c r="CI62" s="7">
        <f t="shared" si="19"/>
        <v>20.231349319720756</v>
      </c>
      <c r="CJ62" s="10">
        <f t="shared" si="11"/>
        <v>22.393979172968329</v>
      </c>
    </row>
    <row r="63" spans="1:88" ht="15.75" thickBot="1" x14ac:dyDescent="0.3">
      <c r="A63" s="8">
        <v>52</v>
      </c>
      <c r="B63" s="3" t="s">
        <v>17</v>
      </c>
      <c r="C63" s="14">
        <v>44248</v>
      </c>
      <c r="D63" s="11">
        <f t="shared" si="13"/>
        <v>-10.870253852671851</v>
      </c>
      <c r="E63" s="8">
        <f t="shared" si="46"/>
        <v>-180</v>
      </c>
      <c r="F63" s="3">
        <f t="shared" si="46"/>
        <v>-165</v>
      </c>
      <c r="G63" s="3">
        <f t="shared" si="46"/>
        <v>-150</v>
      </c>
      <c r="H63" s="3">
        <f t="shared" si="46"/>
        <v>-135</v>
      </c>
      <c r="I63" s="3">
        <f t="shared" si="46"/>
        <v>-120</v>
      </c>
      <c r="J63" s="3">
        <f t="shared" si="46"/>
        <v>-105</v>
      </c>
      <c r="K63" s="3">
        <f t="shared" si="46"/>
        <v>-90</v>
      </c>
      <c r="L63" s="3">
        <f t="shared" si="46"/>
        <v>-75</v>
      </c>
      <c r="M63" s="3">
        <f t="shared" si="46"/>
        <v>-60</v>
      </c>
      <c r="N63" s="3">
        <f t="shared" si="44"/>
        <v>-45</v>
      </c>
      <c r="O63" s="3">
        <f t="shared" si="44"/>
        <v>-30</v>
      </c>
      <c r="P63" s="3">
        <f t="shared" si="44"/>
        <v>-15</v>
      </c>
      <c r="Q63" s="3">
        <f t="shared" si="44"/>
        <v>0</v>
      </c>
      <c r="R63" s="3">
        <f t="shared" si="44"/>
        <v>15</v>
      </c>
      <c r="S63" s="3">
        <f t="shared" si="44"/>
        <v>30</v>
      </c>
      <c r="T63" s="3">
        <f t="shared" si="44"/>
        <v>45</v>
      </c>
      <c r="U63" s="3">
        <f t="shared" si="32"/>
        <v>60</v>
      </c>
      <c r="V63" s="3">
        <f t="shared" si="32"/>
        <v>75</v>
      </c>
      <c r="W63" s="3">
        <f t="shared" si="32"/>
        <v>90</v>
      </c>
      <c r="X63" s="3">
        <f t="shared" si="32"/>
        <v>105</v>
      </c>
      <c r="Y63" s="3">
        <f t="shared" si="32"/>
        <v>120</v>
      </c>
      <c r="Z63" s="3">
        <f t="shared" si="32"/>
        <v>135</v>
      </c>
      <c r="AA63" s="3">
        <f t="shared" si="32"/>
        <v>150</v>
      </c>
      <c r="AB63" s="3">
        <f t="shared" si="32"/>
        <v>165</v>
      </c>
      <c r="AC63" s="3">
        <f t="shared" si="32"/>
        <v>180</v>
      </c>
      <c r="AD63" s="7">
        <f t="shared" si="53"/>
        <v>147.00974614732814</v>
      </c>
      <c r="AE63" s="7">
        <f t="shared" si="53"/>
        <v>143.87797966618956</v>
      </c>
      <c r="AF63" s="7">
        <f t="shared" si="53"/>
        <v>135.79719744622855</v>
      </c>
      <c r="AG63" s="7">
        <f t="shared" si="53"/>
        <v>124.91051421567803</v>
      </c>
      <c r="AH63" s="7">
        <f t="shared" si="53"/>
        <v>112.57397023844401</v>
      </c>
      <c r="AI63" s="7">
        <f t="shared" si="53"/>
        <v>99.465607132551696</v>
      </c>
      <c r="AJ63" s="7">
        <f t="shared" si="53"/>
        <v>85.927915103374914</v>
      </c>
      <c r="AK63" s="7">
        <f t="shared" si="53"/>
        <v>72.15286480912178</v>
      </c>
      <c r="AL63" s="7">
        <f t="shared" si="53"/>
        <v>58.271229671151289</v>
      </c>
      <c r="AM63" s="7">
        <f t="shared" si="53"/>
        <v>44.412557902597115</v>
      </c>
      <c r="AN63" s="7">
        <f t="shared" si="53"/>
        <v>30.806763086973607</v>
      </c>
      <c r="AO63" s="7">
        <f t="shared" si="53"/>
        <v>18.234039639720145</v>
      </c>
      <c r="AP63" s="7">
        <f t="shared" si="53"/>
        <v>11.249746147328153</v>
      </c>
      <c r="AQ63" s="7">
        <f t="shared" si="52"/>
        <v>18.234039639720145</v>
      </c>
      <c r="AR63" s="7">
        <f t="shared" si="52"/>
        <v>30.806763086973607</v>
      </c>
      <c r="AS63" s="7">
        <f t="shared" si="52"/>
        <v>44.412557902597115</v>
      </c>
      <c r="AT63" s="7">
        <f t="shared" si="51"/>
        <v>58.271229671151289</v>
      </c>
      <c r="AU63" s="7">
        <f t="shared" si="50"/>
        <v>72.15286480912178</v>
      </c>
      <c r="AV63" s="7">
        <f t="shared" si="50"/>
        <v>85.927915103374914</v>
      </c>
      <c r="AW63" s="7">
        <f t="shared" si="50"/>
        <v>99.465607132551696</v>
      </c>
      <c r="AX63" s="7">
        <f t="shared" si="50"/>
        <v>112.57397023844401</v>
      </c>
      <c r="AY63" s="7">
        <f t="shared" si="50"/>
        <v>124.91051421567803</v>
      </c>
      <c r="AZ63" s="7">
        <f t="shared" si="50"/>
        <v>135.79719744622855</v>
      </c>
      <c r="BA63" s="7">
        <f t="shared" si="50"/>
        <v>143.87797966618956</v>
      </c>
      <c r="BB63" s="7">
        <f t="shared" si="50"/>
        <v>147.00974614732814</v>
      </c>
      <c r="BC63" s="7">
        <f t="shared" si="15"/>
        <v>94.476713271255349</v>
      </c>
      <c r="BD63" s="7">
        <f t="shared" si="4"/>
        <v>12.596895102834047</v>
      </c>
      <c r="BE63" s="40">
        <f t="shared" si="16"/>
        <v>1.020638548908513</v>
      </c>
      <c r="BF63" s="40">
        <f t="shared" si="49"/>
        <v>0</v>
      </c>
      <c r="BG63" s="40">
        <f t="shared" si="49"/>
        <v>0</v>
      </c>
      <c r="BH63" s="40">
        <f t="shared" si="49"/>
        <v>0</v>
      </c>
      <c r="BI63" s="40">
        <f t="shared" si="49"/>
        <v>0</v>
      </c>
      <c r="BJ63" s="40">
        <f t="shared" si="49"/>
        <v>0</v>
      </c>
      <c r="BK63" s="40">
        <f t="shared" si="49"/>
        <v>0</v>
      </c>
      <c r="BL63" s="40">
        <f t="shared" si="49"/>
        <v>99.076121912333804</v>
      </c>
      <c r="BM63" s="40">
        <f t="shared" si="49"/>
        <v>427.60273370563073</v>
      </c>
      <c r="BN63" s="40">
        <f t="shared" si="49"/>
        <v>733.74079982111016</v>
      </c>
      <c r="BO63" s="40">
        <f t="shared" si="49"/>
        <v>996.62751697007729</v>
      </c>
      <c r="BP63" s="40">
        <f t="shared" si="49"/>
        <v>1198.3475898196712</v>
      </c>
      <c r="BQ63" s="40">
        <f t="shared" si="47"/>
        <v>1325.1541287633738</v>
      </c>
      <c r="BR63" s="40">
        <f t="shared" si="47"/>
        <v>1368.4054777298863</v>
      </c>
      <c r="BS63" s="40">
        <f t="shared" si="47"/>
        <v>1325.1541287633738</v>
      </c>
      <c r="BT63" s="40">
        <f t="shared" si="47"/>
        <v>1198.3475898196712</v>
      </c>
      <c r="BU63" s="40">
        <f t="shared" si="37"/>
        <v>996.62751697007729</v>
      </c>
      <c r="BV63" s="40">
        <f t="shared" si="37"/>
        <v>733.74079982111016</v>
      </c>
      <c r="BW63" s="40">
        <f t="shared" si="37"/>
        <v>427.60273370563073</v>
      </c>
      <c r="BX63" s="40">
        <f t="shared" si="37"/>
        <v>99.076121912333804</v>
      </c>
      <c r="BY63" s="40">
        <f t="shared" si="37"/>
        <v>0</v>
      </c>
      <c r="BZ63" s="40">
        <f t="shared" si="37"/>
        <v>0</v>
      </c>
      <c r="CA63" s="40">
        <f t="shared" si="37"/>
        <v>0</v>
      </c>
      <c r="CB63" s="40">
        <f t="shared" si="35"/>
        <v>0</v>
      </c>
      <c r="CC63" s="40">
        <f t="shared" si="35"/>
        <v>0</v>
      </c>
      <c r="CD63" s="40">
        <f t="shared" si="35"/>
        <v>0</v>
      </c>
      <c r="CE63" s="40">
        <f t="shared" si="18"/>
        <v>697.88679364224208</v>
      </c>
      <c r="CF63" s="10">
        <f t="shared" si="8"/>
        <v>1.6489297130460285</v>
      </c>
      <c r="CG63" s="35">
        <f t="shared" si="9"/>
        <v>6.6607142857142856</v>
      </c>
      <c r="CH63" s="7">
        <f t="shared" si="10"/>
        <v>39.548054625119164</v>
      </c>
      <c r="CI63" s="7">
        <f t="shared" si="19"/>
        <v>20.169507858810775</v>
      </c>
      <c r="CJ63" s="10">
        <f t="shared" si="11"/>
        <v>22.342846510297569</v>
      </c>
    </row>
    <row r="64" spans="1:88" ht="15.75" thickBot="1" x14ac:dyDescent="0.3">
      <c r="A64" s="8">
        <v>53</v>
      </c>
      <c r="B64" s="3" t="s">
        <v>17</v>
      </c>
      <c r="C64" s="14">
        <v>44249</v>
      </c>
      <c r="D64" s="11">
        <f t="shared" si="13"/>
        <v>-10.51097806381263</v>
      </c>
      <c r="E64" s="8">
        <f t="shared" si="46"/>
        <v>-180</v>
      </c>
      <c r="F64" s="3">
        <f t="shared" si="46"/>
        <v>-165</v>
      </c>
      <c r="G64" s="3">
        <f t="shared" si="46"/>
        <v>-150</v>
      </c>
      <c r="H64" s="3">
        <f t="shared" si="46"/>
        <v>-135</v>
      </c>
      <c r="I64" s="3">
        <f t="shared" si="46"/>
        <v>-120</v>
      </c>
      <c r="J64" s="3">
        <f t="shared" si="46"/>
        <v>-105</v>
      </c>
      <c r="K64" s="3">
        <f t="shared" si="46"/>
        <v>-90</v>
      </c>
      <c r="L64" s="3">
        <f t="shared" si="46"/>
        <v>-75</v>
      </c>
      <c r="M64" s="3">
        <f t="shared" si="46"/>
        <v>-60</v>
      </c>
      <c r="N64" s="3">
        <f t="shared" si="44"/>
        <v>-45</v>
      </c>
      <c r="O64" s="3">
        <f t="shared" si="44"/>
        <v>-30</v>
      </c>
      <c r="P64" s="3">
        <f t="shared" si="44"/>
        <v>-15</v>
      </c>
      <c r="Q64" s="3">
        <f t="shared" si="44"/>
        <v>0</v>
      </c>
      <c r="R64" s="3">
        <f t="shared" si="44"/>
        <v>15</v>
      </c>
      <c r="S64" s="3">
        <f t="shared" si="44"/>
        <v>30</v>
      </c>
      <c r="T64" s="3">
        <f t="shared" si="44"/>
        <v>45</v>
      </c>
      <c r="U64" s="3">
        <f t="shared" si="32"/>
        <v>60</v>
      </c>
      <c r="V64" s="3">
        <f t="shared" si="32"/>
        <v>75</v>
      </c>
      <c r="W64" s="3">
        <f t="shared" si="32"/>
        <v>90</v>
      </c>
      <c r="X64" s="3">
        <f t="shared" si="32"/>
        <v>105</v>
      </c>
      <c r="Y64" s="3">
        <f t="shared" si="32"/>
        <v>120</v>
      </c>
      <c r="Z64" s="3">
        <f t="shared" si="32"/>
        <v>135</v>
      </c>
      <c r="AA64" s="3">
        <f t="shared" si="32"/>
        <v>150</v>
      </c>
      <c r="AB64" s="3">
        <f t="shared" si="32"/>
        <v>165</v>
      </c>
      <c r="AC64" s="3">
        <f t="shared" si="32"/>
        <v>180</v>
      </c>
      <c r="AD64" s="7">
        <f t="shared" si="53"/>
        <v>147.36902193618738</v>
      </c>
      <c r="AE64" s="7">
        <f t="shared" si="53"/>
        <v>144.20593801535384</v>
      </c>
      <c r="AF64" s="7">
        <f t="shared" si="53"/>
        <v>136.06520718806115</v>
      </c>
      <c r="AG64" s="7">
        <f t="shared" si="53"/>
        <v>125.1261446383874</v>
      </c>
      <c r="AH64" s="7">
        <f t="shared" si="53"/>
        <v>112.75148349571009</v>
      </c>
      <c r="AI64" s="7">
        <f t="shared" si="53"/>
        <v>99.616612216159382</v>
      </c>
      <c r="AJ64" s="7">
        <f t="shared" si="53"/>
        <v>86.061176770932192</v>
      </c>
      <c r="AK64" s="7">
        <f t="shared" si="53"/>
        <v>72.275691350163342</v>
      </c>
      <c r="AL64" s="7">
        <f t="shared" si="53"/>
        <v>58.391151460996568</v>
      </c>
      <c r="AM64" s="7">
        <f t="shared" si="53"/>
        <v>44.539985966836227</v>
      </c>
      <c r="AN64" s="7">
        <f t="shared" si="53"/>
        <v>30.961575574791727</v>
      </c>
      <c r="AO64" s="7">
        <f t="shared" si="53"/>
        <v>18.466858138319601</v>
      </c>
      <c r="AP64" s="7">
        <f t="shared" si="53"/>
        <v>11.609021936187339</v>
      </c>
      <c r="AQ64" s="7">
        <f t="shared" si="52"/>
        <v>18.466858138319601</v>
      </c>
      <c r="AR64" s="7">
        <f t="shared" si="52"/>
        <v>30.961575574791727</v>
      </c>
      <c r="AS64" s="7">
        <f t="shared" si="52"/>
        <v>44.539985966836227</v>
      </c>
      <c r="AT64" s="7">
        <f t="shared" si="51"/>
        <v>58.391151460996568</v>
      </c>
      <c r="AU64" s="7">
        <f t="shared" si="50"/>
        <v>72.275691350163342</v>
      </c>
      <c r="AV64" s="7">
        <f t="shared" si="50"/>
        <v>86.061176770932192</v>
      </c>
      <c r="AW64" s="7">
        <f t="shared" si="50"/>
        <v>99.616612216159382</v>
      </c>
      <c r="AX64" s="7">
        <f t="shared" si="50"/>
        <v>112.75148349571009</v>
      </c>
      <c r="AY64" s="7">
        <f t="shared" si="50"/>
        <v>125.1261446383874</v>
      </c>
      <c r="AZ64" s="7">
        <f t="shared" si="50"/>
        <v>136.06520718806115</v>
      </c>
      <c r="BA64" s="7">
        <f t="shared" si="50"/>
        <v>144.20593801535384</v>
      </c>
      <c r="BB64" s="7">
        <f t="shared" si="50"/>
        <v>147.36902193618738</v>
      </c>
      <c r="BC64" s="7">
        <f t="shared" si="15"/>
        <v>94.325028136324363</v>
      </c>
      <c r="BD64" s="7">
        <f t="shared" si="4"/>
        <v>12.576670418176581</v>
      </c>
      <c r="BE64" s="40">
        <f t="shared" si="16"/>
        <v>1.020192251241868</v>
      </c>
      <c r="BF64" s="40">
        <f t="shared" si="49"/>
        <v>0</v>
      </c>
      <c r="BG64" s="40">
        <f t="shared" si="49"/>
        <v>0</v>
      </c>
      <c r="BH64" s="40">
        <f t="shared" si="49"/>
        <v>0</v>
      </c>
      <c r="BI64" s="40">
        <f t="shared" si="49"/>
        <v>0</v>
      </c>
      <c r="BJ64" s="40">
        <f t="shared" si="49"/>
        <v>0</v>
      </c>
      <c r="BK64" s="40">
        <f t="shared" si="49"/>
        <v>0</v>
      </c>
      <c r="BL64" s="40">
        <f t="shared" si="49"/>
        <v>95.797078510916535</v>
      </c>
      <c r="BM64" s="40">
        <f t="shared" si="49"/>
        <v>424.56899529344537</v>
      </c>
      <c r="BN64" s="40">
        <f t="shared" si="49"/>
        <v>730.93564926852696</v>
      </c>
      <c r="BO64" s="40">
        <f t="shared" si="49"/>
        <v>994.01865926259291</v>
      </c>
      <c r="BP64" s="40">
        <f t="shared" si="49"/>
        <v>1195.8893529097779</v>
      </c>
      <c r="BQ64" s="40">
        <f t="shared" si="47"/>
        <v>1322.7905760451217</v>
      </c>
      <c r="BR64" s="40">
        <f t="shared" si="47"/>
        <v>1366.074220026137</v>
      </c>
      <c r="BS64" s="40">
        <f t="shared" si="47"/>
        <v>1322.7905760451217</v>
      </c>
      <c r="BT64" s="40">
        <f t="shared" si="47"/>
        <v>1195.8893529097779</v>
      </c>
      <c r="BU64" s="40">
        <f t="shared" si="37"/>
        <v>994.01865926259291</v>
      </c>
      <c r="BV64" s="40">
        <f t="shared" si="37"/>
        <v>730.93564926852696</v>
      </c>
      <c r="BW64" s="40">
        <f t="shared" si="37"/>
        <v>424.56899529344537</v>
      </c>
      <c r="BX64" s="40">
        <f t="shared" si="37"/>
        <v>95.797078510916535</v>
      </c>
      <c r="BY64" s="40">
        <f t="shared" ref="BY64:CD127" si="54">IF(1367*$BE64*COS(RADIANS(AW64))&gt;0,1367*$BE64*COS(RADIANS(AW64)),0)</f>
        <v>0</v>
      </c>
      <c r="BZ64" s="40">
        <f t="shared" si="54"/>
        <v>0</v>
      </c>
      <c r="CA64" s="40">
        <f t="shared" si="54"/>
        <v>0</v>
      </c>
      <c r="CB64" s="40">
        <f t="shared" si="35"/>
        <v>0</v>
      </c>
      <c r="CC64" s="40">
        <f t="shared" si="35"/>
        <v>0</v>
      </c>
      <c r="CD64" s="40">
        <f t="shared" si="35"/>
        <v>0</v>
      </c>
      <c r="CE64" s="40">
        <f t="shared" si="18"/>
        <v>696.69785221332995</v>
      </c>
      <c r="CF64" s="10">
        <f t="shared" si="8"/>
        <v>1.646282308015151</v>
      </c>
      <c r="CG64" s="35">
        <f t="shared" si="9"/>
        <v>6.6607142857142856</v>
      </c>
      <c r="CH64" s="7">
        <f t="shared" si="10"/>
        <v>39.423916338070661</v>
      </c>
      <c r="CI64" s="7">
        <f t="shared" si="19"/>
        <v>20.106197332416038</v>
      </c>
      <c r="CJ64" s="10">
        <f t="shared" si="11"/>
        <v>22.290145610820883</v>
      </c>
    </row>
    <row r="65" spans="1:88" ht="15.75" thickBot="1" x14ac:dyDescent="0.3">
      <c r="A65" s="8">
        <v>54</v>
      </c>
      <c r="B65" s="3" t="s">
        <v>17</v>
      </c>
      <c r="C65" s="14">
        <v>44250</v>
      </c>
      <c r="D65" s="11">
        <f t="shared" si="13"/>
        <v>-10.148587645307611</v>
      </c>
      <c r="E65" s="8">
        <f t="shared" si="46"/>
        <v>-180</v>
      </c>
      <c r="F65" s="3">
        <f t="shared" si="46"/>
        <v>-165</v>
      </c>
      <c r="G65" s="3">
        <f t="shared" si="46"/>
        <v>-150</v>
      </c>
      <c r="H65" s="3">
        <f t="shared" si="46"/>
        <v>-135</v>
      </c>
      <c r="I65" s="3">
        <f t="shared" si="46"/>
        <v>-120</v>
      </c>
      <c r="J65" s="3">
        <f t="shared" si="46"/>
        <v>-105</v>
      </c>
      <c r="K65" s="3">
        <f t="shared" si="46"/>
        <v>-90</v>
      </c>
      <c r="L65" s="3">
        <f t="shared" si="46"/>
        <v>-75</v>
      </c>
      <c r="M65" s="3">
        <f t="shared" si="46"/>
        <v>-60</v>
      </c>
      <c r="N65" s="3">
        <f t="shared" si="44"/>
        <v>-45</v>
      </c>
      <c r="O65" s="3">
        <f t="shared" si="44"/>
        <v>-30</v>
      </c>
      <c r="P65" s="3">
        <f t="shared" si="44"/>
        <v>-15</v>
      </c>
      <c r="Q65" s="3">
        <f t="shared" si="44"/>
        <v>0</v>
      </c>
      <c r="R65" s="3">
        <f t="shared" si="44"/>
        <v>15</v>
      </c>
      <c r="S65" s="3">
        <f t="shared" si="44"/>
        <v>30</v>
      </c>
      <c r="T65" s="3">
        <f t="shared" si="44"/>
        <v>45</v>
      </c>
      <c r="U65" s="3">
        <f t="shared" si="32"/>
        <v>60</v>
      </c>
      <c r="V65" s="3">
        <f t="shared" si="32"/>
        <v>75</v>
      </c>
      <c r="W65" s="3">
        <f t="shared" si="32"/>
        <v>90</v>
      </c>
      <c r="X65" s="3">
        <f t="shared" si="32"/>
        <v>105</v>
      </c>
      <c r="Y65" s="3">
        <f t="shared" si="32"/>
        <v>120</v>
      </c>
      <c r="Z65" s="3">
        <f t="shared" si="32"/>
        <v>135</v>
      </c>
      <c r="AA65" s="3">
        <f t="shared" si="32"/>
        <v>150</v>
      </c>
      <c r="AB65" s="3">
        <f t="shared" si="32"/>
        <v>165</v>
      </c>
      <c r="AC65" s="3">
        <f t="shared" si="32"/>
        <v>180</v>
      </c>
      <c r="AD65" s="7">
        <f t="shared" si="53"/>
        <v>147.7314123546924</v>
      </c>
      <c r="AE65" s="7">
        <f t="shared" si="53"/>
        <v>144.53620748792153</v>
      </c>
      <c r="AF65" s="7">
        <f t="shared" si="53"/>
        <v>136.33448459245611</v>
      </c>
      <c r="AG65" s="7">
        <f t="shared" si="53"/>
        <v>125.34261444321564</v>
      </c>
      <c r="AH65" s="7">
        <f t="shared" si="53"/>
        <v>112.92981124140788</v>
      </c>
      <c r="AI65" s="7">
        <f t="shared" si="53"/>
        <v>99.768607853201118</v>
      </c>
      <c r="AJ65" s="7">
        <f t="shared" si="53"/>
        <v>86.195729195259304</v>
      </c>
      <c r="AK65" s="7">
        <f t="shared" si="53"/>
        <v>72.400226407084659</v>
      </c>
      <c r="AL65" s="7">
        <f t="shared" si="53"/>
        <v>58.513359276046003</v>
      </c>
      <c r="AM65" s="7">
        <f t="shared" si="53"/>
        <v>44.670541497613996</v>
      </c>
      <c r="AN65" s="7">
        <f t="shared" si="53"/>
        <v>31.12081373193304</v>
      </c>
      <c r="AO65" s="7">
        <f t="shared" si="53"/>
        <v>18.705610718339091</v>
      </c>
      <c r="AP65" s="7">
        <f t="shared" si="53"/>
        <v>11.971412354692395</v>
      </c>
      <c r="AQ65" s="7">
        <f t="shared" si="52"/>
        <v>18.705610718339091</v>
      </c>
      <c r="AR65" s="7">
        <f t="shared" si="52"/>
        <v>31.12081373193304</v>
      </c>
      <c r="AS65" s="7">
        <f t="shared" si="52"/>
        <v>44.670541497613996</v>
      </c>
      <c r="AT65" s="7">
        <f t="shared" si="51"/>
        <v>58.513359276046003</v>
      </c>
      <c r="AU65" s="7">
        <f t="shared" si="50"/>
        <v>72.400226407084659</v>
      </c>
      <c r="AV65" s="7">
        <f t="shared" si="50"/>
        <v>86.195729195259304</v>
      </c>
      <c r="AW65" s="7">
        <f t="shared" si="50"/>
        <v>99.768607853201118</v>
      </c>
      <c r="AX65" s="7">
        <f t="shared" si="50"/>
        <v>112.92981124140788</v>
      </c>
      <c r="AY65" s="7">
        <f t="shared" si="50"/>
        <v>125.34261444321564</v>
      </c>
      <c r="AZ65" s="7">
        <f t="shared" si="50"/>
        <v>136.33448459245611</v>
      </c>
      <c r="BA65" s="7">
        <f t="shared" si="50"/>
        <v>144.53620748792153</v>
      </c>
      <c r="BB65" s="7">
        <f t="shared" si="50"/>
        <v>147.7314123546924</v>
      </c>
      <c r="BC65" s="7">
        <f t="shared" si="15"/>
        <v>94.172415765662649</v>
      </c>
      <c r="BD65" s="7">
        <f t="shared" si="4"/>
        <v>12.556322102088354</v>
      </c>
      <c r="BE65" s="40">
        <f t="shared" si="16"/>
        <v>1.0197399701753953</v>
      </c>
      <c r="BF65" s="40">
        <f t="shared" si="49"/>
        <v>0</v>
      </c>
      <c r="BG65" s="40">
        <f t="shared" si="49"/>
        <v>0</v>
      </c>
      <c r="BH65" s="40">
        <f t="shared" si="49"/>
        <v>0</v>
      </c>
      <c r="BI65" s="40">
        <f t="shared" si="49"/>
        <v>0</v>
      </c>
      <c r="BJ65" s="40">
        <f t="shared" si="49"/>
        <v>0</v>
      </c>
      <c r="BK65" s="40">
        <f t="shared" si="49"/>
        <v>0</v>
      </c>
      <c r="BL65" s="40">
        <f t="shared" si="49"/>
        <v>92.488470868490595</v>
      </c>
      <c r="BM65" s="40">
        <f t="shared" si="49"/>
        <v>421.49370227754963</v>
      </c>
      <c r="BN65" s="40">
        <f t="shared" si="49"/>
        <v>728.07777087293368</v>
      </c>
      <c r="BO65" s="40">
        <f t="shared" si="49"/>
        <v>991.34747903399591</v>
      </c>
      <c r="BP65" s="40">
        <f t="shared" si="49"/>
        <v>1193.3614312233237</v>
      </c>
      <c r="BQ65" s="40">
        <f t="shared" si="47"/>
        <v>1320.3527104430552</v>
      </c>
      <c r="BR65" s="40">
        <f t="shared" si="47"/>
        <v>1363.6670708773768</v>
      </c>
      <c r="BS65" s="40">
        <f t="shared" si="47"/>
        <v>1320.3527104430552</v>
      </c>
      <c r="BT65" s="40">
        <f t="shared" si="47"/>
        <v>1193.3614312233237</v>
      </c>
      <c r="BU65" s="40">
        <f t="shared" si="47"/>
        <v>991.34747903399591</v>
      </c>
      <c r="BV65" s="40">
        <f t="shared" si="47"/>
        <v>728.07777087293368</v>
      </c>
      <c r="BW65" s="40">
        <f t="shared" si="47"/>
        <v>421.49370227754963</v>
      </c>
      <c r="BX65" s="40">
        <f t="shared" si="47"/>
        <v>92.488470868490595</v>
      </c>
      <c r="BY65" s="40">
        <f t="shared" si="54"/>
        <v>0</v>
      </c>
      <c r="BZ65" s="40">
        <f t="shared" si="54"/>
        <v>0</v>
      </c>
      <c r="CA65" s="40">
        <f t="shared" si="54"/>
        <v>0</v>
      </c>
      <c r="CB65" s="40">
        <f t="shared" si="35"/>
        <v>0</v>
      </c>
      <c r="CC65" s="40">
        <f t="shared" si="35"/>
        <v>0</v>
      </c>
      <c r="CD65" s="40">
        <f t="shared" si="35"/>
        <v>0</v>
      </c>
      <c r="CE65" s="40">
        <f t="shared" si="18"/>
        <v>695.47020614746214</v>
      </c>
      <c r="CF65" s="10">
        <f t="shared" si="8"/>
        <v>1.6436187196678298</v>
      </c>
      <c r="CG65" s="35">
        <f t="shared" si="9"/>
        <v>6.6607142857142856</v>
      </c>
      <c r="CH65" s="7">
        <f t="shared" si="10"/>
        <v>39.296897476800957</v>
      </c>
      <c r="CI65" s="7">
        <f t="shared" si="19"/>
        <v>20.041417713168489</v>
      </c>
      <c r="CJ65" s="10">
        <f t="shared" si="11"/>
        <v>22.235867695830635</v>
      </c>
    </row>
    <row r="66" spans="1:88" ht="15.75" thickBot="1" x14ac:dyDescent="0.3">
      <c r="A66" s="8">
        <v>55</v>
      </c>
      <c r="B66" s="3" t="s">
        <v>17</v>
      </c>
      <c r="C66" s="14">
        <v>44251</v>
      </c>
      <c r="D66" s="11">
        <f t="shared" si="13"/>
        <v>-9.783189981258829</v>
      </c>
      <c r="E66" s="8">
        <f t="shared" si="46"/>
        <v>-180</v>
      </c>
      <c r="F66" s="3">
        <f t="shared" si="46"/>
        <v>-165</v>
      </c>
      <c r="G66" s="3">
        <f t="shared" si="46"/>
        <v>-150</v>
      </c>
      <c r="H66" s="3">
        <f t="shared" si="46"/>
        <v>-135</v>
      </c>
      <c r="I66" s="3">
        <f t="shared" si="46"/>
        <v>-120</v>
      </c>
      <c r="J66" s="3">
        <f t="shared" si="46"/>
        <v>-105</v>
      </c>
      <c r="K66" s="3">
        <f t="shared" si="46"/>
        <v>-90</v>
      </c>
      <c r="L66" s="3">
        <f t="shared" si="46"/>
        <v>-75</v>
      </c>
      <c r="M66" s="3">
        <f t="shared" si="46"/>
        <v>-60</v>
      </c>
      <c r="N66" s="3">
        <f t="shared" si="44"/>
        <v>-45</v>
      </c>
      <c r="O66" s="3">
        <f t="shared" si="44"/>
        <v>-30</v>
      </c>
      <c r="P66" s="3">
        <f t="shared" si="44"/>
        <v>-15</v>
      </c>
      <c r="Q66" s="3">
        <f t="shared" si="44"/>
        <v>0</v>
      </c>
      <c r="R66" s="3">
        <f t="shared" si="44"/>
        <v>15</v>
      </c>
      <c r="S66" s="3">
        <f t="shared" si="44"/>
        <v>30</v>
      </c>
      <c r="T66" s="3">
        <f t="shared" si="44"/>
        <v>45</v>
      </c>
      <c r="U66" s="3">
        <f t="shared" si="32"/>
        <v>60</v>
      </c>
      <c r="V66" s="3">
        <f t="shared" si="32"/>
        <v>75</v>
      </c>
      <c r="W66" s="3">
        <f t="shared" si="32"/>
        <v>90</v>
      </c>
      <c r="X66" s="3">
        <f t="shared" si="32"/>
        <v>105</v>
      </c>
      <c r="Y66" s="3">
        <f t="shared" si="32"/>
        <v>120</v>
      </c>
      <c r="Z66" s="3">
        <f t="shared" si="32"/>
        <v>135</v>
      </c>
      <c r="AA66" s="3">
        <f t="shared" si="32"/>
        <v>150</v>
      </c>
      <c r="AB66" s="3">
        <f t="shared" si="32"/>
        <v>165</v>
      </c>
      <c r="AC66" s="3">
        <f t="shared" si="32"/>
        <v>180</v>
      </c>
      <c r="AD66" s="7">
        <f t="shared" si="53"/>
        <v>148.09681001874117</v>
      </c>
      <c r="AE66" s="7">
        <f t="shared" si="53"/>
        <v>144.86866117393623</v>
      </c>
      <c r="AF66" s="7">
        <f t="shared" si="53"/>
        <v>136.60490218080491</v>
      </c>
      <c r="AG66" s="7">
        <f t="shared" si="53"/>
        <v>125.55981919779467</v>
      </c>
      <c r="AH66" s="7">
        <f t="shared" si="53"/>
        <v>113.1088738130404</v>
      </c>
      <c r="AI66" s="7">
        <f t="shared" si="53"/>
        <v>99.921535381546803</v>
      </c>
      <c r="AJ66" s="7">
        <f t="shared" si="53"/>
        <v>86.33153119054262</v>
      </c>
      <c r="AK66" s="7">
        <f t="shared" si="53"/>
        <v>72.526443656666487</v>
      </c>
      <c r="AL66" s="7">
        <f t="shared" si="53"/>
        <v>58.637839273181832</v>
      </c>
      <c r="AM66" s="7">
        <f t="shared" si="53"/>
        <v>44.804218490688257</v>
      </c>
      <c r="AN66" s="7">
        <f t="shared" si="53"/>
        <v>31.284460537818035</v>
      </c>
      <c r="AO66" s="7">
        <f t="shared" si="53"/>
        <v>18.950175629001809</v>
      </c>
      <c r="AP66" s="7">
        <f t="shared" si="53"/>
        <v>12.336810018741192</v>
      </c>
      <c r="AQ66" s="7">
        <f t="shared" si="52"/>
        <v>18.950175629001809</v>
      </c>
      <c r="AR66" s="7">
        <f t="shared" si="52"/>
        <v>31.284460537818035</v>
      </c>
      <c r="AS66" s="7">
        <f t="shared" si="52"/>
        <v>44.804218490688257</v>
      </c>
      <c r="AT66" s="7">
        <f t="shared" si="51"/>
        <v>58.637839273181832</v>
      </c>
      <c r="AU66" s="7">
        <f t="shared" si="50"/>
        <v>72.526443656666487</v>
      </c>
      <c r="AV66" s="7">
        <f t="shared" si="50"/>
        <v>86.33153119054262</v>
      </c>
      <c r="AW66" s="7">
        <f t="shared" si="50"/>
        <v>99.921535381546803</v>
      </c>
      <c r="AX66" s="7">
        <f t="shared" si="50"/>
        <v>113.1088738130404</v>
      </c>
      <c r="AY66" s="7">
        <f t="shared" si="50"/>
        <v>125.55981919779467</v>
      </c>
      <c r="AZ66" s="7">
        <f t="shared" si="50"/>
        <v>136.60490218080491</v>
      </c>
      <c r="BA66" s="7">
        <f t="shared" si="50"/>
        <v>144.86866117393623</v>
      </c>
      <c r="BB66" s="7">
        <f t="shared" si="50"/>
        <v>148.09681001874117</v>
      </c>
      <c r="BC66" s="7">
        <f t="shared" si="15"/>
        <v>94.018916329088782</v>
      </c>
      <c r="BD66" s="7">
        <f t="shared" si="4"/>
        <v>12.53585551054517</v>
      </c>
      <c r="BE66" s="40">
        <f t="shared" si="16"/>
        <v>1.0192818397297361</v>
      </c>
      <c r="BF66" s="40">
        <f t="shared" si="49"/>
        <v>0</v>
      </c>
      <c r="BG66" s="40">
        <f t="shared" si="49"/>
        <v>0</v>
      </c>
      <c r="BH66" s="40">
        <f t="shared" ref="BG66:BT89" si="55">IF(1367*$BE66*COS(RADIANS(AF66))&gt;0,1367*$BE66*COS(RADIANS(AF66)),0)</f>
        <v>0</v>
      </c>
      <c r="BI66" s="40">
        <f t="shared" si="55"/>
        <v>0</v>
      </c>
      <c r="BJ66" s="40">
        <f t="shared" si="55"/>
        <v>0</v>
      </c>
      <c r="BK66" s="40">
        <f t="shared" si="55"/>
        <v>0</v>
      </c>
      <c r="BL66" s="40">
        <f t="shared" si="55"/>
        <v>89.151413190061334</v>
      </c>
      <c r="BM66" s="40">
        <f t="shared" si="55"/>
        <v>418.37755784849344</v>
      </c>
      <c r="BN66" s="40">
        <f t="shared" si="55"/>
        <v>725.16748482038258</v>
      </c>
      <c r="BO66" s="40">
        <f t="shared" si="55"/>
        <v>988.61396757691898</v>
      </c>
      <c r="BP66" s="40">
        <f t="shared" si="55"/>
        <v>1190.7635636841437</v>
      </c>
      <c r="BQ66" s="40">
        <f t="shared" si="47"/>
        <v>1317.8401122353512</v>
      </c>
      <c r="BR66" s="40">
        <f t="shared" si="47"/>
        <v>1361.183556450703</v>
      </c>
      <c r="BS66" s="40">
        <f t="shared" si="47"/>
        <v>1317.8401122353512</v>
      </c>
      <c r="BT66" s="40">
        <f t="shared" si="47"/>
        <v>1190.7635636841437</v>
      </c>
      <c r="BU66" s="40">
        <f t="shared" si="47"/>
        <v>988.61396757691898</v>
      </c>
      <c r="BV66" s="40">
        <f t="shared" si="47"/>
        <v>725.16748482038258</v>
      </c>
      <c r="BW66" s="40">
        <f t="shared" si="47"/>
        <v>418.37755784849344</v>
      </c>
      <c r="BX66" s="40">
        <f t="shared" si="47"/>
        <v>89.151413190061334</v>
      </c>
      <c r="BY66" s="40">
        <f t="shared" si="54"/>
        <v>0</v>
      </c>
      <c r="BZ66" s="40">
        <f t="shared" si="54"/>
        <v>0</v>
      </c>
      <c r="CA66" s="40">
        <f t="shared" si="54"/>
        <v>0</v>
      </c>
      <c r="CB66" s="40">
        <f t="shared" si="35"/>
        <v>0</v>
      </c>
      <c r="CC66" s="40">
        <f t="shared" si="35"/>
        <v>0</v>
      </c>
      <c r="CD66" s="40">
        <f t="shared" si="35"/>
        <v>0</v>
      </c>
      <c r="CE66" s="40">
        <f t="shared" si="18"/>
        <v>694.20361378985854</v>
      </c>
      <c r="CF66" s="10">
        <f t="shared" si="8"/>
        <v>1.6409396490996597</v>
      </c>
      <c r="CG66" s="35">
        <f t="shared" si="9"/>
        <v>6.6607142857142856</v>
      </c>
      <c r="CH66" s="7">
        <f t="shared" si="10"/>
        <v>39.167000437352328</v>
      </c>
      <c r="CI66" s="7">
        <f t="shared" si="19"/>
        <v>19.975170223049687</v>
      </c>
      <c r="CJ66" s="10">
        <f t="shared" si="11"/>
        <v>22.180005371022155</v>
      </c>
    </row>
    <row r="67" spans="1:88" ht="15.75" thickBot="1" x14ac:dyDescent="0.3">
      <c r="A67" s="8">
        <v>56</v>
      </c>
      <c r="B67" s="3" t="s">
        <v>17</v>
      </c>
      <c r="C67" s="14">
        <v>44252</v>
      </c>
      <c r="D67" s="11">
        <f t="shared" si="13"/>
        <v>-9.4148933468800671</v>
      </c>
      <c r="E67" s="8">
        <f t="shared" si="46"/>
        <v>-180</v>
      </c>
      <c r="F67" s="3">
        <f t="shared" si="46"/>
        <v>-165</v>
      </c>
      <c r="G67" s="3">
        <f t="shared" si="46"/>
        <v>-150</v>
      </c>
      <c r="H67" s="3">
        <f t="shared" ref="E67:P94" si="56">(H$11-12)*15</f>
        <v>-135</v>
      </c>
      <c r="I67" s="3">
        <f t="shared" si="56"/>
        <v>-120</v>
      </c>
      <c r="J67" s="3">
        <f t="shared" si="56"/>
        <v>-105</v>
      </c>
      <c r="K67" s="3">
        <f t="shared" si="56"/>
        <v>-90</v>
      </c>
      <c r="L67" s="3">
        <f t="shared" si="56"/>
        <v>-75</v>
      </c>
      <c r="M67" s="3">
        <f t="shared" si="56"/>
        <v>-60</v>
      </c>
      <c r="N67" s="3">
        <f t="shared" si="44"/>
        <v>-45</v>
      </c>
      <c r="O67" s="3">
        <f t="shared" si="44"/>
        <v>-30</v>
      </c>
      <c r="P67" s="3">
        <f t="shared" si="44"/>
        <v>-15</v>
      </c>
      <c r="Q67" s="3">
        <f t="shared" si="44"/>
        <v>0</v>
      </c>
      <c r="R67" s="3">
        <f t="shared" si="44"/>
        <v>15</v>
      </c>
      <c r="S67" s="3">
        <f t="shared" si="44"/>
        <v>30</v>
      </c>
      <c r="T67" s="3">
        <f t="shared" si="44"/>
        <v>45</v>
      </c>
      <c r="U67" s="3">
        <f t="shared" si="32"/>
        <v>60</v>
      </c>
      <c r="V67" s="3">
        <f t="shared" si="32"/>
        <v>75</v>
      </c>
      <c r="W67" s="3">
        <f t="shared" si="32"/>
        <v>90</v>
      </c>
      <c r="X67" s="3">
        <f t="shared" si="32"/>
        <v>105</v>
      </c>
      <c r="Y67" s="3">
        <f t="shared" si="32"/>
        <v>120</v>
      </c>
      <c r="Z67" s="3">
        <f t="shared" si="32"/>
        <v>135</v>
      </c>
      <c r="AA67" s="3">
        <f t="shared" si="32"/>
        <v>150</v>
      </c>
      <c r="AB67" s="3">
        <f t="shared" si="32"/>
        <v>165</v>
      </c>
      <c r="AC67" s="3">
        <f t="shared" si="32"/>
        <v>180</v>
      </c>
      <c r="AD67" s="7">
        <f t="shared" si="53"/>
        <v>148.46510665311993</v>
      </c>
      <c r="AE67" s="7">
        <f t="shared" si="53"/>
        <v>145.20317055247401</v>
      </c>
      <c r="AF67" s="7">
        <f t="shared" si="53"/>
        <v>136.87633141273866</v>
      </c>
      <c r="AG67" s="7">
        <f t="shared" si="53"/>
        <v>125.77765413013817</v>
      </c>
      <c r="AH67" s="7">
        <f t="shared" si="53"/>
        <v>113.28859138288996</v>
      </c>
      <c r="AI67" s="7">
        <f t="shared" si="53"/>
        <v>100.07533580614894</v>
      </c>
      <c r="AJ67" s="7">
        <f t="shared" si="53"/>
        <v>86.46854087530275</v>
      </c>
      <c r="AK67" s="7">
        <f t="shared" si="53"/>
        <v>72.654315546277957</v>
      </c>
      <c r="AL67" s="7">
        <f t="shared" si="53"/>
        <v>58.76457559264243</v>
      </c>
      <c r="AM67" s="7">
        <f t="shared" si="53"/>
        <v>44.941007624961593</v>
      </c>
      <c r="AN67" s="7">
        <f t="shared" si="53"/>
        <v>31.452493249489976</v>
      </c>
      <c r="AO67" s="7">
        <f t="shared" si="53"/>
        <v>19.200424755044455</v>
      </c>
      <c r="AP67" s="7">
        <f t="shared" si="53"/>
        <v>12.705106653119968</v>
      </c>
      <c r="AQ67" s="7">
        <f t="shared" si="52"/>
        <v>19.200424755044455</v>
      </c>
      <c r="AR67" s="7">
        <f t="shared" si="52"/>
        <v>31.452493249489976</v>
      </c>
      <c r="AS67" s="7">
        <f t="shared" si="52"/>
        <v>44.941007624961593</v>
      </c>
      <c r="AT67" s="7">
        <f t="shared" si="51"/>
        <v>58.76457559264243</v>
      </c>
      <c r="AU67" s="7">
        <f t="shared" si="50"/>
        <v>72.654315546277957</v>
      </c>
      <c r="AV67" s="7">
        <f t="shared" si="50"/>
        <v>86.46854087530275</v>
      </c>
      <c r="AW67" s="7">
        <f t="shared" si="50"/>
        <v>100.07533580614894</v>
      </c>
      <c r="AX67" s="7">
        <f t="shared" si="50"/>
        <v>113.28859138288996</v>
      </c>
      <c r="AY67" s="7">
        <f t="shared" si="50"/>
        <v>125.77765413013817</v>
      </c>
      <c r="AZ67" s="7">
        <f t="shared" si="50"/>
        <v>136.87633141273866</v>
      </c>
      <c r="BA67" s="7">
        <f t="shared" si="50"/>
        <v>145.20317055247401</v>
      </c>
      <c r="BB67" s="7">
        <f t="shared" si="50"/>
        <v>148.46510665311993</v>
      </c>
      <c r="BC67" s="7">
        <f t="shared" si="15"/>
        <v>93.864569410580145</v>
      </c>
      <c r="BD67" s="7">
        <f t="shared" si="4"/>
        <v>12.515275921410685</v>
      </c>
      <c r="BE67" s="40">
        <f t="shared" si="16"/>
        <v>1.018817995658829</v>
      </c>
      <c r="BF67" s="40">
        <f t="shared" ref="BF67:BU106" si="57">IF(1367*$BE67*COS(RADIANS(AD67))&gt;0,1367*$BE67*COS(RADIANS(AD67)),0)</f>
        <v>0</v>
      </c>
      <c r="BG67" s="40">
        <f t="shared" si="55"/>
        <v>0</v>
      </c>
      <c r="BH67" s="40">
        <f t="shared" si="55"/>
        <v>0</v>
      </c>
      <c r="BI67" s="40">
        <f t="shared" si="55"/>
        <v>0</v>
      </c>
      <c r="BJ67" s="40">
        <f t="shared" si="55"/>
        <v>0</v>
      </c>
      <c r="BK67" s="40">
        <f t="shared" si="55"/>
        <v>0</v>
      </c>
      <c r="BL67" s="40">
        <f t="shared" si="55"/>
        <v>85.787035759893911</v>
      </c>
      <c r="BM67" s="40">
        <f t="shared" si="55"/>
        <v>415.22129507727027</v>
      </c>
      <c r="BN67" s="40">
        <f t="shared" si="55"/>
        <v>722.20515403802233</v>
      </c>
      <c r="BO67" s="40">
        <f t="shared" si="55"/>
        <v>985.8181699687874</v>
      </c>
      <c r="BP67" s="40">
        <f t="shared" si="55"/>
        <v>1188.0955514749915</v>
      </c>
      <c r="BQ67" s="40">
        <f t="shared" si="47"/>
        <v>1315.2524292861644</v>
      </c>
      <c r="BR67" s="40">
        <f t="shared" si="47"/>
        <v>1358.6232723161504</v>
      </c>
      <c r="BS67" s="40">
        <f t="shared" si="47"/>
        <v>1315.2524292861644</v>
      </c>
      <c r="BT67" s="40">
        <f t="shared" si="47"/>
        <v>1188.0955514749915</v>
      </c>
      <c r="BU67" s="40">
        <f t="shared" si="47"/>
        <v>985.8181699687874</v>
      </c>
      <c r="BV67" s="40">
        <f t="shared" si="47"/>
        <v>722.20515403802233</v>
      </c>
      <c r="BW67" s="40">
        <f t="shared" si="47"/>
        <v>415.22129507727027</v>
      </c>
      <c r="BX67" s="40">
        <f t="shared" si="47"/>
        <v>85.787035759893911</v>
      </c>
      <c r="BY67" s="40">
        <f t="shared" si="54"/>
        <v>0</v>
      </c>
      <c r="BZ67" s="40">
        <f t="shared" si="54"/>
        <v>0</v>
      </c>
      <c r="CA67" s="40">
        <f t="shared" si="54"/>
        <v>0</v>
      </c>
      <c r="CB67" s="40">
        <f t="shared" si="35"/>
        <v>0</v>
      </c>
      <c r="CC67" s="40">
        <f t="shared" si="35"/>
        <v>0</v>
      </c>
      <c r="CD67" s="40">
        <f t="shared" si="35"/>
        <v>0</v>
      </c>
      <c r="CE67" s="40">
        <f t="shared" si="18"/>
        <v>692.89786888123672</v>
      </c>
      <c r="CF67" s="10">
        <f t="shared" si="8"/>
        <v>1.6382457871813765</v>
      </c>
      <c r="CG67" s="35">
        <f t="shared" si="9"/>
        <v>6.6607142857142856</v>
      </c>
      <c r="CH67" s="7">
        <f t="shared" si="10"/>
        <v>39.034230106377713</v>
      </c>
      <c r="CI67" s="7">
        <f t="shared" si="19"/>
        <v>19.907457354252635</v>
      </c>
      <c r="CJ67" s="10">
        <f t="shared" si="11"/>
        <v>22.122552656294847</v>
      </c>
    </row>
    <row r="68" spans="1:88" ht="15.75" thickBot="1" x14ac:dyDescent="0.3">
      <c r="A68" s="8">
        <v>57</v>
      </c>
      <c r="B68" s="3" t="s">
        <v>17</v>
      </c>
      <c r="C68" s="14">
        <v>44253</v>
      </c>
      <c r="D68" s="11">
        <f t="shared" si="13"/>
        <v>-9.0438068764125852</v>
      </c>
      <c r="E68" s="8">
        <f t="shared" si="56"/>
        <v>-180</v>
      </c>
      <c r="F68" s="3">
        <f t="shared" si="56"/>
        <v>-165</v>
      </c>
      <c r="G68" s="3">
        <f t="shared" si="56"/>
        <v>-150</v>
      </c>
      <c r="H68" s="3">
        <f t="shared" si="56"/>
        <v>-135</v>
      </c>
      <c r="I68" s="3">
        <f t="shared" si="56"/>
        <v>-120</v>
      </c>
      <c r="J68" s="3">
        <f t="shared" si="56"/>
        <v>-105</v>
      </c>
      <c r="K68" s="3">
        <f t="shared" si="56"/>
        <v>-90</v>
      </c>
      <c r="L68" s="3">
        <f t="shared" si="56"/>
        <v>-75</v>
      </c>
      <c r="M68" s="3">
        <f t="shared" si="56"/>
        <v>-60</v>
      </c>
      <c r="N68" s="3">
        <f t="shared" si="44"/>
        <v>-45</v>
      </c>
      <c r="O68" s="3">
        <f t="shared" si="44"/>
        <v>-30</v>
      </c>
      <c r="P68" s="3">
        <f t="shared" si="44"/>
        <v>-15</v>
      </c>
      <c r="Q68" s="3">
        <f t="shared" si="44"/>
        <v>0</v>
      </c>
      <c r="R68" s="3">
        <f t="shared" si="44"/>
        <v>15</v>
      </c>
      <c r="S68" s="3">
        <f t="shared" si="44"/>
        <v>30</v>
      </c>
      <c r="T68" s="3">
        <f t="shared" si="44"/>
        <v>45</v>
      </c>
      <c r="U68" s="3">
        <f t="shared" si="32"/>
        <v>60</v>
      </c>
      <c r="V68" s="3">
        <f t="shared" si="32"/>
        <v>75</v>
      </c>
      <c r="W68" s="3">
        <f t="shared" si="32"/>
        <v>90</v>
      </c>
      <c r="X68" s="3">
        <f t="shared" si="32"/>
        <v>105</v>
      </c>
      <c r="Y68" s="3">
        <f t="shared" si="32"/>
        <v>120</v>
      </c>
      <c r="Z68" s="3">
        <f t="shared" si="32"/>
        <v>135</v>
      </c>
      <c r="AA68" s="3">
        <f t="shared" si="32"/>
        <v>150</v>
      </c>
      <c r="AB68" s="3">
        <f t="shared" si="32"/>
        <v>165</v>
      </c>
      <c r="AC68" s="3">
        <f t="shared" si="32"/>
        <v>180</v>
      </c>
      <c r="AD68" s="7">
        <f t="shared" si="53"/>
        <v>148.83619312358741</v>
      </c>
      <c r="AE68" s="7">
        <f t="shared" si="53"/>
        <v>145.53960550162336</v>
      </c>
      <c r="AF68" s="7">
        <f t="shared" si="53"/>
        <v>137.14864274878906</v>
      </c>
      <c r="AG68" s="7">
        <f t="shared" si="53"/>
        <v>125.99601420277014</v>
      </c>
      <c r="AH68" s="7">
        <f t="shared" si="53"/>
        <v>113.46888401476345</v>
      </c>
      <c r="AI68" s="7">
        <f t="shared" si="53"/>
        <v>100.22994983489733</v>
      </c>
      <c r="AJ68" s="7">
        <f t="shared" si="53"/>
        <v>86.606715689237376</v>
      </c>
      <c r="AK68" s="7">
        <f t="shared" si="53"/>
        <v>72.783813293614102</v>
      </c>
      <c r="AL68" s="7">
        <f t="shared" si="53"/>
        <v>58.893550342950618</v>
      </c>
      <c r="AM68" s="7">
        <f t="shared" si="53"/>
        <v>45.080896243126425</v>
      </c>
      <c r="AN68" s="7">
        <f t="shared" si="53"/>
        <v>31.624883455959306</v>
      </c>
      <c r="AO68" s="7">
        <f t="shared" si="53"/>
        <v>19.456224174183426</v>
      </c>
      <c r="AP68" s="7">
        <f t="shared" si="53"/>
        <v>13.076193123587396</v>
      </c>
      <c r="AQ68" s="7">
        <f t="shared" si="52"/>
        <v>19.456224174183426</v>
      </c>
      <c r="AR68" s="7">
        <f t="shared" si="52"/>
        <v>31.624883455959306</v>
      </c>
      <c r="AS68" s="7">
        <f t="shared" si="52"/>
        <v>45.080896243126425</v>
      </c>
      <c r="AT68" s="7">
        <f t="shared" si="51"/>
        <v>58.893550342950618</v>
      </c>
      <c r="AU68" s="7">
        <f t="shared" si="50"/>
        <v>72.783813293614102</v>
      </c>
      <c r="AV68" s="7">
        <f t="shared" si="50"/>
        <v>86.606715689237376</v>
      </c>
      <c r="AW68" s="7">
        <f t="shared" si="50"/>
        <v>100.22994983489733</v>
      </c>
      <c r="AX68" s="7">
        <f t="shared" si="50"/>
        <v>113.46888401476345</v>
      </c>
      <c r="AY68" s="7">
        <f t="shared" si="50"/>
        <v>125.99601420277014</v>
      </c>
      <c r="AZ68" s="7">
        <f t="shared" si="50"/>
        <v>137.14864274878906</v>
      </c>
      <c r="BA68" s="7">
        <f t="shared" si="50"/>
        <v>145.53960550162336</v>
      </c>
      <c r="BB68" s="7">
        <f t="shared" si="50"/>
        <v>148.83619312358741</v>
      </c>
      <c r="BC68" s="7">
        <f t="shared" si="15"/>
        <v>93.709414016351317</v>
      </c>
      <c r="BD68" s="7">
        <f t="shared" si="4"/>
        <v>12.494588535513509</v>
      </c>
      <c r="BE68" s="40">
        <f t="shared" si="16"/>
        <v>1.0183485754096824</v>
      </c>
      <c r="BF68" s="40">
        <f t="shared" si="57"/>
        <v>0</v>
      </c>
      <c r="BG68" s="40">
        <f t="shared" si="55"/>
        <v>0</v>
      </c>
      <c r="BH68" s="40">
        <f t="shared" si="55"/>
        <v>0</v>
      </c>
      <c r="BI68" s="40">
        <f t="shared" si="55"/>
        <v>0</v>
      </c>
      <c r="BJ68" s="40">
        <f t="shared" si="55"/>
        <v>0</v>
      </c>
      <c r="BK68" s="40">
        <f t="shared" si="55"/>
        <v>0</v>
      </c>
      <c r="BL68" s="40">
        <f t="shared" si="55"/>
        <v>82.39648435520391</v>
      </c>
      <c r="BM68" s="40">
        <f t="shared" si="55"/>
        <v>412.02567689080877</v>
      </c>
      <c r="BN68" s="40">
        <f t="shared" si="55"/>
        <v>719.19118469310888</v>
      </c>
      <c r="BO68" s="40">
        <f t="shared" si="55"/>
        <v>982.96018602038009</v>
      </c>
      <c r="BP68" s="40">
        <f t="shared" si="55"/>
        <v>1185.3572593310535</v>
      </c>
      <c r="BQ68" s="40">
        <f t="shared" si="47"/>
        <v>1312.5893785559851</v>
      </c>
      <c r="BR68" s="40">
        <f t="shared" si="47"/>
        <v>1355.985885031014</v>
      </c>
      <c r="BS68" s="40">
        <f t="shared" si="47"/>
        <v>1312.5893785559851</v>
      </c>
      <c r="BT68" s="40">
        <f t="shared" si="47"/>
        <v>1185.3572593310535</v>
      </c>
      <c r="BU68" s="40">
        <f t="shared" si="47"/>
        <v>982.96018602038009</v>
      </c>
      <c r="BV68" s="40">
        <f t="shared" si="47"/>
        <v>719.19118469310888</v>
      </c>
      <c r="BW68" s="40">
        <f t="shared" si="47"/>
        <v>412.02567689080877</v>
      </c>
      <c r="BX68" s="40">
        <f t="shared" si="47"/>
        <v>82.39648435520391</v>
      </c>
      <c r="BY68" s="40">
        <f t="shared" si="54"/>
        <v>0</v>
      </c>
      <c r="BZ68" s="40">
        <f t="shared" si="54"/>
        <v>0</v>
      </c>
      <c r="CA68" s="40">
        <f t="shared" si="54"/>
        <v>0</v>
      </c>
      <c r="CB68" s="40">
        <f t="shared" si="35"/>
        <v>0</v>
      </c>
      <c r="CC68" s="40">
        <f t="shared" si="35"/>
        <v>0</v>
      </c>
      <c r="CD68" s="40">
        <f t="shared" si="35"/>
        <v>0</v>
      </c>
      <c r="CE68" s="40">
        <f t="shared" si="18"/>
        <v>691.55280136581723</v>
      </c>
      <c r="CF68" s="10">
        <f t="shared" si="8"/>
        <v>1.6355378146998538</v>
      </c>
      <c r="CG68" s="35">
        <f t="shared" si="9"/>
        <v>6.6607142857142856</v>
      </c>
      <c r="CH68" s="7">
        <f t="shared" si="10"/>
        <v>38.898593898487711</v>
      </c>
      <c r="CI68" s="7">
        <f t="shared" si="19"/>
        <v>19.838282888228733</v>
      </c>
      <c r="CJ68" s="10">
        <f t="shared" si="11"/>
        <v>22.063505013600736</v>
      </c>
    </row>
    <row r="69" spans="1:88" ht="15.75" thickBot="1" x14ac:dyDescent="0.3">
      <c r="A69" s="8">
        <v>58</v>
      </c>
      <c r="B69" s="3" t="s">
        <v>17</v>
      </c>
      <c r="C69" s="14">
        <v>44254</v>
      </c>
      <c r="D69" s="11">
        <f t="shared" si="13"/>
        <v>-8.6700405307862844</v>
      </c>
      <c r="E69" s="8">
        <f t="shared" si="56"/>
        <v>-180</v>
      </c>
      <c r="F69" s="3">
        <f t="shared" si="56"/>
        <v>-165</v>
      </c>
      <c r="G69" s="3">
        <f t="shared" si="56"/>
        <v>-150</v>
      </c>
      <c r="H69" s="3">
        <f t="shared" si="56"/>
        <v>-135</v>
      </c>
      <c r="I69" s="3">
        <f t="shared" si="56"/>
        <v>-120</v>
      </c>
      <c r="J69" s="3">
        <f t="shared" si="56"/>
        <v>-105</v>
      </c>
      <c r="K69" s="3">
        <f t="shared" si="56"/>
        <v>-90</v>
      </c>
      <c r="L69" s="3">
        <f t="shared" si="56"/>
        <v>-75</v>
      </c>
      <c r="M69" s="3">
        <f t="shared" si="56"/>
        <v>-60</v>
      </c>
      <c r="N69" s="3">
        <f t="shared" si="44"/>
        <v>-45</v>
      </c>
      <c r="O69" s="3">
        <f t="shared" si="44"/>
        <v>-30</v>
      </c>
      <c r="P69" s="3">
        <f t="shared" si="44"/>
        <v>-15</v>
      </c>
      <c r="Q69" s="3">
        <f t="shared" si="44"/>
        <v>0</v>
      </c>
      <c r="R69" s="3">
        <f t="shared" si="44"/>
        <v>15</v>
      </c>
      <c r="S69" s="3">
        <f t="shared" si="44"/>
        <v>30</v>
      </c>
      <c r="T69" s="3">
        <f t="shared" si="44"/>
        <v>45</v>
      </c>
      <c r="U69" s="3">
        <f t="shared" si="32"/>
        <v>60</v>
      </c>
      <c r="V69" s="3">
        <f t="shared" si="32"/>
        <v>75</v>
      </c>
      <c r="W69" s="3">
        <f t="shared" si="32"/>
        <v>90</v>
      </c>
      <c r="X69" s="3">
        <f t="shared" si="32"/>
        <v>105</v>
      </c>
      <c r="Y69" s="3">
        <f t="shared" si="32"/>
        <v>120</v>
      </c>
      <c r="Z69" s="3">
        <f t="shared" si="32"/>
        <v>135</v>
      </c>
      <c r="AA69" s="3">
        <f t="shared" si="32"/>
        <v>150</v>
      </c>
      <c r="AB69" s="3">
        <f t="shared" si="32"/>
        <v>165</v>
      </c>
      <c r="AC69" s="3">
        <f t="shared" si="32"/>
        <v>180</v>
      </c>
      <c r="AD69" s="7">
        <f t="shared" si="53"/>
        <v>149.20995946921374</v>
      </c>
      <c r="AE69" s="7">
        <f t="shared" si="53"/>
        <v>145.87783430842526</v>
      </c>
      <c r="AF69" s="7">
        <f t="shared" si="53"/>
        <v>137.42170571604274</v>
      </c>
      <c r="AG69" s="7">
        <f t="shared" si="53"/>
        <v>126.21479418875896</v>
      </c>
      <c r="AH69" s="7">
        <f t="shared" si="53"/>
        <v>113.64967172163307</v>
      </c>
      <c r="AI69" s="7">
        <f t="shared" si="53"/>
        <v>100.38531791517698</v>
      </c>
      <c r="AJ69" s="7">
        <f t="shared" si="53"/>
        <v>86.746012411115586</v>
      </c>
      <c r="AK69" s="7">
        <f t="shared" si="53"/>
        <v>72.91490688829542</v>
      </c>
      <c r="AL69" s="7">
        <f t="shared" si="53"/>
        <v>59.024743589253902</v>
      </c>
      <c r="AM69" s="7">
        <f t="shared" si="53"/>
        <v>45.223868339087055</v>
      </c>
      <c r="AN69" s="7">
        <f t="shared" si="53"/>
        <v>31.801597146960759</v>
      </c>
      <c r="AO69" s="7">
        <f t="shared" si="53"/>
        <v>19.717434696775946</v>
      </c>
      <c r="AP69" s="7">
        <f t="shared" si="53"/>
        <v>13.449959469213715</v>
      </c>
      <c r="AQ69" s="7">
        <f t="shared" si="52"/>
        <v>19.717434696775946</v>
      </c>
      <c r="AR69" s="7">
        <f t="shared" si="52"/>
        <v>31.801597146960759</v>
      </c>
      <c r="AS69" s="7">
        <f t="shared" si="52"/>
        <v>45.223868339087055</v>
      </c>
      <c r="AT69" s="7">
        <f t="shared" si="51"/>
        <v>59.024743589253902</v>
      </c>
      <c r="AU69" s="7">
        <f t="shared" si="50"/>
        <v>72.91490688829542</v>
      </c>
      <c r="AV69" s="7">
        <f t="shared" si="50"/>
        <v>86.746012411115586</v>
      </c>
      <c r="AW69" s="7">
        <f t="shared" si="50"/>
        <v>100.38531791517698</v>
      </c>
      <c r="AX69" s="7">
        <f t="shared" si="50"/>
        <v>113.64967172163307</v>
      </c>
      <c r="AY69" s="7">
        <f t="shared" si="50"/>
        <v>126.21479418875896</v>
      </c>
      <c r="AZ69" s="7">
        <f t="shared" si="50"/>
        <v>137.42170571604274</v>
      </c>
      <c r="BA69" s="7">
        <f t="shared" si="50"/>
        <v>145.87783430842526</v>
      </c>
      <c r="BB69" s="7">
        <f t="shared" si="50"/>
        <v>149.20995946921374</v>
      </c>
      <c r="BC69" s="7">
        <f t="shared" si="15"/>
        <v>93.553488584688679</v>
      </c>
      <c r="BD69" s="7">
        <f t="shared" si="4"/>
        <v>12.473798477958491</v>
      </c>
      <c r="BE69" s="40">
        <f t="shared" si="16"/>
        <v>1.0178737180816473</v>
      </c>
      <c r="BF69" s="40">
        <f t="shared" si="57"/>
        <v>0</v>
      </c>
      <c r="BG69" s="40">
        <f t="shared" si="55"/>
        <v>0</v>
      </c>
      <c r="BH69" s="40">
        <f t="shared" si="55"/>
        <v>0</v>
      </c>
      <c r="BI69" s="40">
        <f t="shared" si="55"/>
        <v>0</v>
      </c>
      <c r="BJ69" s="40">
        <f t="shared" si="55"/>
        <v>0</v>
      </c>
      <c r="BK69" s="40">
        <f t="shared" si="55"/>
        <v>0</v>
      </c>
      <c r="BL69" s="40">
        <f t="shared" si="55"/>
        <v>78.98091963190771</v>
      </c>
      <c r="BM69" s="40">
        <f t="shared" si="55"/>
        <v>408.79149600107274</v>
      </c>
      <c r="BN69" s="40">
        <f t="shared" si="55"/>
        <v>716.1260266284271</v>
      </c>
      <c r="BO69" s="40">
        <f t="shared" si="55"/>
        <v>980.04017114604176</v>
      </c>
      <c r="BP69" s="40">
        <f t="shared" si="55"/>
        <v>1182.5486167437875</v>
      </c>
      <c r="BQ69" s="40">
        <f t="shared" si="47"/>
        <v>1309.8507475152071</v>
      </c>
      <c r="BR69" s="40">
        <f t="shared" si="47"/>
        <v>1353.2711336249463</v>
      </c>
      <c r="BS69" s="40">
        <f t="shared" si="47"/>
        <v>1309.8507475152071</v>
      </c>
      <c r="BT69" s="40">
        <f t="shared" si="47"/>
        <v>1182.5486167437875</v>
      </c>
      <c r="BU69" s="40">
        <f t="shared" si="47"/>
        <v>980.04017114604176</v>
      </c>
      <c r="BV69" s="40">
        <f t="shared" si="47"/>
        <v>716.1260266284271</v>
      </c>
      <c r="BW69" s="40">
        <f t="shared" si="47"/>
        <v>408.79149600107274</v>
      </c>
      <c r="BX69" s="40">
        <f t="shared" si="47"/>
        <v>78.98091963190771</v>
      </c>
      <c r="BY69" s="40">
        <f t="shared" si="54"/>
        <v>0</v>
      </c>
      <c r="BZ69" s="40">
        <f t="shared" si="54"/>
        <v>0</v>
      </c>
      <c r="CA69" s="40">
        <f t="shared" si="54"/>
        <v>0</v>
      </c>
      <c r="CB69" s="40">
        <f t="shared" si="35"/>
        <v>0</v>
      </c>
      <c r="CC69" s="40">
        <f t="shared" si="35"/>
        <v>0</v>
      </c>
      <c r="CD69" s="40">
        <f t="shared" si="35"/>
        <v>0</v>
      </c>
      <c r="CE69" s="40">
        <f t="shared" si="18"/>
        <v>690.16827814872261</v>
      </c>
      <c r="CF69" s="10">
        <f t="shared" si="8"/>
        <v>1.6328164025297474</v>
      </c>
      <c r="CG69" s="35">
        <f t="shared" si="9"/>
        <v>6.6607142857142856</v>
      </c>
      <c r="CH69" s="7">
        <f t="shared" si="10"/>
        <v>38.760101789975927</v>
      </c>
      <c r="CI69" s="7">
        <f t="shared" si="19"/>
        <v>19.767651912887722</v>
      </c>
      <c r="CJ69" s="10">
        <f t="shared" si="11"/>
        <v>22.002859372798053</v>
      </c>
    </row>
    <row r="70" spans="1:88" ht="15.75" thickBot="1" x14ac:dyDescent="0.3">
      <c r="A70" s="8">
        <v>59</v>
      </c>
      <c r="B70" s="3" t="s">
        <v>17</v>
      </c>
      <c r="C70" s="14">
        <v>44255</v>
      </c>
      <c r="D70" s="11">
        <f t="shared" si="13"/>
        <v>-8.2937050650359136</v>
      </c>
      <c r="E70" s="8">
        <f t="shared" si="56"/>
        <v>-180</v>
      </c>
      <c r="F70" s="3">
        <f t="shared" si="56"/>
        <v>-165</v>
      </c>
      <c r="G70" s="3">
        <f t="shared" si="56"/>
        <v>-150</v>
      </c>
      <c r="H70" s="3">
        <f t="shared" si="56"/>
        <v>-135</v>
      </c>
      <c r="I70" s="3">
        <f t="shared" si="56"/>
        <v>-120</v>
      </c>
      <c r="J70" s="3">
        <f t="shared" si="56"/>
        <v>-105</v>
      </c>
      <c r="K70" s="3">
        <f t="shared" si="56"/>
        <v>-90</v>
      </c>
      <c r="L70" s="3">
        <f t="shared" si="56"/>
        <v>-75</v>
      </c>
      <c r="M70" s="3">
        <f t="shared" si="56"/>
        <v>-60</v>
      </c>
      <c r="N70" s="3">
        <f t="shared" si="44"/>
        <v>-45</v>
      </c>
      <c r="O70" s="3">
        <f t="shared" si="44"/>
        <v>-30</v>
      </c>
      <c r="P70" s="3">
        <f t="shared" si="44"/>
        <v>-15</v>
      </c>
      <c r="Q70" s="3">
        <f t="shared" si="44"/>
        <v>0</v>
      </c>
      <c r="R70" s="3">
        <f t="shared" si="44"/>
        <v>15</v>
      </c>
      <c r="S70" s="3">
        <f t="shared" si="44"/>
        <v>30</v>
      </c>
      <c r="T70" s="3">
        <f t="shared" si="44"/>
        <v>45</v>
      </c>
      <c r="U70" s="3">
        <f t="shared" si="32"/>
        <v>60</v>
      </c>
      <c r="V70" s="3">
        <f t="shared" si="32"/>
        <v>75</v>
      </c>
      <c r="W70" s="3">
        <f t="shared" si="32"/>
        <v>90</v>
      </c>
      <c r="X70" s="3">
        <f t="shared" si="32"/>
        <v>105</v>
      </c>
      <c r="Y70" s="3">
        <f t="shared" si="32"/>
        <v>120</v>
      </c>
      <c r="Z70" s="3">
        <f t="shared" si="32"/>
        <v>135</v>
      </c>
      <c r="AA70" s="3">
        <f t="shared" si="32"/>
        <v>150</v>
      </c>
      <c r="AB70" s="3">
        <f t="shared" si="32"/>
        <v>165</v>
      </c>
      <c r="AC70" s="3">
        <f t="shared" si="32"/>
        <v>180</v>
      </c>
      <c r="AD70" s="7">
        <f t="shared" si="53"/>
        <v>149.58629493496409</v>
      </c>
      <c r="AE70" s="7">
        <f t="shared" si="53"/>
        <v>146.21772367881857</v>
      </c>
      <c r="AF70" s="7">
        <f t="shared" si="53"/>
        <v>137.69538897691524</v>
      </c>
      <c r="AG70" s="7">
        <f t="shared" si="53"/>
        <v>126.4338887496357</v>
      </c>
      <c r="AH70" s="7">
        <f t="shared" si="53"/>
        <v>113.83087452412083</v>
      </c>
      <c r="AI70" s="7">
        <f t="shared" si="53"/>
        <v>100.54138027109151</v>
      </c>
      <c r="AJ70" s="7">
        <f t="shared" si="53"/>
        <v>86.886387177703753</v>
      </c>
      <c r="AK70" s="7">
        <f t="shared" si="53"/>
        <v>73.047565095325112</v>
      </c>
      <c r="AL70" s="7">
        <f t="shared" si="53"/>
        <v>59.158133345079897</v>
      </c>
      <c r="AM70" s="7">
        <f t="shared" si="53"/>
        <v>45.369904552106718</v>
      </c>
      <c r="AN70" s="7">
        <f t="shared" si="53"/>
        <v>31.982594795387172</v>
      </c>
      <c r="AO70" s="7">
        <f t="shared" si="53"/>
        <v>19.98391238503509</v>
      </c>
      <c r="AP70" s="7">
        <f t="shared" si="53"/>
        <v>13.826294934964093</v>
      </c>
      <c r="AQ70" s="7">
        <f t="shared" si="52"/>
        <v>19.98391238503509</v>
      </c>
      <c r="AR70" s="7">
        <f t="shared" si="52"/>
        <v>31.982594795387172</v>
      </c>
      <c r="AS70" s="7">
        <f t="shared" si="52"/>
        <v>45.369904552106718</v>
      </c>
      <c r="AT70" s="7">
        <f t="shared" si="51"/>
        <v>59.158133345079897</v>
      </c>
      <c r="AU70" s="7">
        <f t="shared" si="50"/>
        <v>73.047565095325112</v>
      </c>
      <c r="AV70" s="7">
        <f t="shared" si="50"/>
        <v>86.886387177703753</v>
      </c>
      <c r="AW70" s="7">
        <f t="shared" si="50"/>
        <v>100.54138027109151</v>
      </c>
      <c r="AX70" s="7">
        <f t="shared" si="50"/>
        <v>113.83087452412083</v>
      </c>
      <c r="AY70" s="7">
        <f t="shared" si="50"/>
        <v>126.4338887496357</v>
      </c>
      <c r="AZ70" s="7">
        <f t="shared" si="50"/>
        <v>137.69538897691524</v>
      </c>
      <c r="BA70" s="7">
        <f t="shared" si="50"/>
        <v>146.21772367881857</v>
      </c>
      <c r="BB70" s="7">
        <f t="shared" si="50"/>
        <v>149.58629493496409</v>
      </c>
      <c r="BC70" s="7">
        <f t="shared" si="15"/>
        <v>93.396830997463539</v>
      </c>
      <c r="BD70" s="7">
        <f t="shared" si="4"/>
        <v>12.452910799661804</v>
      </c>
      <c r="BE70" s="40">
        <f t="shared" si="16"/>
        <v>1.0173935643851983</v>
      </c>
      <c r="BF70" s="40">
        <f t="shared" si="57"/>
        <v>0</v>
      </c>
      <c r="BG70" s="40">
        <f t="shared" si="55"/>
        <v>0</v>
      </c>
      <c r="BH70" s="40">
        <f t="shared" si="55"/>
        <v>0</v>
      </c>
      <c r="BI70" s="40">
        <f t="shared" si="55"/>
        <v>0</v>
      </c>
      <c r="BJ70" s="40">
        <f t="shared" si="55"/>
        <v>0</v>
      </c>
      <c r="BK70" s="40">
        <f t="shared" si="55"/>
        <v>0</v>
      </c>
      <c r="BL70" s="40">
        <f t="shared" si="55"/>
        <v>75.541516483223688</v>
      </c>
      <c r="BM70" s="40">
        <f t="shared" si="55"/>
        <v>405.51957478764348</v>
      </c>
      <c r="BN70" s="40">
        <f t="shared" si="55"/>
        <v>713.01017373314255</v>
      </c>
      <c r="BO70" s="40">
        <f t="shared" si="55"/>
        <v>977.05833715382471</v>
      </c>
      <c r="BP70" s="40">
        <f t="shared" si="55"/>
        <v>1179.6696190727935</v>
      </c>
      <c r="BQ70" s="40">
        <f t="shared" si="47"/>
        <v>1307.0363954582447</v>
      </c>
      <c r="BR70" s="40">
        <f t="shared" si="47"/>
        <v>1350.478830983061</v>
      </c>
      <c r="BS70" s="40">
        <f t="shared" si="47"/>
        <v>1307.0363954582447</v>
      </c>
      <c r="BT70" s="40">
        <f t="shared" si="47"/>
        <v>1179.6696190727935</v>
      </c>
      <c r="BU70" s="40">
        <f t="shared" si="47"/>
        <v>977.05833715382471</v>
      </c>
      <c r="BV70" s="40">
        <f t="shared" si="47"/>
        <v>713.01017373314255</v>
      </c>
      <c r="BW70" s="40">
        <f t="shared" si="47"/>
        <v>405.51957478764348</v>
      </c>
      <c r="BX70" s="40">
        <f t="shared" si="47"/>
        <v>75.541516483223688</v>
      </c>
      <c r="BY70" s="40">
        <f t="shared" si="54"/>
        <v>0</v>
      </c>
      <c r="BZ70" s="40">
        <f t="shared" si="54"/>
        <v>0</v>
      </c>
      <c r="CA70" s="40">
        <f t="shared" si="54"/>
        <v>0</v>
      </c>
      <c r="CB70" s="40">
        <f t="shared" si="35"/>
        <v>0</v>
      </c>
      <c r="CC70" s="40">
        <f t="shared" si="35"/>
        <v>0</v>
      </c>
      <c r="CD70" s="40">
        <f t="shared" si="35"/>
        <v>0</v>
      </c>
      <c r="CE70" s="40">
        <f t="shared" si="18"/>
        <v>688.7442038013611</v>
      </c>
      <c r="CF70" s="10">
        <f t="shared" si="8"/>
        <v>1.6300822118344382</v>
      </c>
      <c r="CG70" s="35">
        <f t="shared" si="9"/>
        <v>6.6607142857142856</v>
      </c>
      <c r="CH70" s="7">
        <f t="shared" si="10"/>
        <v>38.618766348866522</v>
      </c>
      <c r="CI70" s="7">
        <f t="shared" si="19"/>
        <v>19.695570837921927</v>
      </c>
      <c r="CJ70" s="10">
        <f t="shared" si="11"/>
        <v>21.940614155471238</v>
      </c>
    </row>
    <row r="71" spans="1:88" ht="15.75" thickBot="1" x14ac:dyDescent="0.3">
      <c r="A71" s="8">
        <v>60</v>
      </c>
      <c r="B71" s="3" t="s">
        <v>18</v>
      </c>
      <c r="C71" s="14">
        <v>44256</v>
      </c>
      <c r="D71" s="11">
        <f t="shared" si="13"/>
        <v>-7.9149119954819565</v>
      </c>
      <c r="E71" s="8">
        <f t="shared" si="56"/>
        <v>-180</v>
      </c>
      <c r="F71" s="3">
        <f t="shared" si="56"/>
        <v>-165</v>
      </c>
      <c r="G71" s="3">
        <f t="shared" si="56"/>
        <v>-150</v>
      </c>
      <c r="H71" s="3">
        <f t="shared" si="56"/>
        <v>-135</v>
      </c>
      <c r="I71" s="3">
        <f t="shared" si="56"/>
        <v>-120</v>
      </c>
      <c r="J71" s="3">
        <f t="shared" si="56"/>
        <v>-105</v>
      </c>
      <c r="K71" s="3">
        <f t="shared" si="56"/>
        <v>-90</v>
      </c>
      <c r="L71" s="3">
        <f t="shared" si="56"/>
        <v>-75</v>
      </c>
      <c r="M71" s="3">
        <f t="shared" si="56"/>
        <v>-60</v>
      </c>
      <c r="N71" s="3">
        <f t="shared" si="44"/>
        <v>-45</v>
      </c>
      <c r="O71" s="3">
        <f t="shared" si="44"/>
        <v>-30</v>
      </c>
      <c r="P71" s="3">
        <f t="shared" si="44"/>
        <v>-15</v>
      </c>
      <c r="Q71" s="3">
        <f t="shared" si="44"/>
        <v>0</v>
      </c>
      <c r="R71" s="3">
        <f t="shared" si="44"/>
        <v>15</v>
      </c>
      <c r="S71" s="3">
        <f t="shared" si="44"/>
        <v>30</v>
      </c>
      <c r="T71" s="3">
        <f t="shared" si="44"/>
        <v>45</v>
      </c>
      <c r="U71" s="3">
        <f t="shared" si="32"/>
        <v>60</v>
      </c>
      <c r="V71" s="3">
        <f t="shared" si="32"/>
        <v>75</v>
      </c>
      <c r="W71" s="3">
        <f t="shared" si="32"/>
        <v>90</v>
      </c>
      <c r="X71" s="3">
        <f t="shared" si="32"/>
        <v>105</v>
      </c>
      <c r="Y71" s="3">
        <f t="shared" si="32"/>
        <v>120</v>
      </c>
      <c r="Z71" s="3">
        <f t="shared" si="32"/>
        <v>135</v>
      </c>
      <c r="AA71" s="3">
        <f t="shared" si="32"/>
        <v>150</v>
      </c>
      <c r="AB71" s="3">
        <f t="shared" si="32"/>
        <v>165</v>
      </c>
      <c r="AC71" s="3">
        <f t="shared" si="32"/>
        <v>180</v>
      </c>
      <c r="AD71" s="7">
        <f t="shared" si="53"/>
        <v>149.96508800451804</v>
      </c>
      <c r="AE71" s="7">
        <f t="shared" si="53"/>
        <v>146.55913874764462</v>
      </c>
      <c r="AF71" s="7">
        <f t="shared" si="53"/>
        <v>137.96956040117445</v>
      </c>
      <c r="AG71" s="7">
        <f t="shared" si="53"/>
        <v>126.65319251516972</v>
      </c>
      <c r="AH71" s="7">
        <f t="shared" si="53"/>
        <v>114.01241250977182</v>
      </c>
      <c r="AI71" s="7">
        <f t="shared" si="53"/>
        <v>100.69807694131109</v>
      </c>
      <c r="AJ71" s="7">
        <f t="shared" si="53"/>
        <v>87.027795503700631</v>
      </c>
      <c r="AK71" s="7">
        <f t="shared" si="53"/>
        <v>73.181755460396161</v>
      </c>
      <c r="AL71" s="7">
        <f t="shared" si="53"/>
        <v>59.293695567501388</v>
      </c>
      <c r="AM71" s="7">
        <f t="shared" si="53"/>
        <v>45.518982167604214</v>
      </c>
      <c r="AN71" s="7">
        <f t="shared" si="53"/>
        <v>32.167831452608155</v>
      </c>
      <c r="AO71" s="7">
        <f t="shared" si="53"/>
        <v>20.255509049719564</v>
      </c>
      <c r="AP71" s="7">
        <f t="shared" si="53"/>
        <v>14.205088004518066</v>
      </c>
      <c r="AQ71" s="7">
        <f t="shared" si="52"/>
        <v>20.255509049719564</v>
      </c>
      <c r="AR71" s="7">
        <f t="shared" si="52"/>
        <v>32.167831452608155</v>
      </c>
      <c r="AS71" s="7">
        <f t="shared" si="52"/>
        <v>45.518982167604214</v>
      </c>
      <c r="AT71" s="7">
        <f t="shared" si="51"/>
        <v>59.293695567501388</v>
      </c>
      <c r="AU71" s="7">
        <f t="shared" si="50"/>
        <v>73.181755460396161</v>
      </c>
      <c r="AV71" s="7">
        <f t="shared" si="50"/>
        <v>87.027795503700631</v>
      </c>
      <c r="AW71" s="7">
        <f t="shared" si="50"/>
        <v>100.69807694131109</v>
      </c>
      <c r="AX71" s="7">
        <f t="shared" si="50"/>
        <v>114.01241250977182</v>
      </c>
      <c r="AY71" s="7">
        <f t="shared" si="50"/>
        <v>126.65319251516972</v>
      </c>
      <c r="AZ71" s="7">
        <f t="shared" si="50"/>
        <v>137.96956040117445</v>
      </c>
      <c r="BA71" s="7">
        <f t="shared" si="50"/>
        <v>146.55913874764462</v>
      </c>
      <c r="BB71" s="7">
        <f t="shared" si="50"/>
        <v>149.96508800451804</v>
      </c>
      <c r="BC71" s="7">
        <f t="shared" si="15"/>
        <v>93.23947859324619</v>
      </c>
      <c r="BD71" s="7">
        <f t="shared" si="4"/>
        <v>12.431930479099492</v>
      </c>
      <c r="BE71" s="40">
        <f t="shared" si="16"/>
        <v>1.0169082566002379</v>
      </c>
      <c r="BF71" s="40">
        <f t="shared" si="57"/>
        <v>0</v>
      </c>
      <c r="BG71" s="40">
        <f t="shared" si="55"/>
        <v>0</v>
      </c>
      <c r="BH71" s="40">
        <f t="shared" si="55"/>
        <v>0</v>
      </c>
      <c r="BI71" s="40">
        <f t="shared" si="55"/>
        <v>0</v>
      </c>
      <c r="BJ71" s="40">
        <f t="shared" si="55"/>
        <v>0</v>
      </c>
      <c r="BK71" s="40">
        <f t="shared" si="55"/>
        <v>0</v>
      </c>
      <c r="BL71" s="40">
        <f t="shared" si="55"/>
        <v>72.079463371997051</v>
      </c>
      <c r="BM71" s="40">
        <f t="shared" si="55"/>
        <v>402.21076513376005</v>
      </c>
      <c r="BN71" s="40">
        <f t="shared" si="55"/>
        <v>709.84416424823053</v>
      </c>
      <c r="BO71" s="40">
        <f t="shared" si="55"/>
        <v>974.01495295398649</v>
      </c>
      <c r="BP71" s="40">
        <f t="shared" si="55"/>
        <v>1176.7203285636003</v>
      </c>
      <c r="BQ71" s="40">
        <f t="shared" si="47"/>
        <v>1304.1462547157491</v>
      </c>
      <c r="BR71" s="40">
        <f t="shared" si="47"/>
        <v>1347.6088651244636</v>
      </c>
      <c r="BS71" s="40">
        <f t="shared" si="47"/>
        <v>1304.1462547157491</v>
      </c>
      <c r="BT71" s="40">
        <f t="shared" si="47"/>
        <v>1176.7203285636003</v>
      </c>
      <c r="BU71" s="40">
        <f t="shared" si="47"/>
        <v>974.01495295398649</v>
      </c>
      <c r="BV71" s="40">
        <f t="shared" si="47"/>
        <v>709.84416424823053</v>
      </c>
      <c r="BW71" s="40">
        <f t="shared" si="47"/>
        <v>402.21076513376005</v>
      </c>
      <c r="BX71" s="40">
        <f t="shared" si="47"/>
        <v>72.079463371997051</v>
      </c>
      <c r="BY71" s="40">
        <f t="shared" si="54"/>
        <v>0</v>
      </c>
      <c r="BZ71" s="40">
        <f t="shared" si="54"/>
        <v>0</v>
      </c>
      <c r="CA71" s="40">
        <f t="shared" si="54"/>
        <v>0</v>
      </c>
      <c r="CB71" s="40">
        <f t="shared" si="35"/>
        <v>0</v>
      </c>
      <c r="CC71" s="40">
        <f t="shared" si="35"/>
        <v>0</v>
      </c>
      <c r="CD71" s="40">
        <f t="shared" si="35"/>
        <v>0</v>
      </c>
      <c r="CE71" s="40">
        <f t="shared" si="18"/>
        <v>687.28052121347639</v>
      </c>
      <c r="CF71" s="10">
        <f t="shared" si="8"/>
        <v>1.6273358942949168</v>
      </c>
      <c r="CG71" s="35">
        <f t="shared" si="9"/>
        <v>7.3838709677419336</v>
      </c>
      <c r="CH71" s="7">
        <f t="shared" si="10"/>
        <v>38.474602761234344</v>
      </c>
      <c r="CI71" s="7">
        <f t="shared" si="19"/>
        <v>19.622047408229516</v>
      </c>
      <c r="CJ71" s="10">
        <f t="shared" si="11"/>
        <v>23.040550447437415</v>
      </c>
    </row>
    <row r="72" spans="1:88" ht="15.75" thickBot="1" x14ac:dyDescent="0.3">
      <c r="A72" s="8">
        <v>61</v>
      </c>
      <c r="B72" s="3" t="s">
        <v>18</v>
      </c>
      <c r="C72" s="14">
        <v>44257</v>
      </c>
      <c r="D72" s="11">
        <f t="shared" si="13"/>
        <v>-7.5337735666859453</v>
      </c>
      <c r="E72" s="8">
        <f t="shared" si="56"/>
        <v>-180</v>
      </c>
      <c r="F72" s="3">
        <f t="shared" si="56"/>
        <v>-165</v>
      </c>
      <c r="G72" s="3">
        <f t="shared" si="56"/>
        <v>-150</v>
      </c>
      <c r="H72" s="3">
        <f t="shared" si="56"/>
        <v>-135</v>
      </c>
      <c r="I72" s="3">
        <f t="shared" si="56"/>
        <v>-120</v>
      </c>
      <c r="J72" s="3">
        <f t="shared" si="56"/>
        <v>-105</v>
      </c>
      <c r="K72" s="3">
        <f t="shared" si="56"/>
        <v>-90</v>
      </c>
      <c r="L72" s="3">
        <f t="shared" si="56"/>
        <v>-75</v>
      </c>
      <c r="M72" s="3">
        <f t="shared" si="56"/>
        <v>-60</v>
      </c>
      <c r="N72" s="3">
        <f t="shared" si="44"/>
        <v>-45</v>
      </c>
      <c r="O72" s="3">
        <f t="shared" si="44"/>
        <v>-30</v>
      </c>
      <c r="P72" s="3">
        <f t="shared" si="44"/>
        <v>-15</v>
      </c>
      <c r="Q72" s="3">
        <f t="shared" si="44"/>
        <v>0</v>
      </c>
      <c r="R72" s="3">
        <f t="shared" si="44"/>
        <v>15</v>
      </c>
      <c r="S72" s="3">
        <f t="shared" si="44"/>
        <v>30</v>
      </c>
      <c r="T72" s="3">
        <f t="shared" si="44"/>
        <v>45</v>
      </c>
      <c r="U72" s="3">
        <f t="shared" si="32"/>
        <v>60</v>
      </c>
      <c r="V72" s="3">
        <f t="shared" si="32"/>
        <v>75</v>
      </c>
      <c r="W72" s="3">
        <f t="shared" si="32"/>
        <v>90</v>
      </c>
      <c r="X72" s="3">
        <f t="shared" si="32"/>
        <v>105</v>
      </c>
      <c r="Y72" s="3">
        <f t="shared" si="32"/>
        <v>120</v>
      </c>
      <c r="Z72" s="3">
        <f t="shared" si="32"/>
        <v>135</v>
      </c>
      <c r="AA72" s="3">
        <f t="shared" si="32"/>
        <v>150</v>
      </c>
      <c r="AB72" s="3">
        <f t="shared" si="32"/>
        <v>165</v>
      </c>
      <c r="AC72" s="3">
        <f t="shared" si="32"/>
        <v>180</v>
      </c>
      <c r="AD72" s="7">
        <f t="shared" si="53"/>
        <v>150.34622643331403</v>
      </c>
      <c r="AE72" s="7">
        <f t="shared" si="53"/>
        <v>146.90194308877659</v>
      </c>
      <c r="AF72" s="7">
        <f t="shared" si="53"/>
        <v>138.24408714134216</v>
      </c>
      <c r="AG72" s="7">
        <f t="shared" si="53"/>
        <v>126.87260016496722</v>
      </c>
      <c r="AH72" s="7">
        <f t="shared" si="53"/>
        <v>114.19420589305753</v>
      </c>
      <c r="AI72" s="7">
        <f t="shared" si="53"/>
        <v>100.85534781750238</v>
      </c>
      <c r="AJ72" s="7">
        <f t="shared" si="53"/>
        <v>87.170192302656858</v>
      </c>
      <c r="AK72" s="7">
        <f t="shared" si="53"/>
        <v>73.317444317035466</v>
      </c>
      <c r="AL72" s="7">
        <f t="shared" si="53"/>
        <v>59.431404155696725</v>
      </c>
      <c r="AM72" s="7">
        <f t="shared" si="53"/>
        <v>45.671075124500518</v>
      </c>
      <c r="AN72" s="7">
        <f t="shared" si="53"/>
        <v>32.357256855833995</v>
      </c>
      <c r="AO72" s="7">
        <f t="shared" si="53"/>
        <v>20.532072722742651</v>
      </c>
      <c r="AP72" s="7">
        <f t="shared" si="53"/>
        <v>14.586226433314073</v>
      </c>
      <c r="AQ72" s="7">
        <f t="shared" si="52"/>
        <v>20.532072722742651</v>
      </c>
      <c r="AR72" s="7">
        <f t="shared" si="52"/>
        <v>32.357256855833995</v>
      </c>
      <c r="AS72" s="7">
        <f t="shared" si="52"/>
        <v>45.671075124500518</v>
      </c>
      <c r="AT72" s="7">
        <f t="shared" si="51"/>
        <v>59.431404155696725</v>
      </c>
      <c r="AU72" s="7">
        <f t="shared" si="50"/>
        <v>73.317444317035466</v>
      </c>
      <c r="AV72" s="7">
        <f t="shared" si="50"/>
        <v>87.170192302656858</v>
      </c>
      <c r="AW72" s="7">
        <f t="shared" si="50"/>
        <v>100.85534781750238</v>
      </c>
      <c r="AX72" s="7">
        <f t="shared" si="50"/>
        <v>114.19420589305753</v>
      </c>
      <c r="AY72" s="7">
        <f t="shared" si="50"/>
        <v>126.87260016496722</v>
      </c>
      <c r="AZ72" s="7">
        <f t="shared" si="50"/>
        <v>138.24408714134216</v>
      </c>
      <c r="BA72" s="7">
        <f t="shared" si="50"/>
        <v>146.90194308877659</v>
      </c>
      <c r="BB72" s="7">
        <f t="shared" si="50"/>
        <v>150.34622643331403</v>
      </c>
      <c r="BC72" s="7">
        <f t="shared" si="15"/>
        <v>93.081468181942938</v>
      </c>
      <c r="BD72" s="7">
        <f t="shared" si="4"/>
        <v>12.410862424259058</v>
      </c>
      <c r="BE72" s="40">
        <f t="shared" si="16"/>
        <v>1.0164179385339369</v>
      </c>
      <c r="BF72" s="40">
        <f t="shared" si="57"/>
        <v>0</v>
      </c>
      <c r="BG72" s="40">
        <f t="shared" si="55"/>
        <v>0</v>
      </c>
      <c r="BH72" s="40">
        <f t="shared" si="55"/>
        <v>0</v>
      </c>
      <c r="BI72" s="40">
        <f t="shared" si="55"/>
        <v>0</v>
      </c>
      <c r="BJ72" s="40">
        <f t="shared" si="55"/>
        <v>0</v>
      </c>
      <c r="BK72" s="40">
        <f t="shared" si="55"/>
        <v>0</v>
      </c>
      <c r="BL72" s="40">
        <f t="shared" si="55"/>
        <v>68.595961637699929</v>
      </c>
      <c r="BM72" s="40">
        <f t="shared" si="55"/>
        <v>398.86594821590745</v>
      </c>
      <c r="BN72" s="40">
        <f t="shared" si="55"/>
        <v>706.62858100576966</v>
      </c>
      <c r="BO72" s="40">
        <f t="shared" si="55"/>
        <v>970.91034518445463</v>
      </c>
      <c r="BP72" s="40">
        <f t="shared" si="55"/>
        <v>1173.7008752694508</v>
      </c>
      <c r="BQ72" s="40">
        <f t="shared" si="47"/>
        <v>1301.180331762662</v>
      </c>
      <c r="BR72" s="40">
        <f t="shared" si="47"/>
        <v>1344.6612003738389</v>
      </c>
      <c r="BS72" s="40">
        <f t="shared" si="47"/>
        <v>1301.180331762662</v>
      </c>
      <c r="BT72" s="40">
        <f t="shared" si="47"/>
        <v>1173.7008752694508</v>
      </c>
      <c r="BU72" s="40">
        <f t="shared" si="47"/>
        <v>970.91034518445463</v>
      </c>
      <c r="BV72" s="40">
        <f t="shared" si="47"/>
        <v>706.62858100576966</v>
      </c>
      <c r="BW72" s="40">
        <f t="shared" si="47"/>
        <v>398.86594821590745</v>
      </c>
      <c r="BX72" s="40">
        <f t="shared" si="47"/>
        <v>68.595961637699929</v>
      </c>
      <c r="BY72" s="40">
        <f t="shared" si="54"/>
        <v>0</v>
      </c>
      <c r="BZ72" s="40">
        <f t="shared" si="54"/>
        <v>0</v>
      </c>
      <c r="CA72" s="40">
        <f t="shared" si="54"/>
        <v>0</v>
      </c>
      <c r="CB72" s="40">
        <f t="shared" si="35"/>
        <v>0</v>
      </c>
      <c r="CC72" s="40">
        <f t="shared" si="35"/>
        <v>0</v>
      </c>
      <c r="CD72" s="40">
        <f t="shared" si="35"/>
        <v>0</v>
      </c>
      <c r="CE72" s="40">
        <f t="shared" si="18"/>
        <v>685.77721219065791</v>
      </c>
      <c r="CF72" s="10">
        <f t="shared" si="8"/>
        <v>1.6245780923652444</v>
      </c>
      <c r="CG72" s="35">
        <f t="shared" si="9"/>
        <v>7.3838709677419336</v>
      </c>
      <c r="CH72" s="7">
        <f t="shared" si="10"/>
        <v>38.327628853755407</v>
      </c>
      <c r="CI72" s="7">
        <f t="shared" si="19"/>
        <v>19.547090715415258</v>
      </c>
      <c r="CJ72" s="10">
        <f t="shared" si="11"/>
        <v>22.97262977290929</v>
      </c>
    </row>
    <row r="73" spans="1:88" ht="15.75" thickBot="1" x14ac:dyDescent="0.3">
      <c r="A73" s="8">
        <v>62</v>
      </c>
      <c r="B73" s="3" t="s">
        <v>18</v>
      </c>
      <c r="C73" s="14">
        <v>44258</v>
      </c>
      <c r="D73" s="11">
        <f t="shared" si="13"/>
        <v>-7.1504027181899783</v>
      </c>
      <c r="E73" s="8">
        <f t="shared" si="56"/>
        <v>-180</v>
      </c>
      <c r="F73" s="3">
        <f t="shared" si="56"/>
        <v>-165</v>
      </c>
      <c r="G73" s="3">
        <f t="shared" si="56"/>
        <v>-150</v>
      </c>
      <c r="H73" s="3">
        <f t="shared" si="56"/>
        <v>-135</v>
      </c>
      <c r="I73" s="3">
        <f t="shared" si="56"/>
        <v>-120</v>
      </c>
      <c r="J73" s="3">
        <f t="shared" si="56"/>
        <v>-105</v>
      </c>
      <c r="K73" s="3">
        <f t="shared" si="56"/>
        <v>-90</v>
      </c>
      <c r="L73" s="3">
        <f t="shared" si="56"/>
        <v>-75</v>
      </c>
      <c r="M73" s="3">
        <f t="shared" si="56"/>
        <v>-60</v>
      </c>
      <c r="N73" s="3">
        <f t="shared" si="44"/>
        <v>-45</v>
      </c>
      <c r="O73" s="3">
        <f t="shared" si="44"/>
        <v>-30</v>
      </c>
      <c r="P73" s="3">
        <f t="shared" si="44"/>
        <v>-15</v>
      </c>
      <c r="Q73" s="3">
        <f t="shared" si="44"/>
        <v>0</v>
      </c>
      <c r="R73" s="3">
        <f t="shared" si="44"/>
        <v>15</v>
      </c>
      <c r="S73" s="3">
        <f t="shared" si="44"/>
        <v>30</v>
      </c>
      <c r="T73" s="3">
        <f t="shared" si="44"/>
        <v>45</v>
      </c>
      <c r="U73" s="3">
        <f t="shared" si="32"/>
        <v>60</v>
      </c>
      <c r="V73" s="3">
        <f t="shared" si="32"/>
        <v>75</v>
      </c>
      <c r="W73" s="3">
        <f t="shared" si="32"/>
        <v>90</v>
      </c>
      <c r="X73" s="3">
        <f t="shared" si="32"/>
        <v>105</v>
      </c>
      <c r="Y73" s="3">
        <f t="shared" si="32"/>
        <v>120</v>
      </c>
      <c r="Z73" s="3">
        <f t="shared" si="32"/>
        <v>135</v>
      </c>
      <c r="AA73" s="3">
        <f t="shared" si="32"/>
        <v>150</v>
      </c>
      <c r="AB73" s="3">
        <f t="shared" si="32"/>
        <v>165</v>
      </c>
      <c r="AC73" s="3">
        <f t="shared" si="32"/>
        <v>180</v>
      </c>
      <c r="AD73" s="7">
        <f t="shared" si="53"/>
        <v>150.72959728181002</v>
      </c>
      <c r="AE73" s="7">
        <f t="shared" si="53"/>
        <v>147.24599872545014</v>
      </c>
      <c r="AF73" s="7">
        <f t="shared" si="53"/>
        <v>138.518835711604</v>
      </c>
      <c r="AG73" s="7">
        <f t="shared" si="53"/>
        <v>127.09200651185203</v>
      </c>
      <c r="AH73" s="7">
        <f t="shared" si="53"/>
        <v>114.37617507604587</v>
      </c>
      <c r="AI73" s="7">
        <f t="shared" si="53"/>
        <v>101.01313268329561</v>
      </c>
      <c r="AJ73" s="7">
        <f t="shared" si="53"/>
        <v>87.313531908851729</v>
      </c>
      <c r="AK73" s="7">
        <f t="shared" si="53"/>
        <v>73.454596795568619</v>
      </c>
      <c r="AL73" s="7">
        <f t="shared" si="53"/>
        <v>59.571230952881827</v>
      </c>
      <c r="AM73" s="7">
        <f t="shared" si="53"/>
        <v>45.82615402899431</v>
      </c>
      <c r="AN73" s="7">
        <f t="shared" si="53"/>
        <v>32.550815546648934</v>
      </c>
      <c r="AO73" s="7">
        <f t="shared" si="53"/>
        <v>20.813448104622832</v>
      </c>
      <c r="AP73" s="7">
        <f t="shared" si="53"/>
        <v>14.969597281810001</v>
      </c>
      <c r="AQ73" s="7">
        <f t="shared" si="52"/>
        <v>20.813448104622832</v>
      </c>
      <c r="AR73" s="7">
        <f t="shared" si="52"/>
        <v>32.550815546648934</v>
      </c>
      <c r="AS73" s="7">
        <f t="shared" si="52"/>
        <v>45.82615402899431</v>
      </c>
      <c r="AT73" s="7">
        <f t="shared" si="51"/>
        <v>59.571230952881827</v>
      </c>
      <c r="AU73" s="7">
        <f t="shared" si="50"/>
        <v>73.454596795568619</v>
      </c>
      <c r="AV73" s="7">
        <f t="shared" si="50"/>
        <v>87.313531908851729</v>
      </c>
      <c r="AW73" s="7">
        <f t="shared" si="50"/>
        <v>101.01313268329561</v>
      </c>
      <c r="AX73" s="7">
        <f t="shared" si="50"/>
        <v>114.37617507604587</v>
      </c>
      <c r="AY73" s="7">
        <f t="shared" si="50"/>
        <v>127.09200651185203</v>
      </c>
      <c r="AZ73" s="7">
        <f t="shared" si="50"/>
        <v>138.518835711604</v>
      </c>
      <c r="BA73" s="7">
        <f t="shared" si="50"/>
        <v>147.24599872545014</v>
      </c>
      <c r="BB73" s="7">
        <f t="shared" si="50"/>
        <v>150.72959728181002</v>
      </c>
      <c r="BC73" s="7">
        <f t="shared" si="15"/>
        <v>92.922836060878751</v>
      </c>
      <c r="BD73" s="7">
        <f t="shared" si="4"/>
        <v>12.389711474783834</v>
      </c>
      <c r="BE73" s="40">
        <f t="shared" si="16"/>
        <v>1.0159227554781203</v>
      </c>
      <c r="BF73" s="40">
        <f t="shared" si="57"/>
        <v>0</v>
      </c>
      <c r="BG73" s="40">
        <f t="shared" si="55"/>
        <v>0</v>
      </c>
      <c r="BH73" s="40">
        <f t="shared" si="55"/>
        <v>0</v>
      </c>
      <c r="BI73" s="40">
        <f t="shared" si="55"/>
        <v>0</v>
      </c>
      <c r="BJ73" s="40">
        <f t="shared" si="55"/>
        <v>0</v>
      </c>
      <c r="BK73" s="40">
        <f t="shared" si="55"/>
        <v>0</v>
      </c>
      <c r="BL73" s="40">
        <f t="shared" si="55"/>
        <v>65.092224779124891</v>
      </c>
      <c r="BM73" s="40">
        <f t="shared" si="55"/>
        <v>395.48603424714975</v>
      </c>
      <c r="BN73" s="40">
        <f t="shared" si="55"/>
        <v>703.36405160151492</v>
      </c>
      <c r="BO73" s="40">
        <f t="shared" si="55"/>
        <v>967.74489875200004</v>
      </c>
      <c r="BP73" s="40">
        <f t="shared" si="55"/>
        <v>1170.6114578753081</v>
      </c>
      <c r="BQ73" s="40">
        <f t="shared" si="47"/>
        <v>1298.1387082200249</v>
      </c>
      <c r="BR73" s="40">
        <f t="shared" si="47"/>
        <v>1341.6358784239046</v>
      </c>
      <c r="BS73" s="40">
        <f t="shared" si="47"/>
        <v>1298.1387082200249</v>
      </c>
      <c r="BT73" s="40">
        <f t="shared" si="47"/>
        <v>1170.6114578753081</v>
      </c>
      <c r="BU73" s="40">
        <f t="shared" si="47"/>
        <v>967.74489875200004</v>
      </c>
      <c r="BV73" s="40">
        <f t="shared" si="47"/>
        <v>703.36405160151492</v>
      </c>
      <c r="BW73" s="40">
        <f t="shared" si="47"/>
        <v>395.48603424714975</v>
      </c>
      <c r="BX73" s="40">
        <f t="shared" si="47"/>
        <v>65.092224779124891</v>
      </c>
      <c r="BY73" s="40">
        <f t="shared" si="54"/>
        <v>0</v>
      </c>
      <c r="BZ73" s="40">
        <f t="shared" si="54"/>
        <v>0</v>
      </c>
      <c r="CA73" s="40">
        <f t="shared" si="54"/>
        <v>0</v>
      </c>
      <c r="CB73" s="40">
        <f t="shared" si="35"/>
        <v>0</v>
      </c>
      <c r="CC73" s="40">
        <f t="shared" si="35"/>
        <v>0</v>
      </c>
      <c r="CD73" s="40">
        <f t="shared" si="35"/>
        <v>0</v>
      </c>
      <c r="CE73" s="40">
        <f t="shared" si="18"/>
        <v>684.23429799619134</v>
      </c>
      <c r="CF73" s="10">
        <f t="shared" si="8"/>
        <v>1.6218094395532521</v>
      </c>
      <c r="CG73" s="35">
        <f t="shared" si="9"/>
        <v>7.3838709677419336</v>
      </c>
      <c r="CH73" s="7">
        <f t="shared" si="10"/>
        <v>38.177865112452366</v>
      </c>
      <c r="CI73" s="7">
        <f t="shared" si="19"/>
        <v>19.470711207350707</v>
      </c>
      <c r="CJ73" s="10">
        <f t="shared" si="11"/>
        <v>22.903028596444567</v>
      </c>
    </row>
    <row r="74" spans="1:88" ht="15.75" thickBot="1" x14ac:dyDescent="0.3">
      <c r="A74" s="8">
        <v>63</v>
      </c>
      <c r="B74" s="3" t="s">
        <v>18</v>
      </c>
      <c r="C74" s="14">
        <v>44259</v>
      </c>
      <c r="D74" s="11">
        <f t="shared" si="13"/>
        <v>-6.7649130510502804</v>
      </c>
      <c r="E74" s="8">
        <f t="shared" si="56"/>
        <v>-180</v>
      </c>
      <c r="F74" s="3">
        <f t="shared" si="56"/>
        <v>-165</v>
      </c>
      <c r="G74" s="3">
        <f t="shared" si="56"/>
        <v>-150</v>
      </c>
      <c r="H74" s="3">
        <f t="shared" si="56"/>
        <v>-135</v>
      </c>
      <c r="I74" s="3">
        <f t="shared" si="56"/>
        <v>-120</v>
      </c>
      <c r="J74" s="3">
        <f t="shared" si="56"/>
        <v>-105</v>
      </c>
      <c r="K74" s="3">
        <f t="shared" si="56"/>
        <v>-90</v>
      </c>
      <c r="L74" s="3">
        <f t="shared" si="56"/>
        <v>-75</v>
      </c>
      <c r="M74" s="3">
        <f t="shared" si="56"/>
        <v>-60</v>
      </c>
      <c r="N74" s="3">
        <f t="shared" si="44"/>
        <v>-45</v>
      </c>
      <c r="O74" s="3">
        <f t="shared" si="44"/>
        <v>-30</v>
      </c>
      <c r="P74" s="3">
        <f t="shared" si="44"/>
        <v>-15</v>
      </c>
      <c r="Q74" s="3">
        <f t="shared" ref="N74:AB94" si="58">(Q$11-12)*15</f>
        <v>0</v>
      </c>
      <c r="R74" s="3">
        <f t="shared" si="58"/>
        <v>15</v>
      </c>
      <c r="S74" s="3">
        <f t="shared" si="58"/>
        <v>30</v>
      </c>
      <c r="T74" s="3">
        <f t="shared" si="58"/>
        <v>45</v>
      </c>
      <c r="U74" s="3">
        <f t="shared" si="32"/>
        <v>60</v>
      </c>
      <c r="V74" s="3">
        <f t="shared" si="32"/>
        <v>75</v>
      </c>
      <c r="W74" s="3">
        <f t="shared" si="32"/>
        <v>90</v>
      </c>
      <c r="X74" s="3">
        <f t="shared" si="32"/>
        <v>105</v>
      </c>
      <c r="Y74" s="3">
        <f t="shared" si="32"/>
        <v>120</v>
      </c>
      <c r="Z74" s="3">
        <f t="shared" si="32"/>
        <v>135</v>
      </c>
      <c r="AA74" s="3">
        <f t="shared" si="32"/>
        <v>150</v>
      </c>
      <c r="AB74" s="3">
        <f t="shared" si="32"/>
        <v>165</v>
      </c>
      <c r="AC74" s="3">
        <f t="shared" si="32"/>
        <v>180</v>
      </c>
      <c r="AD74" s="7">
        <f t="shared" si="53"/>
        <v>151.11508694894971</v>
      </c>
      <c r="AE74" s="7">
        <f t="shared" si="53"/>
        <v>147.59116614088452</v>
      </c>
      <c r="AF74" s="7">
        <f t="shared" si="53"/>
        <v>138.79367207035503</v>
      </c>
      <c r="AG74" s="7">
        <f t="shared" si="53"/>
        <v>127.31130658697924</v>
      </c>
      <c r="AH74" s="7">
        <f t="shared" si="53"/>
        <v>114.55824070967125</v>
      </c>
      <c r="AI74" s="7">
        <f t="shared" si="53"/>
        <v>101.1713712537411</v>
      </c>
      <c r="AJ74" s="7">
        <f t="shared" si="53"/>
        <v>87.457768100097624</v>
      </c>
      <c r="AK74" s="7">
        <f t="shared" si="53"/>
        <v>73.593176833884911</v>
      </c>
      <c r="AL74" s="7">
        <f t="shared" si="53"/>
        <v>59.713145751581912</v>
      </c>
      <c r="AM74" s="7">
        <f t="shared" si="53"/>
        <v>45.98418617462368</v>
      </c>
      <c r="AN74" s="7">
        <f t="shared" si="53"/>
        <v>32.748446999808351</v>
      </c>
      <c r="AO74" s="7">
        <f t="shared" si="53"/>
        <v>21.099476986128664</v>
      </c>
      <c r="AP74" s="7">
        <f t="shared" si="53"/>
        <v>15.355086948949731</v>
      </c>
      <c r="AQ74" s="7">
        <f t="shared" si="52"/>
        <v>21.099476986128664</v>
      </c>
      <c r="AR74" s="7">
        <f t="shared" si="52"/>
        <v>32.748446999808351</v>
      </c>
      <c r="AS74" s="7">
        <f t="shared" si="52"/>
        <v>45.98418617462368</v>
      </c>
      <c r="AT74" s="7">
        <f t="shared" si="51"/>
        <v>59.713145751581912</v>
      </c>
      <c r="AU74" s="7">
        <f t="shared" si="50"/>
        <v>73.593176833884911</v>
      </c>
      <c r="AV74" s="7">
        <f t="shared" si="50"/>
        <v>87.457768100097624</v>
      </c>
      <c r="AW74" s="7">
        <f t="shared" si="50"/>
        <v>101.1713712537411</v>
      </c>
      <c r="AX74" s="7">
        <f t="shared" si="50"/>
        <v>114.55824070967125</v>
      </c>
      <c r="AY74" s="7">
        <f t="shared" si="50"/>
        <v>127.31130658697924</v>
      </c>
      <c r="AZ74" s="7">
        <f t="shared" si="50"/>
        <v>138.79367207035503</v>
      </c>
      <c r="BA74" s="7">
        <f t="shared" si="50"/>
        <v>147.59116614088452</v>
      </c>
      <c r="BB74" s="7">
        <f t="shared" si="50"/>
        <v>151.11508694894971</v>
      </c>
      <c r="BC74" s="7">
        <f t="shared" si="15"/>
        <v>92.763618032248687</v>
      </c>
      <c r="BD74" s="7">
        <f t="shared" si="4"/>
        <v>12.368482404299824</v>
      </c>
      <c r="BE74" s="40">
        <f t="shared" si="16"/>
        <v>1.015422854166214</v>
      </c>
      <c r="BF74" s="40">
        <f t="shared" si="57"/>
        <v>0</v>
      </c>
      <c r="BG74" s="40">
        <f t="shared" si="55"/>
        <v>0</v>
      </c>
      <c r="BH74" s="40">
        <f t="shared" si="55"/>
        <v>0</v>
      </c>
      <c r="BI74" s="40">
        <f t="shared" si="55"/>
        <v>0</v>
      </c>
      <c r="BJ74" s="40">
        <f t="shared" si="55"/>
        <v>0</v>
      </c>
      <c r="BK74" s="40">
        <f t="shared" si="55"/>
        <v>0</v>
      </c>
      <c r="BL74" s="40">
        <f t="shared" si="55"/>
        <v>61.569477713874171</v>
      </c>
      <c r="BM74" s="40">
        <f t="shared" si="55"/>
        <v>392.07196217450621</v>
      </c>
      <c r="BN74" s="40">
        <f t="shared" si="55"/>
        <v>700.05124850032564</v>
      </c>
      <c r="BO74" s="40">
        <f t="shared" si="55"/>
        <v>964.519057288064</v>
      </c>
      <c r="BP74" s="40">
        <f t="shared" si="55"/>
        <v>1167.4523444225545</v>
      </c>
      <c r="BQ74" s="40">
        <f t="shared" si="47"/>
        <v>1295.0215417486957</v>
      </c>
      <c r="BR74" s="40">
        <f t="shared" si="47"/>
        <v>1338.5330192867773</v>
      </c>
      <c r="BS74" s="40">
        <f t="shared" si="47"/>
        <v>1295.0215417486957</v>
      </c>
      <c r="BT74" s="40">
        <f t="shared" si="47"/>
        <v>1167.4523444225545</v>
      </c>
      <c r="BU74" s="40">
        <f t="shared" si="47"/>
        <v>964.519057288064</v>
      </c>
      <c r="BV74" s="40">
        <f t="shared" si="47"/>
        <v>700.05124850032564</v>
      </c>
      <c r="BW74" s="40">
        <f t="shared" si="47"/>
        <v>392.07196217450621</v>
      </c>
      <c r="BX74" s="40">
        <f t="shared" si="47"/>
        <v>61.569477713874171</v>
      </c>
      <c r="BY74" s="40">
        <f t="shared" si="54"/>
        <v>0</v>
      </c>
      <c r="BZ74" s="40">
        <f t="shared" si="54"/>
        <v>0</v>
      </c>
      <c r="CA74" s="40">
        <f t="shared" si="54"/>
        <v>0</v>
      </c>
      <c r="CB74" s="40">
        <f t="shared" si="35"/>
        <v>0</v>
      </c>
      <c r="CC74" s="40">
        <f t="shared" si="35"/>
        <v>0</v>
      </c>
      <c r="CD74" s="40">
        <f t="shared" si="35"/>
        <v>0</v>
      </c>
      <c r="CE74" s="40">
        <f t="shared" si="18"/>
        <v>682.65183983625639</v>
      </c>
      <c r="CF74" s="10">
        <f t="shared" si="8"/>
        <v>1.6190305607251232</v>
      </c>
      <c r="CG74" s="35">
        <f t="shared" si="9"/>
        <v>7.3838709677419336</v>
      </c>
      <c r="CH74" s="7">
        <f t="shared" si="10"/>
        <v>38.025334697607008</v>
      </c>
      <c r="CI74" s="7">
        <f t="shared" si="19"/>
        <v>19.392920695779573</v>
      </c>
      <c r="CJ74" s="10">
        <f t="shared" si="11"/>
        <v>22.831751271480066</v>
      </c>
    </row>
    <row r="75" spans="1:88" ht="15.75" thickBot="1" x14ac:dyDescent="0.3">
      <c r="A75" s="8">
        <v>64</v>
      </c>
      <c r="B75" s="3" t="s">
        <v>18</v>
      </c>
      <c r="C75" s="14">
        <v>44260</v>
      </c>
      <c r="D75" s="11">
        <f t="shared" si="13"/>
        <v>-6.3774187941747744</v>
      </c>
      <c r="E75" s="8">
        <f t="shared" si="56"/>
        <v>-180</v>
      </c>
      <c r="F75" s="3">
        <f t="shared" si="56"/>
        <v>-165</v>
      </c>
      <c r="G75" s="3">
        <f t="shared" si="56"/>
        <v>-150</v>
      </c>
      <c r="H75" s="3">
        <f t="shared" si="56"/>
        <v>-135</v>
      </c>
      <c r="I75" s="3">
        <f t="shared" si="56"/>
        <v>-120</v>
      </c>
      <c r="J75" s="3">
        <f t="shared" si="56"/>
        <v>-105</v>
      </c>
      <c r="K75" s="3">
        <f t="shared" si="56"/>
        <v>-90</v>
      </c>
      <c r="L75" s="3">
        <f t="shared" si="56"/>
        <v>-75</v>
      </c>
      <c r="M75" s="3">
        <f t="shared" si="56"/>
        <v>-60</v>
      </c>
      <c r="N75" s="3">
        <f t="shared" si="58"/>
        <v>-45</v>
      </c>
      <c r="O75" s="3">
        <f t="shared" si="58"/>
        <v>-30</v>
      </c>
      <c r="P75" s="3">
        <f t="shared" si="58"/>
        <v>-15</v>
      </c>
      <c r="Q75" s="3">
        <f t="shared" si="58"/>
        <v>0</v>
      </c>
      <c r="R75" s="3">
        <f t="shared" si="58"/>
        <v>15</v>
      </c>
      <c r="S75" s="3">
        <f t="shared" si="58"/>
        <v>30</v>
      </c>
      <c r="T75" s="3">
        <f t="shared" si="58"/>
        <v>45</v>
      </c>
      <c r="U75" s="3">
        <f t="shared" si="32"/>
        <v>60</v>
      </c>
      <c r="V75" s="3">
        <f t="shared" si="32"/>
        <v>75</v>
      </c>
      <c r="W75" s="3">
        <f t="shared" si="32"/>
        <v>90</v>
      </c>
      <c r="X75" s="3">
        <f t="shared" si="32"/>
        <v>105</v>
      </c>
      <c r="Y75" s="3">
        <f t="shared" si="32"/>
        <v>120</v>
      </c>
      <c r="Z75" s="3">
        <f t="shared" si="32"/>
        <v>135</v>
      </c>
      <c r="AA75" s="3">
        <f t="shared" si="32"/>
        <v>150</v>
      </c>
      <c r="AB75" s="3">
        <f t="shared" si="32"/>
        <v>165</v>
      </c>
      <c r="AC75" s="3">
        <f t="shared" si="32"/>
        <v>180</v>
      </c>
      <c r="AD75" s="7">
        <f t="shared" si="53"/>
        <v>151.50258120582524</v>
      </c>
      <c r="AE75" s="7">
        <f t="shared" si="53"/>
        <v>147.93730428929905</v>
      </c>
      <c r="AF75" s="7">
        <f t="shared" si="53"/>
        <v>139.06846170650783</v>
      </c>
      <c r="AG75" s="7">
        <f t="shared" si="53"/>
        <v>127.53039572662561</v>
      </c>
      <c r="AH75" s="7">
        <f t="shared" si="53"/>
        <v>114.74032375553386</v>
      </c>
      <c r="AI75" s="7">
        <f t="shared" si="53"/>
        <v>101.33000321520632</v>
      </c>
      <c r="AJ75" s="7">
        <f t="shared" si="53"/>
        <v>87.602854121440501</v>
      </c>
      <c r="AK75" s="7">
        <f t="shared" si="53"/>
        <v>73.733147189977913</v>
      </c>
      <c r="AL75" s="7">
        <f t="shared" si="53"/>
        <v>59.857116302202222</v>
      </c>
      <c r="AM75" s="7">
        <f t="shared" si="53"/>
        <v>46.145135568451629</v>
      </c>
      <c r="AN75" s="7">
        <f t="shared" si="53"/>
        <v>32.950085761375874</v>
      </c>
      <c r="AO75" s="7">
        <f t="shared" si="53"/>
        <v>21.389998643850507</v>
      </c>
      <c r="AP75" s="7">
        <f t="shared" si="53"/>
        <v>15.742581205825223</v>
      </c>
      <c r="AQ75" s="7">
        <f t="shared" si="52"/>
        <v>21.389998643850507</v>
      </c>
      <c r="AR75" s="7">
        <f t="shared" si="52"/>
        <v>32.950085761375874</v>
      </c>
      <c r="AS75" s="7">
        <f t="shared" si="52"/>
        <v>46.145135568451629</v>
      </c>
      <c r="AT75" s="7">
        <f t="shared" si="51"/>
        <v>59.857116302202222</v>
      </c>
      <c r="AU75" s="7">
        <f t="shared" si="50"/>
        <v>73.733147189977913</v>
      </c>
      <c r="AV75" s="7">
        <f t="shared" si="50"/>
        <v>87.602854121440501</v>
      </c>
      <c r="AW75" s="7">
        <f t="shared" si="50"/>
        <v>101.33000321520632</v>
      </c>
      <c r="AX75" s="7">
        <f t="shared" si="50"/>
        <v>114.74032375553386</v>
      </c>
      <c r="AY75" s="7">
        <f t="shared" si="50"/>
        <v>127.53039572662561</v>
      </c>
      <c r="AZ75" s="7">
        <f t="shared" si="50"/>
        <v>139.06846170650783</v>
      </c>
      <c r="BA75" s="7">
        <f t="shared" si="50"/>
        <v>147.93730428929905</v>
      </c>
      <c r="BB75" s="7">
        <f t="shared" si="50"/>
        <v>151.50258120582524</v>
      </c>
      <c r="BC75" s="7">
        <f t="shared" si="15"/>
        <v>92.60384942186117</v>
      </c>
      <c r="BD75" s="7">
        <f t="shared" si="4"/>
        <v>12.347179922914822</v>
      </c>
      <c r="BE75" s="40">
        <f t="shared" si="16"/>
        <v>1.0149183827297661</v>
      </c>
      <c r="BF75" s="40">
        <f t="shared" si="57"/>
        <v>0</v>
      </c>
      <c r="BG75" s="40">
        <f t="shared" si="55"/>
        <v>0</v>
      </c>
      <c r="BH75" s="40">
        <f t="shared" si="55"/>
        <v>0</v>
      </c>
      <c r="BI75" s="40">
        <f t="shared" si="55"/>
        <v>0</v>
      </c>
      <c r="BJ75" s="40">
        <f t="shared" si="55"/>
        <v>0</v>
      </c>
      <c r="BK75" s="40">
        <f t="shared" si="55"/>
        <v>0</v>
      </c>
      <c r="BL75" s="40">
        <f t="shared" si="55"/>
        <v>58.028956015805477</v>
      </c>
      <c r="BM75" s="40">
        <f t="shared" si="55"/>
        <v>388.62469933078575</v>
      </c>
      <c r="BN75" s="40">
        <f t="shared" si="55"/>
        <v>696.69088907414744</v>
      </c>
      <c r="BO75" s="40">
        <f t="shared" si="55"/>
        <v>961.23332351833051</v>
      </c>
      <c r="BP75" s="40">
        <f t="shared" si="55"/>
        <v>1164.223872933007</v>
      </c>
      <c r="BQ75" s="40">
        <f t="shared" si="47"/>
        <v>1291.8290668333107</v>
      </c>
      <c r="BR75" s="40">
        <f t="shared" si="47"/>
        <v>1335.3528221324893</v>
      </c>
      <c r="BS75" s="40">
        <f t="shared" si="47"/>
        <v>1291.8290668333107</v>
      </c>
      <c r="BT75" s="40">
        <f t="shared" si="47"/>
        <v>1164.223872933007</v>
      </c>
      <c r="BU75" s="40">
        <f t="shared" si="47"/>
        <v>961.23332351833051</v>
      </c>
      <c r="BV75" s="40">
        <f t="shared" si="47"/>
        <v>696.69088907414744</v>
      </c>
      <c r="BW75" s="40">
        <f t="shared" si="47"/>
        <v>388.62469933078575</v>
      </c>
      <c r="BX75" s="40">
        <f t="shared" si="47"/>
        <v>58.028956015805477</v>
      </c>
      <c r="BY75" s="40">
        <f t="shared" si="54"/>
        <v>0</v>
      </c>
      <c r="BZ75" s="40">
        <f t="shared" si="54"/>
        <v>0</v>
      </c>
      <c r="CA75" s="40">
        <f t="shared" si="54"/>
        <v>0</v>
      </c>
      <c r="CB75" s="40">
        <f t="shared" si="35"/>
        <v>0</v>
      </c>
      <c r="CC75" s="40">
        <f t="shared" si="35"/>
        <v>0</v>
      </c>
      <c r="CD75" s="40">
        <f t="shared" si="35"/>
        <v>0</v>
      </c>
      <c r="CE75" s="40">
        <f t="shared" si="18"/>
        <v>681.02993928756962</v>
      </c>
      <c r="CF75" s="10">
        <f t="shared" si="8"/>
        <v>1.6162420724325248</v>
      </c>
      <c r="CG75" s="35">
        <f t="shared" si="9"/>
        <v>7.3838709677419336</v>
      </c>
      <c r="CH75" s="7">
        <f t="shared" si="10"/>
        <v>37.870063454819189</v>
      </c>
      <c r="CI75" s="7">
        <f t="shared" si="19"/>
        <v>19.313732361957786</v>
      </c>
      <c r="CJ75" s="10">
        <f t="shared" si="11"/>
        <v>22.758803817587321</v>
      </c>
    </row>
    <row r="76" spans="1:88" ht="15.75" thickBot="1" x14ac:dyDescent="0.3">
      <c r="A76" s="8">
        <v>65</v>
      </c>
      <c r="B76" s="3" t="s">
        <v>18</v>
      </c>
      <c r="C76" s="14">
        <v>44261</v>
      </c>
      <c r="D76" s="11">
        <f t="shared" si="13"/>
        <v>-5.9880347704745844</v>
      </c>
      <c r="E76" s="8">
        <f t="shared" si="56"/>
        <v>-180</v>
      </c>
      <c r="F76" s="3">
        <f t="shared" si="56"/>
        <v>-165</v>
      </c>
      <c r="G76" s="3">
        <f t="shared" si="56"/>
        <v>-150</v>
      </c>
      <c r="H76" s="3">
        <f t="shared" si="56"/>
        <v>-135</v>
      </c>
      <c r="I76" s="3">
        <f t="shared" si="56"/>
        <v>-120</v>
      </c>
      <c r="J76" s="3">
        <f t="shared" si="56"/>
        <v>-105</v>
      </c>
      <c r="K76" s="3">
        <f t="shared" si="56"/>
        <v>-90</v>
      </c>
      <c r="L76" s="3">
        <f t="shared" si="56"/>
        <v>-75</v>
      </c>
      <c r="M76" s="3">
        <f t="shared" si="56"/>
        <v>-60</v>
      </c>
      <c r="N76" s="3">
        <f t="shared" si="58"/>
        <v>-45</v>
      </c>
      <c r="O76" s="3">
        <f t="shared" si="58"/>
        <v>-30</v>
      </c>
      <c r="P76" s="3">
        <f t="shared" si="58"/>
        <v>-15</v>
      </c>
      <c r="Q76" s="3">
        <f t="shared" si="58"/>
        <v>0</v>
      </c>
      <c r="R76" s="3">
        <f t="shared" si="58"/>
        <v>15</v>
      </c>
      <c r="S76" s="3">
        <f t="shared" si="58"/>
        <v>30</v>
      </c>
      <c r="T76" s="3">
        <f t="shared" si="58"/>
        <v>45</v>
      </c>
      <c r="U76" s="3">
        <f t="shared" si="32"/>
        <v>60</v>
      </c>
      <c r="V76" s="3">
        <f t="shared" si="32"/>
        <v>75</v>
      </c>
      <c r="W76" s="3">
        <f t="shared" si="32"/>
        <v>90</v>
      </c>
      <c r="X76" s="3">
        <f t="shared" si="32"/>
        <v>105</v>
      </c>
      <c r="Y76" s="3">
        <f t="shared" si="32"/>
        <v>120</v>
      </c>
      <c r="Z76" s="3">
        <f t="shared" si="32"/>
        <v>135</v>
      </c>
      <c r="AA76" s="3">
        <f t="shared" si="32"/>
        <v>150</v>
      </c>
      <c r="AB76" s="3">
        <f t="shared" si="32"/>
        <v>165</v>
      </c>
      <c r="AC76" s="3">
        <f t="shared" si="32"/>
        <v>180</v>
      </c>
      <c r="AD76" s="7">
        <f t="shared" si="53"/>
        <v>151.89196522952545</v>
      </c>
      <c r="AE76" s="7">
        <f t="shared" si="53"/>
        <v>148.28427060744423</v>
      </c>
      <c r="AF76" s="7">
        <f t="shared" si="53"/>
        <v>139.34306972968585</v>
      </c>
      <c r="AG76" s="7">
        <f t="shared" si="53"/>
        <v>127.74916966059109</v>
      </c>
      <c r="AH76" s="7">
        <f t="shared" si="53"/>
        <v>114.92234554815325</v>
      </c>
      <c r="AI76" s="7">
        <f t="shared" si="53"/>
        <v>101.48896826566167</v>
      </c>
      <c r="AJ76" s="7">
        <f t="shared" si="53"/>
        <v>87.748742709722706</v>
      </c>
      <c r="AK76" s="7">
        <f t="shared" si="53"/>
        <v>73.87446945623357</v>
      </c>
      <c r="AL76" s="7">
        <f t="shared" si="53"/>
        <v>60.003108324849698</v>
      </c>
      <c r="AM76" s="7">
        <f t="shared" si="53"/>
        <v>46.308962963194332</v>
      </c>
      <c r="AN76" s="7">
        <f t="shared" si="53"/>
        <v>33.155661595266857</v>
      </c>
      <c r="AO76" s="7">
        <f t="shared" si="53"/>
        <v>21.684850209763869</v>
      </c>
      <c r="AP76" s="7">
        <f t="shared" si="53"/>
        <v>16.131965229525413</v>
      </c>
      <c r="AQ76" s="7">
        <f t="shared" si="52"/>
        <v>21.684850209763869</v>
      </c>
      <c r="AR76" s="7">
        <f t="shared" si="52"/>
        <v>33.155661595266857</v>
      </c>
      <c r="AS76" s="7">
        <f t="shared" si="52"/>
        <v>46.308962963194332</v>
      </c>
      <c r="AT76" s="7">
        <f t="shared" si="51"/>
        <v>60.003108324849698</v>
      </c>
      <c r="AU76" s="7">
        <f t="shared" si="50"/>
        <v>73.87446945623357</v>
      </c>
      <c r="AV76" s="7">
        <f t="shared" si="50"/>
        <v>87.748742709722706</v>
      </c>
      <c r="AW76" s="7">
        <f t="shared" si="50"/>
        <v>101.48896826566167</v>
      </c>
      <c r="AX76" s="7">
        <f t="shared" si="50"/>
        <v>114.92234554815325</v>
      </c>
      <c r="AY76" s="7">
        <f t="shared" si="50"/>
        <v>127.74916966059109</v>
      </c>
      <c r="AZ76" s="7">
        <f t="shared" si="50"/>
        <v>139.34306972968585</v>
      </c>
      <c r="BA76" s="7">
        <f t="shared" si="50"/>
        <v>148.28427060744423</v>
      </c>
      <c r="BB76" s="7">
        <f t="shared" si="50"/>
        <v>151.89196522952545</v>
      </c>
      <c r="BC76" s="7">
        <f t="shared" si="15"/>
        <v>92.44356509909781</v>
      </c>
      <c r="BD76" s="7">
        <f t="shared" ref="BD76:BD139" si="59">(2*BC76)/15</f>
        <v>12.325808679879708</v>
      </c>
      <c r="BE76" s="40">
        <f t="shared" si="16"/>
        <v>1.0144094906545502</v>
      </c>
      <c r="BF76" s="40">
        <f t="shared" si="57"/>
        <v>0</v>
      </c>
      <c r="BG76" s="40">
        <f t="shared" si="55"/>
        <v>0</v>
      </c>
      <c r="BH76" s="40">
        <f t="shared" si="55"/>
        <v>0</v>
      </c>
      <c r="BI76" s="40">
        <f t="shared" si="55"/>
        <v>0</v>
      </c>
      <c r="BJ76" s="40">
        <f t="shared" si="55"/>
        <v>0</v>
      </c>
      <c r="BK76" s="40">
        <f t="shared" si="55"/>
        <v>0</v>
      </c>
      <c r="BL76" s="40">
        <f t="shared" si="55"/>
        <v>54.471905131661622</v>
      </c>
      <c r="BM76" s="40">
        <f t="shared" si="55"/>
        <v>385.14524104138781</v>
      </c>
      <c r="BN76" s="40">
        <f t="shared" si="55"/>
        <v>693.28373557239115</v>
      </c>
      <c r="BO76" s="40">
        <f t="shared" si="55"/>
        <v>957.88825954532274</v>
      </c>
      <c r="BP76" s="40">
        <f t="shared" si="55"/>
        <v>1160.9264519310791</v>
      </c>
      <c r="BQ76" s="40">
        <f t="shared" si="47"/>
        <v>1288.5615954550485</v>
      </c>
      <c r="BR76" s="40">
        <f t="shared" si="47"/>
        <v>1332.0955660131197</v>
      </c>
      <c r="BS76" s="40">
        <f t="shared" si="47"/>
        <v>1288.5615954550485</v>
      </c>
      <c r="BT76" s="40">
        <f t="shared" si="47"/>
        <v>1160.9264519310791</v>
      </c>
      <c r="BU76" s="40">
        <f t="shared" si="47"/>
        <v>957.88825954532274</v>
      </c>
      <c r="BV76" s="40">
        <f t="shared" si="47"/>
        <v>693.28373557239115</v>
      </c>
      <c r="BW76" s="40">
        <f t="shared" si="47"/>
        <v>385.14524104138781</v>
      </c>
      <c r="BX76" s="40">
        <f t="shared" si="47"/>
        <v>54.471905131661622</v>
      </c>
      <c r="BY76" s="40">
        <f t="shared" si="54"/>
        <v>0</v>
      </c>
      <c r="BZ76" s="40">
        <f t="shared" si="54"/>
        <v>0</v>
      </c>
      <c r="CA76" s="40">
        <f t="shared" si="54"/>
        <v>0</v>
      </c>
      <c r="CB76" s="40">
        <f t="shared" si="35"/>
        <v>0</v>
      </c>
      <c r="CC76" s="40">
        <f t="shared" si="35"/>
        <v>0</v>
      </c>
      <c r="CD76" s="40">
        <f t="shared" si="35"/>
        <v>0</v>
      </c>
      <c r="CE76" s="40">
        <f t="shared" si="18"/>
        <v>679.368738666691</v>
      </c>
      <c r="CF76" s="10">
        <f t="shared" ref="CF76:CF139" si="60">(PI()*BC76)/180</f>
        <v>1.613444583260975</v>
      </c>
      <c r="CG76" s="35">
        <f t="shared" ref="CG76:CG139" si="61">HLOOKUP(B76,$J$5:$V$7,3,)</f>
        <v>7.3838709677419336</v>
      </c>
      <c r="CH76" s="7">
        <f t="shared" ref="CH76:CH139" si="62">37.59*BE76*(CF$12*SIN(RADIANS($J$4))*SIN(RADIANS($D76))+COS(RADIANS($J$4))*COS(RADIANS($D76))*SIN(RADIANS(BC76)))</f>
        <v>37.712079922198583</v>
      </c>
      <c r="CI76" s="7">
        <f t="shared" si="19"/>
        <v>19.23316076032128</v>
      </c>
      <c r="CJ76" s="10">
        <f t="shared" ref="CJ76:CJ139" si="63">CH76*(0.29+0.52*($CG76/BD76))</f>
        <v>22.684193932456651</v>
      </c>
    </row>
    <row r="77" spans="1:88" ht="15.75" thickBot="1" x14ac:dyDescent="0.3">
      <c r="A77" s="8">
        <v>66</v>
      </c>
      <c r="B77" s="3" t="s">
        <v>18</v>
      </c>
      <c r="C77" s="14">
        <v>44262</v>
      </c>
      <c r="D77" s="11">
        <f t="shared" ref="D77:D140" si="64">(23.45)*SIN(RADIANS((360/365)*(A77-80)))</f>
        <v>-5.5968763628395291</v>
      </c>
      <c r="E77" s="8">
        <f t="shared" si="56"/>
        <v>-180</v>
      </c>
      <c r="F77" s="3">
        <f t="shared" si="56"/>
        <v>-165</v>
      </c>
      <c r="G77" s="3">
        <f t="shared" si="56"/>
        <v>-150</v>
      </c>
      <c r="H77" s="3">
        <f t="shared" si="56"/>
        <v>-135</v>
      </c>
      <c r="I77" s="3">
        <f t="shared" si="56"/>
        <v>-120</v>
      </c>
      <c r="J77" s="3">
        <f t="shared" si="56"/>
        <v>-105</v>
      </c>
      <c r="K77" s="3">
        <f t="shared" si="56"/>
        <v>-90</v>
      </c>
      <c r="L77" s="3">
        <f t="shared" si="56"/>
        <v>-75</v>
      </c>
      <c r="M77" s="3">
        <f t="shared" si="56"/>
        <v>-60</v>
      </c>
      <c r="N77" s="3">
        <f t="shared" si="58"/>
        <v>-45</v>
      </c>
      <c r="O77" s="3">
        <f t="shared" si="58"/>
        <v>-30</v>
      </c>
      <c r="P77" s="3">
        <f t="shared" si="58"/>
        <v>-15</v>
      </c>
      <c r="Q77" s="3">
        <f t="shared" si="58"/>
        <v>0</v>
      </c>
      <c r="R77" s="3">
        <f t="shared" si="58"/>
        <v>15</v>
      </c>
      <c r="S77" s="3">
        <f t="shared" si="58"/>
        <v>30</v>
      </c>
      <c r="T77" s="3">
        <f t="shared" si="58"/>
        <v>45</v>
      </c>
      <c r="U77" s="3">
        <f t="shared" si="32"/>
        <v>60</v>
      </c>
      <c r="V77" s="3">
        <f t="shared" si="32"/>
        <v>75</v>
      </c>
      <c r="W77" s="3">
        <f t="shared" si="32"/>
        <v>90</v>
      </c>
      <c r="X77" s="3">
        <f t="shared" si="32"/>
        <v>105</v>
      </c>
      <c r="Y77" s="3">
        <f t="shared" si="32"/>
        <v>120</v>
      </c>
      <c r="Z77" s="3">
        <f t="shared" si="32"/>
        <v>135</v>
      </c>
      <c r="AA77" s="3">
        <f t="shared" si="32"/>
        <v>150</v>
      </c>
      <c r="AB77" s="3">
        <f t="shared" si="32"/>
        <v>165</v>
      </c>
      <c r="AC77" s="3">
        <f t="shared" si="32"/>
        <v>180</v>
      </c>
      <c r="AD77" s="7">
        <f t="shared" si="53"/>
        <v>152.28312363716046</v>
      </c>
      <c r="AE77" s="7">
        <f t="shared" si="53"/>
        <v>148.63192102678593</v>
      </c>
      <c r="AF77" s="7">
        <f t="shared" si="53"/>
        <v>139.61736096442084</v>
      </c>
      <c r="AG77" s="7">
        <f t="shared" si="53"/>
        <v>127.96752460213814</v>
      </c>
      <c r="AH77" s="7">
        <f t="shared" si="53"/>
        <v>115.10422785759749</v>
      </c>
      <c r="AI77" s="7">
        <f t="shared" si="53"/>
        <v>101.64820615530178</v>
      </c>
      <c r="AJ77" s="7">
        <f t="shared" si="53"/>
        <v>87.895386118971729</v>
      </c>
      <c r="AK77" s="7">
        <f t="shared" si="53"/>
        <v>74.017104075433949</v>
      </c>
      <c r="AL77" s="7">
        <f t="shared" si="53"/>
        <v>60.151085524348552</v>
      </c>
      <c r="AM77" s="7">
        <f t="shared" si="53"/>
        <v>46.475625895093799</v>
      </c>
      <c r="AN77" s="7">
        <f t="shared" si="53"/>
        <v>33.365099637261295</v>
      </c>
      <c r="AO77" s="7">
        <f t="shared" si="53"/>
        <v>21.983867015129498</v>
      </c>
      <c r="AP77" s="7">
        <f t="shared" si="53"/>
        <v>16.523123637160481</v>
      </c>
      <c r="AQ77" s="7">
        <f t="shared" si="52"/>
        <v>21.983867015129498</v>
      </c>
      <c r="AR77" s="7">
        <f t="shared" si="52"/>
        <v>33.365099637261295</v>
      </c>
      <c r="AS77" s="7">
        <f t="shared" si="52"/>
        <v>46.475625895093799</v>
      </c>
      <c r="AT77" s="7">
        <f t="shared" si="51"/>
        <v>60.151085524348552</v>
      </c>
      <c r="AU77" s="7">
        <f t="shared" si="51"/>
        <v>74.017104075433949</v>
      </c>
      <c r="AV77" s="7">
        <f t="shared" si="51"/>
        <v>87.895386118971729</v>
      </c>
      <c r="AW77" s="7">
        <f t="shared" si="51"/>
        <v>101.64820615530178</v>
      </c>
      <c r="AX77" s="7">
        <f t="shared" si="50"/>
        <v>115.10422785759749</v>
      </c>
      <c r="AY77" s="7">
        <f t="shared" si="50"/>
        <v>127.96752460213814</v>
      </c>
      <c r="AZ77" s="7">
        <f t="shared" si="50"/>
        <v>139.61736096442084</v>
      </c>
      <c r="BA77" s="7">
        <f t="shared" si="50"/>
        <v>148.63192102678593</v>
      </c>
      <c r="BB77" s="7">
        <f t="shared" si="50"/>
        <v>152.28312363716046</v>
      </c>
      <c r="BC77" s="7">
        <f t="shared" ref="BC77:BC140" si="65">DEGREES(ACOS(-(TAN(RADIANS($J$4))*TAN(RADIANS($D77)))))</f>
        <v>92.282799498014654</v>
      </c>
      <c r="BD77" s="7">
        <f t="shared" si="59"/>
        <v>12.304373266401955</v>
      </c>
      <c r="BE77" s="40">
        <f t="shared" ref="BE77:BE140" si="66">1+0.033*COS(RADIANS((360*$A77)/365))</f>
        <v>1.013896328736271</v>
      </c>
      <c r="BF77" s="40">
        <f t="shared" si="57"/>
        <v>0</v>
      </c>
      <c r="BG77" s="40">
        <f t="shared" si="55"/>
        <v>0</v>
      </c>
      <c r="BH77" s="40">
        <f t="shared" si="55"/>
        <v>0</v>
      </c>
      <c r="BI77" s="40">
        <f t="shared" si="55"/>
        <v>0</v>
      </c>
      <c r="BJ77" s="40">
        <f t="shared" si="55"/>
        <v>0</v>
      </c>
      <c r="BK77" s="40">
        <f t="shared" si="55"/>
        <v>0</v>
      </c>
      <c r="BL77" s="40">
        <f t="shared" si="55"/>
        <v>50.899579578188586</v>
      </c>
      <c r="BM77" s="40">
        <f t="shared" si="55"/>
        <v>381.63461018669659</v>
      </c>
      <c r="BN77" s="40">
        <f t="shared" si="55"/>
        <v>689.83059502471531</v>
      </c>
      <c r="BO77" s="40">
        <f t="shared" si="55"/>
        <v>954.48448704348039</v>
      </c>
      <c r="BP77" s="40">
        <f t="shared" si="55"/>
        <v>1157.5605608631481</v>
      </c>
      <c r="BQ77" s="40">
        <f t="shared" si="47"/>
        <v>1285.2195176519883</v>
      </c>
      <c r="BR77" s="40">
        <f t="shared" si="47"/>
        <v>1328.7616104712422</v>
      </c>
      <c r="BS77" s="40">
        <f t="shared" si="47"/>
        <v>1285.2195176519883</v>
      </c>
      <c r="BT77" s="40">
        <f t="shared" si="47"/>
        <v>1157.5605608631481</v>
      </c>
      <c r="BU77" s="40">
        <f t="shared" si="47"/>
        <v>954.48448704348039</v>
      </c>
      <c r="BV77" s="40">
        <f t="shared" si="47"/>
        <v>689.83059502471531</v>
      </c>
      <c r="BW77" s="40">
        <f t="shared" si="47"/>
        <v>381.63461018669659</v>
      </c>
      <c r="BX77" s="40">
        <f t="shared" si="47"/>
        <v>50.899579578188586</v>
      </c>
      <c r="BY77" s="40">
        <f t="shared" si="54"/>
        <v>0</v>
      </c>
      <c r="BZ77" s="40">
        <f t="shared" si="54"/>
        <v>0</v>
      </c>
      <c r="CA77" s="40">
        <f t="shared" si="54"/>
        <v>0</v>
      </c>
      <c r="CB77" s="40">
        <f t="shared" si="35"/>
        <v>0</v>
      </c>
      <c r="CC77" s="40">
        <f t="shared" si="35"/>
        <v>0</v>
      </c>
      <c r="CD77" s="40">
        <f t="shared" si="35"/>
        <v>0</v>
      </c>
      <c r="CE77" s="40">
        <f t="shared" ref="CE77:CE140" si="67">BR77*0.51</f>
        <v>677.66842134033357</v>
      </c>
      <c r="CF77" s="10">
        <f t="shared" si="60"/>
        <v>1.6106386941981261</v>
      </c>
      <c r="CG77" s="35">
        <f t="shared" si="61"/>
        <v>7.3838709677419336</v>
      </c>
      <c r="CH77" s="7">
        <f t="shared" si="62"/>
        <v>37.551415333683863</v>
      </c>
      <c r="CI77" s="7">
        <f t="shared" ref="CI77:CI140" si="68">CH77*0.51</f>
        <v>19.151221820178769</v>
      </c>
      <c r="CJ77" s="10">
        <f t="shared" si="63"/>
        <v>22.607931001566222</v>
      </c>
    </row>
    <row r="78" spans="1:88" ht="15.75" thickBot="1" x14ac:dyDescent="0.3">
      <c r="A78" s="8">
        <v>67</v>
      </c>
      <c r="B78" s="3" t="s">
        <v>18</v>
      </c>
      <c r="C78" s="14">
        <v>44263</v>
      </c>
      <c r="D78" s="11">
        <f t="shared" si="64"/>
        <v>-5.2040594799476807</v>
      </c>
      <c r="E78" s="8">
        <f t="shared" si="56"/>
        <v>-180</v>
      </c>
      <c r="F78" s="3">
        <f t="shared" si="56"/>
        <v>-165</v>
      </c>
      <c r="G78" s="3">
        <f t="shared" si="56"/>
        <v>-150</v>
      </c>
      <c r="H78" s="3">
        <f t="shared" si="56"/>
        <v>-135</v>
      </c>
      <c r="I78" s="3">
        <f t="shared" si="56"/>
        <v>-120</v>
      </c>
      <c r="J78" s="3">
        <f t="shared" si="56"/>
        <v>-105</v>
      </c>
      <c r="K78" s="3">
        <f t="shared" si="56"/>
        <v>-90</v>
      </c>
      <c r="L78" s="3">
        <f t="shared" si="56"/>
        <v>-75</v>
      </c>
      <c r="M78" s="3">
        <f t="shared" si="56"/>
        <v>-60</v>
      </c>
      <c r="N78" s="3">
        <f t="shared" si="58"/>
        <v>-45</v>
      </c>
      <c r="O78" s="3">
        <f t="shared" si="58"/>
        <v>-30</v>
      </c>
      <c r="P78" s="3">
        <f t="shared" si="58"/>
        <v>-15</v>
      </c>
      <c r="Q78" s="3">
        <f t="shared" si="58"/>
        <v>0</v>
      </c>
      <c r="R78" s="3">
        <f t="shared" si="58"/>
        <v>15</v>
      </c>
      <c r="S78" s="3">
        <f t="shared" si="58"/>
        <v>30</v>
      </c>
      <c r="T78" s="3">
        <f t="shared" si="58"/>
        <v>45</v>
      </c>
      <c r="U78" s="3">
        <f t="shared" si="32"/>
        <v>60</v>
      </c>
      <c r="V78" s="3">
        <f t="shared" si="32"/>
        <v>75</v>
      </c>
      <c r="W78" s="3">
        <f t="shared" si="32"/>
        <v>90</v>
      </c>
      <c r="X78" s="3">
        <f t="shared" si="32"/>
        <v>105</v>
      </c>
      <c r="Y78" s="3">
        <f t="shared" si="32"/>
        <v>120</v>
      </c>
      <c r="Z78" s="3">
        <f t="shared" si="32"/>
        <v>135</v>
      </c>
      <c r="AA78" s="3">
        <f t="shared" si="32"/>
        <v>150</v>
      </c>
      <c r="AB78" s="3">
        <f t="shared" si="32"/>
        <v>165</v>
      </c>
      <c r="AC78" s="3">
        <f t="shared" ref="AC78:AC141" si="69">(AC$11-12)*15</f>
        <v>180</v>
      </c>
      <c r="AD78" s="7">
        <f t="shared" si="53"/>
        <v>152.67594052005231</v>
      </c>
      <c r="AE78" s="7">
        <f t="shared" si="53"/>
        <v>148.98010998649968</v>
      </c>
      <c r="AF78" s="7">
        <f t="shared" si="53"/>
        <v>139.89120004846777</v>
      </c>
      <c r="AG78" s="7">
        <f t="shared" si="53"/>
        <v>128.18535733938518</v>
      </c>
      <c r="AH78" s="7">
        <f t="shared" si="53"/>
        <v>115.28589295240575</v>
      </c>
      <c r="AI78" s="7">
        <f t="shared" si="53"/>
        <v>101.807656727447</v>
      </c>
      <c r="AJ78" s="7">
        <f t="shared" si="53"/>
        <v>88.042736146577838</v>
      </c>
      <c r="AK78" s="7">
        <f t="shared" si="53"/>
        <v>74.161010358441146</v>
      </c>
      <c r="AL78" s="7">
        <f t="shared" ref="AI78:AT108" si="70">DEGREES(ACOS((SIN(RADIANS($J$4))*SIN(RADIANS($D78))+COS(RADIANS($J$4))*COS(RADIANS($D78))*COS(RADIANS(M78)))))</f>
        <v>60.301009608386202</v>
      </c>
      <c r="AM78" s="7">
        <f t="shared" si="70"/>
        <v>46.64507872732149</v>
      </c>
      <c r="AN78" s="7">
        <f t="shared" si="70"/>
        <v>33.5783205555568</v>
      </c>
      <c r="AO78" s="7">
        <f t="shared" si="70"/>
        <v>22.286882909314045</v>
      </c>
      <c r="AP78" s="7">
        <f t="shared" si="70"/>
        <v>16.91594052005231</v>
      </c>
      <c r="AQ78" s="7">
        <f t="shared" si="52"/>
        <v>22.286882909314045</v>
      </c>
      <c r="AR78" s="7">
        <f t="shared" si="52"/>
        <v>33.5783205555568</v>
      </c>
      <c r="AS78" s="7">
        <f t="shared" si="52"/>
        <v>46.64507872732149</v>
      </c>
      <c r="AT78" s="7">
        <f t="shared" si="51"/>
        <v>60.301009608386202</v>
      </c>
      <c r="AU78" s="7">
        <f t="shared" si="51"/>
        <v>74.161010358441146</v>
      </c>
      <c r="AV78" s="7">
        <f t="shared" si="51"/>
        <v>88.042736146577838</v>
      </c>
      <c r="AW78" s="7">
        <f t="shared" si="51"/>
        <v>101.807656727447</v>
      </c>
      <c r="AX78" s="7">
        <f t="shared" si="50"/>
        <v>115.28589295240575</v>
      </c>
      <c r="AY78" s="7">
        <f t="shared" si="50"/>
        <v>128.18535733938518</v>
      </c>
      <c r="AZ78" s="7">
        <f t="shared" si="50"/>
        <v>139.89120004846777</v>
      </c>
      <c r="BA78" s="7">
        <f t="shared" si="50"/>
        <v>148.98010998649968</v>
      </c>
      <c r="BB78" s="7">
        <f t="shared" si="50"/>
        <v>152.67594052005231</v>
      </c>
      <c r="BC78" s="7">
        <f t="shared" si="65"/>
        <v>92.121586639510625</v>
      </c>
      <c r="BD78" s="7">
        <f t="shared" si="59"/>
        <v>12.282878218601416</v>
      </c>
      <c r="BE78" s="40">
        <f t="shared" si="66"/>
        <v>1.0133790490358798</v>
      </c>
      <c r="BF78" s="40">
        <f t="shared" si="57"/>
        <v>0</v>
      </c>
      <c r="BG78" s="40">
        <f t="shared" si="55"/>
        <v>0</v>
      </c>
      <c r="BH78" s="40">
        <f t="shared" si="55"/>
        <v>0</v>
      </c>
      <c r="BI78" s="40">
        <f t="shared" si="55"/>
        <v>0</v>
      </c>
      <c r="BJ78" s="40">
        <f t="shared" si="55"/>
        <v>0</v>
      </c>
      <c r="BK78" s="40">
        <f t="shared" si="55"/>
        <v>0</v>
      </c>
      <c r="BL78" s="40">
        <f t="shared" si="55"/>
        <v>47.313242121076023</v>
      </c>
      <c r="BM78" s="40">
        <f t="shared" si="55"/>
        <v>378.09385672078577</v>
      </c>
      <c r="BN78" s="40">
        <f t="shared" si="55"/>
        <v>686.33231907633706</v>
      </c>
      <c r="BO78" s="40">
        <f t="shared" si="55"/>
        <v>951.02268736634244</v>
      </c>
      <c r="BP78" s="40">
        <f t="shared" si="55"/>
        <v>1154.1267504133541</v>
      </c>
      <c r="BQ78" s="40">
        <f t="shared" si="47"/>
        <v>1281.803301966052</v>
      </c>
      <c r="BR78" s="40">
        <f t="shared" si="47"/>
        <v>1325.3513960315977</v>
      </c>
      <c r="BS78" s="40">
        <f t="shared" si="47"/>
        <v>1281.803301966052</v>
      </c>
      <c r="BT78" s="40">
        <f t="shared" si="47"/>
        <v>1154.1267504133541</v>
      </c>
      <c r="BU78" s="40">
        <f t="shared" si="47"/>
        <v>951.02268736634244</v>
      </c>
      <c r="BV78" s="40">
        <f t="shared" si="47"/>
        <v>686.33231907633706</v>
      </c>
      <c r="BW78" s="40">
        <f t="shared" si="47"/>
        <v>378.09385672078577</v>
      </c>
      <c r="BX78" s="40">
        <f t="shared" si="47"/>
        <v>47.313242121076023</v>
      </c>
      <c r="BY78" s="40">
        <f t="shared" si="54"/>
        <v>0</v>
      </c>
      <c r="BZ78" s="40">
        <f t="shared" si="54"/>
        <v>0</v>
      </c>
      <c r="CA78" s="40">
        <f t="shared" si="54"/>
        <v>0</v>
      </c>
      <c r="CB78" s="40">
        <f t="shared" si="35"/>
        <v>0</v>
      </c>
      <c r="CC78" s="40">
        <f t="shared" si="35"/>
        <v>0</v>
      </c>
      <c r="CD78" s="40">
        <f t="shared" si="35"/>
        <v>0</v>
      </c>
      <c r="CE78" s="40">
        <f t="shared" si="67"/>
        <v>675.92921197611486</v>
      </c>
      <c r="CF78" s="10">
        <f t="shared" si="60"/>
        <v>1.6078249990206788</v>
      </c>
      <c r="CG78" s="35">
        <f t="shared" si="61"/>
        <v>7.3838709677419336</v>
      </c>
      <c r="CH78" s="7">
        <f t="shared" si="62"/>
        <v>37.388103618490561</v>
      </c>
      <c r="CI78" s="7">
        <f t="shared" si="68"/>
        <v>19.067932845430185</v>
      </c>
      <c r="CJ78" s="10">
        <f t="shared" si="63"/>
        <v>22.530026105527682</v>
      </c>
    </row>
    <row r="79" spans="1:88" ht="15.75" thickBot="1" x14ac:dyDescent="0.3">
      <c r="A79" s="8">
        <v>68</v>
      </c>
      <c r="B79" s="3" t="s">
        <v>18</v>
      </c>
      <c r="C79" s="14">
        <v>44264</v>
      </c>
      <c r="D79" s="11">
        <f t="shared" si="64"/>
        <v>-4.8097005219191198</v>
      </c>
      <c r="E79" s="8">
        <f t="shared" si="56"/>
        <v>-180</v>
      </c>
      <c r="F79" s="3">
        <f t="shared" si="56"/>
        <v>-165</v>
      </c>
      <c r="G79" s="3">
        <f t="shared" si="56"/>
        <v>-150</v>
      </c>
      <c r="H79" s="3">
        <f t="shared" si="56"/>
        <v>-135</v>
      </c>
      <c r="I79" s="3">
        <f t="shared" si="56"/>
        <v>-120</v>
      </c>
      <c r="J79" s="3">
        <f t="shared" si="56"/>
        <v>-105</v>
      </c>
      <c r="K79" s="3">
        <f t="shared" si="56"/>
        <v>-90</v>
      </c>
      <c r="L79" s="3">
        <f t="shared" si="56"/>
        <v>-75</v>
      </c>
      <c r="M79" s="3">
        <f t="shared" si="56"/>
        <v>-60</v>
      </c>
      <c r="N79" s="3">
        <f t="shared" si="58"/>
        <v>-45</v>
      </c>
      <c r="O79" s="3">
        <f t="shared" si="58"/>
        <v>-30</v>
      </c>
      <c r="P79" s="3">
        <f t="shared" si="58"/>
        <v>-15</v>
      </c>
      <c r="Q79" s="3">
        <f t="shared" si="58"/>
        <v>0</v>
      </c>
      <c r="R79" s="3">
        <f t="shared" si="58"/>
        <v>15</v>
      </c>
      <c r="S79" s="3">
        <f t="shared" si="58"/>
        <v>30</v>
      </c>
      <c r="T79" s="3">
        <f t="shared" si="58"/>
        <v>45</v>
      </c>
      <c r="U79" s="3">
        <f t="shared" si="58"/>
        <v>60</v>
      </c>
      <c r="V79" s="3">
        <f t="shared" si="58"/>
        <v>75</v>
      </c>
      <c r="W79" s="3">
        <f t="shared" si="58"/>
        <v>90</v>
      </c>
      <c r="X79" s="3">
        <f t="shared" si="58"/>
        <v>105</v>
      </c>
      <c r="Y79" s="3">
        <f t="shared" si="58"/>
        <v>120</v>
      </c>
      <c r="Z79" s="3">
        <f t="shared" si="58"/>
        <v>135</v>
      </c>
      <c r="AA79" s="3">
        <f t="shared" si="58"/>
        <v>150</v>
      </c>
      <c r="AB79" s="3">
        <f t="shared" si="58"/>
        <v>165</v>
      </c>
      <c r="AC79" s="3">
        <f t="shared" si="69"/>
        <v>180</v>
      </c>
      <c r="AD79" s="7">
        <f t="shared" ref="AD79:AK115" si="71">DEGREES(ACOS((SIN(RADIANS($J$4))*SIN(RADIANS($D79))+COS(RADIANS($J$4))*COS(RADIANS($D79))*COS(RADIANS(E79)))))</f>
        <v>153.0702994780809</v>
      </c>
      <c r="AE79" s="7">
        <f t="shared" si="71"/>
        <v>149.32869044745405</v>
      </c>
      <c r="AF79" s="7">
        <f t="shared" si="71"/>
        <v>140.16445153534264</v>
      </c>
      <c r="AG79" s="7">
        <f t="shared" si="71"/>
        <v>128.4025653280622</v>
      </c>
      <c r="AH79" s="7">
        <f t="shared" si="71"/>
        <v>115.46726366271685</v>
      </c>
      <c r="AI79" s="7">
        <f t="shared" si="70"/>
        <v>101.96725995966766</v>
      </c>
      <c r="AJ79" s="7">
        <f t="shared" si="70"/>
        <v>88.190744160219765</v>
      </c>
      <c r="AK79" s="7">
        <f t="shared" si="70"/>
        <v>74.306146503522598</v>
      </c>
      <c r="AL79" s="7">
        <f t="shared" si="70"/>
        <v>60.452840308719139</v>
      </c>
      <c r="AM79" s="7">
        <f t="shared" si="70"/>
        <v>46.817272698684747</v>
      </c>
      <c r="AN79" s="7">
        <f t="shared" si="70"/>
        <v>33.795240716945166</v>
      </c>
      <c r="AO79" s="7">
        <f t="shared" si="70"/>
        <v>22.593730554306877</v>
      </c>
      <c r="AP79" s="7">
        <f t="shared" si="70"/>
        <v>17.310299478080882</v>
      </c>
      <c r="AQ79" s="7">
        <f t="shared" si="52"/>
        <v>22.593730554306877</v>
      </c>
      <c r="AR79" s="7">
        <f t="shared" si="52"/>
        <v>33.795240716945166</v>
      </c>
      <c r="AS79" s="7">
        <f t="shared" si="52"/>
        <v>46.817272698684747</v>
      </c>
      <c r="AT79" s="7">
        <f t="shared" si="51"/>
        <v>60.452840308719139</v>
      </c>
      <c r="AU79" s="7">
        <f t="shared" si="51"/>
        <v>74.306146503522598</v>
      </c>
      <c r="AV79" s="7">
        <f t="shared" si="51"/>
        <v>88.190744160219765</v>
      </c>
      <c r="AW79" s="7">
        <f t="shared" si="51"/>
        <v>101.96725995966766</v>
      </c>
      <c r="AX79" s="7">
        <f t="shared" si="50"/>
        <v>115.46726366271685</v>
      </c>
      <c r="AY79" s="7">
        <f t="shared" si="50"/>
        <v>128.4025653280622</v>
      </c>
      <c r="AZ79" s="7">
        <f t="shared" si="50"/>
        <v>140.16445153534264</v>
      </c>
      <c r="BA79" s="7">
        <f t="shared" si="50"/>
        <v>149.32869044745405</v>
      </c>
      <c r="BB79" s="7">
        <f t="shared" si="50"/>
        <v>153.0702994780809</v>
      </c>
      <c r="BC79" s="7">
        <f t="shared" si="65"/>
        <v>91.959960154490318</v>
      </c>
      <c r="BD79" s="7">
        <f t="shared" si="59"/>
        <v>12.261328020598709</v>
      </c>
      <c r="BE79" s="40">
        <f t="shared" si="66"/>
        <v>1.012857804834516</v>
      </c>
      <c r="BF79" s="40">
        <f t="shared" si="57"/>
        <v>0</v>
      </c>
      <c r="BG79" s="40">
        <f t="shared" si="55"/>
        <v>0</v>
      </c>
      <c r="BH79" s="40">
        <f t="shared" si="55"/>
        <v>0</v>
      </c>
      <c r="BI79" s="40">
        <f t="shared" si="55"/>
        <v>0</v>
      </c>
      <c r="BJ79" s="40">
        <f t="shared" si="55"/>
        <v>0</v>
      </c>
      <c r="BK79" s="40">
        <f t="shared" si="55"/>
        <v>0</v>
      </c>
      <c r="BL79" s="40">
        <f t="shared" si="55"/>
        <v>43.714162937152615</v>
      </c>
      <c r="BM79" s="40">
        <f t="shared" si="55"/>
        <v>374.52405714726126</v>
      </c>
      <c r="BN79" s="40">
        <f t="shared" si="55"/>
        <v>682.78980375615026</v>
      </c>
      <c r="BO79" s="40">
        <f t="shared" si="55"/>
        <v>947.50360156565557</v>
      </c>
      <c r="BP79" s="40">
        <f t="shared" si="55"/>
        <v>1150.625642715295</v>
      </c>
      <c r="BQ79" s="40">
        <f t="shared" si="47"/>
        <v>1278.3134957757645</v>
      </c>
      <c r="BR79" s="40">
        <f t="shared" si="47"/>
        <v>1321.8654445751476</v>
      </c>
      <c r="BS79" s="40">
        <f t="shared" si="47"/>
        <v>1278.3134957757645</v>
      </c>
      <c r="BT79" s="40">
        <f t="shared" si="47"/>
        <v>1150.625642715295</v>
      </c>
      <c r="BU79" s="40">
        <f t="shared" si="47"/>
        <v>947.50360156565557</v>
      </c>
      <c r="BV79" s="40">
        <f t="shared" si="47"/>
        <v>682.78980375615026</v>
      </c>
      <c r="BW79" s="40">
        <f t="shared" si="47"/>
        <v>374.52405714726126</v>
      </c>
      <c r="BX79" s="40">
        <f t="shared" si="47"/>
        <v>43.714162937152615</v>
      </c>
      <c r="BY79" s="40">
        <f t="shared" si="54"/>
        <v>0</v>
      </c>
      <c r="BZ79" s="40">
        <f t="shared" si="54"/>
        <v>0</v>
      </c>
      <c r="CA79" s="40">
        <f t="shared" si="54"/>
        <v>0</v>
      </c>
      <c r="CB79" s="40">
        <f t="shared" si="35"/>
        <v>0</v>
      </c>
      <c r="CC79" s="40">
        <f t="shared" si="35"/>
        <v>0</v>
      </c>
      <c r="CD79" s="40">
        <f t="shared" si="35"/>
        <v>0</v>
      </c>
      <c r="CE79" s="40">
        <f t="shared" si="67"/>
        <v>674.15137673332526</v>
      </c>
      <c r="CF79" s="10">
        <f t="shared" si="60"/>
        <v>1.6050040846986493</v>
      </c>
      <c r="CG79" s="35">
        <f t="shared" si="61"/>
        <v>7.3838709677419336</v>
      </c>
      <c r="CH79" s="7">
        <f t="shared" si="62"/>
        <v>37.222181396696861</v>
      </c>
      <c r="CI79" s="7">
        <f t="shared" si="68"/>
        <v>18.983312512315401</v>
      </c>
      <c r="CJ79" s="10">
        <f t="shared" si="63"/>
        <v>22.450492025104012</v>
      </c>
    </row>
    <row r="80" spans="1:88" ht="15.75" thickBot="1" x14ac:dyDescent="0.3">
      <c r="A80" s="8">
        <v>69</v>
      </c>
      <c r="B80" s="3" t="s">
        <v>18</v>
      </c>
      <c r="C80" s="14">
        <v>44265</v>
      </c>
      <c r="D80" s="11">
        <f t="shared" si="64"/>
        <v>-4.4139163458240764</v>
      </c>
      <c r="E80" s="8">
        <f t="shared" si="56"/>
        <v>-180</v>
      </c>
      <c r="F80" s="3">
        <f t="shared" si="56"/>
        <v>-165</v>
      </c>
      <c r="G80" s="3">
        <f t="shared" si="56"/>
        <v>-150</v>
      </c>
      <c r="H80" s="3">
        <f t="shared" si="56"/>
        <v>-135</v>
      </c>
      <c r="I80" s="3">
        <f t="shared" si="56"/>
        <v>-120</v>
      </c>
      <c r="J80" s="3">
        <f t="shared" si="56"/>
        <v>-105</v>
      </c>
      <c r="K80" s="3">
        <f t="shared" si="56"/>
        <v>-90</v>
      </c>
      <c r="L80" s="3">
        <f t="shared" si="56"/>
        <v>-75</v>
      </c>
      <c r="M80" s="3">
        <f t="shared" si="56"/>
        <v>-60</v>
      </c>
      <c r="N80" s="3">
        <f t="shared" si="58"/>
        <v>-45</v>
      </c>
      <c r="O80" s="3">
        <f t="shared" si="58"/>
        <v>-30</v>
      </c>
      <c r="P80" s="3">
        <f t="shared" si="58"/>
        <v>-15</v>
      </c>
      <c r="Q80" s="3">
        <f t="shared" si="58"/>
        <v>0</v>
      </c>
      <c r="R80" s="3">
        <f t="shared" si="58"/>
        <v>15</v>
      </c>
      <c r="S80" s="3">
        <f t="shared" si="58"/>
        <v>30</v>
      </c>
      <c r="T80" s="3">
        <f t="shared" si="58"/>
        <v>45</v>
      </c>
      <c r="U80" s="3">
        <f t="shared" si="58"/>
        <v>60</v>
      </c>
      <c r="V80" s="3">
        <f t="shared" si="58"/>
        <v>75</v>
      </c>
      <c r="W80" s="3">
        <f t="shared" si="58"/>
        <v>90</v>
      </c>
      <c r="X80" s="3">
        <f t="shared" si="58"/>
        <v>105</v>
      </c>
      <c r="Y80" s="3">
        <f t="shared" si="58"/>
        <v>120</v>
      </c>
      <c r="Z80" s="3">
        <f t="shared" si="58"/>
        <v>135</v>
      </c>
      <c r="AA80" s="3">
        <f t="shared" si="58"/>
        <v>150</v>
      </c>
      <c r="AB80" s="3">
        <f t="shared" si="58"/>
        <v>165</v>
      </c>
      <c r="AC80" s="3">
        <f t="shared" si="69"/>
        <v>180</v>
      </c>
      <c r="AD80" s="7">
        <f t="shared" si="71"/>
        <v>153.46608365417592</v>
      </c>
      <c r="AE80" s="7">
        <f t="shared" si="71"/>
        <v>149.67751390738493</v>
      </c>
      <c r="AF80" s="7">
        <f t="shared" si="71"/>
        <v>140.43698000118042</v>
      </c>
      <c r="AG80" s="7">
        <f t="shared" si="71"/>
        <v>128.61904678552585</v>
      </c>
      <c r="AH80" s="7">
        <f t="shared" si="71"/>
        <v>115.64826344351513</v>
      </c>
      <c r="AI80" s="7">
        <f t="shared" si="70"/>
        <v>102.12695600507277</v>
      </c>
      <c r="AJ80" s="7">
        <f t="shared" si="70"/>
        <v>88.339361125497902</v>
      </c>
      <c r="AK80" s="7">
        <f t="shared" si="70"/>
        <v>74.452469617275753</v>
      </c>
      <c r="AL80" s="7">
        <f t="shared" si="70"/>
        <v>60.606535405360177</v>
      </c>
      <c r="AM80" s="7">
        <f t="shared" si="70"/>
        <v>46.992155977395939</v>
      </c>
      <c r="AN80" s="7">
        <f t="shared" si="70"/>
        <v>34.015772357715989</v>
      </c>
      <c r="AO80" s="7">
        <f t="shared" si="70"/>
        <v>22.904241695862758</v>
      </c>
      <c r="AP80" s="7">
        <f t="shared" si="70"/>
        <v>17.706083654175941</v>
      </c>
      <c r="AQ80" s="7">
        <f t="shared" si="52"/>
        <v>22.904241695862758</v>
      </c>
      <c r="AR80" s="7">
        <f t="shared" si="52"/>
        <v>34.015772357715989</v>
      </c>
      <c r="AS80" s="7">
        <f t="shared" si="52"/>
        <v>46.992155977395939</v>
      </c>
      <c r="AT80" s="7">
        <f t="shared" si="51"/>
        <v>60.606535405360177</v>
      </c>
      <c r="AU80" s="7">
        <f t="shared" si="51"/>
        <v>74.452469617275753</v>
      </c>
      <c r="AV80" s="7">
        <f t="shared" si="51"/>
        <v>88.339361125497902</v>
      </c>
      <c r="AW80" s="7">
        <f t="shared" si="51"/>
        <v>102.12695600507277</v>
      </c>
      <c r="AX80" s="7">
        <f t="shared" si="50"/>
        <v>115.64826344351513</v>
      </c>
      <c r="AY80" s="7">
        <f t="shared" si="50"/>
        <v>128.61904678552585</v>
      </c>
      <c r="AZ80" s="7">
        <f t="shared" si="50"/>
        <v>140.43698000118042</v>
      </c>
      <c r="BA80" s="7">
        <f t="shared" si="50"/>
        <v>149.67751390738493</v>
      </c>
      <c r="BB80" s="7">
        <f t="shared" si="50"/>
        <v>153.46608365417592</v>
      </c>
      <c r="BC80" s="7">
        <f t="shared" si="65"/>
        <v>91.797953307948859</v>
      </c>
      <c r="BD80" s="7">
        <f t="shared" si="59"/>
        <v>12.239727107726514</v>
      </c>
      <c r="BE80" s="40">
        <f t="shared" si="66"/>
        <v>1.0123327505880855</v>
      </c>
      <c r="BF80" s="40">
        <f t="shared" si="57"/>
        <v>0</v>
      </c>
      <c r="BG80" s="40">
        <f t="shared" si="55"/>
        <v>0</v>
      </c>
      <c r="BH80" s="40">
        <f t="shared" si="55"/>
        <v>0</v>
      </c>
      <c r="BI80" s="40">
        <f t="shared" si="55"/>
        <v>0</v>
      </c>
      <c r="BJ80" s="40">
        <f t="shared" si="55"/>
        <v>0</v>
      </c>
      <c r="BK80" s="40">
        <f t="shared" si="55"/>
        <v>0</v>
      </c>
      <c r="BL80" s="40">
        <f t="shared" si="55"/>
        <v>40.103618761274014</v>
      </c>
      <c r="BM80" s="40">
        <f t="shared" si="55"/>
        <v>370.92631395316556</v>
      </c>
      <c r="BN80" s="40">
        <f t="shared" si="55"/>
        <v>679.20398917808404</v>
      </c>
      <c r="BO80" s="40">
        <f t="shared" si="55"/>
        <v>943.92803032239499</v>
      </c>
      <c r="BP80" s="40">
        <f t="shared" si="55"/>
        <v>1147.0579314592781</v>
      </c>
      <c r="BQ80" s="40">
        <f t="shared" si="47"/>
        <v>1274.7507255142868</v>
      </c>
      <c r="BR80" s="40">
        <f t="shared" si="47"/>
        <v>1318.3043595948934</v>
      </c>
      <c r="BS80" s="40">
        <f t="shared" si="47"/>
        <v>1274.7507255142868</v>
      </c>
      <c r="BT80" s="40">
        <f t="shared" si="47"/>
        <v>1147.0579314592781</v>
      </c>
      <c r="BU80" s="40">
        <f t="shared" si="47"/>
        <v>943.92803032239499</v>
      </c>
      <c r="BV80" s="40">
        <f t="shared" si="47"/>
        <v>679.20398917808404</v>
      </c>
      <c r="BW80" s="40">
        <f t="shared" si="47"/>
        <v>370.92631395316556</v>
      </c>
      <c r="BX80" s="40">
        <f t="shared" si="47"/>
        <v>40.103618761274014</v>
      </c>
      <c r="BY80" s="40">
        <f t="shared" si="54"/>
        <v>0</v>
      </c>
      <c r="BZ80" s="40">
        <f t="shared" si="54"/>
        <v>0</v>
      </c>
      <c r="CA80" s="40">
        <f t="shared" si="54"/>
        <v>0</v>
      </c>
      <c r="CB80" s="40">
        <f t="shared" si="35"/>
        <v>0</v>
      </c>
      <c r="CC80" s="40">
        <f t="shared" si="35"/>
        <v>0</v>
      </c>
      <c r="CD80" s="40">
        <f t="shared" si="35"/>
        <v>0</v>
      </c>
      <c r="CE80" s="40">
        <f t="shared" si="67"/>
        <v>672.33522339339561</v>
      </c>
      <c r="CF80" s="10">
        <f t="shared" si="60"/>
        <v>1.6021765318157277</v>
      </c>
      <c r="CG80" s="35">
        <f t="shared" si="61"/>
        <v>7.3838709677419336</v>
      </c>
      <c r="CH80" s="7">
        <f t="shared" si="62"/>
        <v>37.053687970983916</v>
      </c>
      <c r="CI80" s="7">
        <f t="shared" si="68"/>
        <v>18.897380865201796</v>
      </c>
      <c r="CJ80" s="10">
        <f t="shared" si="63"/>
        <v>22.369343243900122</v>
      </c>
    </row>
    <row r="81" spans="1:88" ht="15.75" thickBot="1" x14ac:dyDescent="0.3">
      <c r="A81" s="8">
        <v>70</v>
      </c>
      <c r="B81" s="3" t="s">
        <v>18</v>
      </c>
      <c r="C81" s="14">
        <v>44266</v>
      </c>
      <c r="D81" s="11">
        <f t="shared" si="64"/>
        <v>-4.016824231055649</v>
      </c>
      <c r="E81" s="8">
        <f t="shared" si="56"/>
        <v>-180</v>
      </c>
      <c r="F81" s="3">
        <f t="shared" si="56"/>
        <v>-165</v>
      </c>
      <c r="G81" s="3">
        <f t="shared" si="56"/>
        <v>-150</v>
      </c>
      <c r="H81" s="3">
        <f t="shared" si="56"/>
        <v>-135</v>
      </c>
      <c r="I81" s="3">
        <f t="shared" si="56"/>
        <v>-120</v>
      </c>
      <c r="J81" s="3">
        <f t="shared" si="56"/>
        <v>-105</v>
      </c>
      <c r="K81" s="3">
        <f t="shared" si="56"/>
        <v>-90</v>
      </c>
      <c r="L81" s="3">
        <f t="shared" si="56"/>
        <v>-75</v>
      </c>
      <c r="M81" s="3">
        <f t="shared" si="56"/>
        <v>-60</v>
      </c>
      <c r="N81" s="3">
        <f t="shared" si="58"/>
        <v>-45</v>
      </c>
      <c r="O81" s="3">
        <f t="shared" si="58"/>
        <v>-30</v>
      </c>
      <c r="P81" s="3">
        <f t="shared" si="58"/>
        <v>-15</v>
      </c>
      <c r="Q81" s="3">
        <f t="shared" si="58"/>
        <v>0</v>
      </c>
      <c r="R81" s="3">
        <f t="shared" si="58"/>
        <v>15</v>
      </c>
      <c r="S81" s="3">
        <f t="shared" si="58"/>
        <v>30</v>
      </c>
      <c r="T81" s="3">
        <f t="shared" si="58"/>
        <v>45</v>
      </c>
      <c r="U81" s="3">
        <f t="shared" si="58"/>
        <v>60</v>
      </c>
      <c r="V81" s="3">
        <f t="shared" si="58"/>
        <v>75</v>
      </c>
      <c r="W81" s="3">
        <f t="shared" si="58"/>
        <v>90</v>
      </c>
      <c r="X81" s="3">
        <f t="shared" si="58"/>
        <v>105</v>
      </c>
      <c r="Y81" s="3">
        <f t="shared" si="58"/>
        <v>120</v>
      </c>
      <c r="Z81" s="3">
        <f t="shared" si="58"/>
        <v>135</v>
      </c>
      <c r="AA81" s="3">
        <f t="shared" si="58"/>
        <v>150</v>
      </c>
      <c r="AB81" s="3">
        <f t="shared" si="58"/>
        <v>165</v>
      </c>
      <c r="AC81" s="3">
        <f t="shared" si="69"/>
        <v>180</v>
      </c>
      <c r="AD81" s="7">
        <f t="shared" si="71"/>
        <v>153.86317576894433</v>
      </c>
      <c r="AE81" s="7">
        <f t="shared" si="71"/>
        <v>150.02643041749008</v>
      </c>
      <c r="AF81" s="7">
        <f t="shared" si="71"/>
        <v>140.70865015600057</v>
      </c>
      <c r="AG81" s="7">
        <f t="shared" si="71"/>
        <v>128.83470078592188</v>
      </c>
      <c r="AH81" s="7">
        <f t="shared" si="71"/>
        <v>115.82881643789854</v>
      </c>
      <c r="AI81" s="7">
        <f t="shared" si="70"/>
        <v>102.28668523370204</v>
      </c>
      <c r="AJ81" s="7">
        <f t="shared" si="70"/>
        <v>88.48853763423098</v>
      </c>
      <c r="AK81" s="7">
        <f t="shared" si="70"/>
        <v>74.599935737107131</v>
      </c>
      <c r="AL81" s="7">
        <f t="shared" si="70"/>
        <v>60.762050753664184</v>
      </c>
      <c r="AM81" s="7">
        <f t="shared" si="70"/>
        <v>47.16967371965341</v>
      </c>
      <c r="AN81" s="7">
        <f t="shared" si="70"/>
        <v>34.239823758417785</v>
      </c>
      <c r="AO81" s="7">
        <f t="shared" si="70"/>
        <v>23.218247412317449</v>
      </c>
      <c r="AP81" s="7">
        <f t="shared" si="70"/>
        <v>18.10317576894435</v>
      </c>
      <c r="AQ81" s="7">
        <f t="shared" si="52"/>
        <v>23.218247412317449</v>
      </c>
      <c r="AR81" s="7">
        <f t="shared" si="52"/>
        <v>34.239823758417785</v>
      </c>
      <c r="AS81" s="7">
        <f t="shared" si="52"/>
        <v>47.16967371965341</v>
      </c>
      <c r="AT81" s="7">
        <f t="shared" si="51"/>
        <v>60.762050753664184</v>
      </c>
      <c r="AU81" s="7">
        <f t="shared" si="51"/>
        <v>74.599935737107131</v>
      </c>
      <c r="AV81" s="7">
        <f t="shared" si="51"/>
        <v>88.48853763423098</v>
      </c>
      <c r="AW81" s="7">
        <f t="shared" si="51"/>
        <v>102.28668523370204</v>
      </c>
      <c r="AX81" s="7">
        <f t="shared" si="50"/>
        <v>115.82881643789854</v>
      </c>
      <c r="AY81" s="7">
        <f t="shared" si="50"/>
        <v>128.83470078592188</v>
      </c>
      <c r="AZ81" s="7">
        <f t="shared" si="50"/>
        <v>140.70865015600057</v>
      </c>
      <c r="BA81" s="7">
        <f t="shared" si="50"/>
        <v>150.02643041749008</v>
      </c>
      <c r="BB81" s="7">
        <f t="shared" si="50"/>
        <v>153.86317576894433</v>
      </c>
      <c r="BC81" s="7">
        <f t="shared" si="65"/>
        <v>91.635599023907687</v>
      </c>
      <c r="BD81" s="7">
        <f t="shared" si="59"/>
        <v>12.218079869854359</v>
      </c>
      <c r="BE81" s="40">
        <f t="shared" si="66"/>
        <v>1.0118040418814931</v>
      </c>
      <c r="BF81" s="40">
        <f t="shared" si="57"/>
        <v>0</v>
      </c>
      <c r="BG81" s="40">
        <f t="shared" si="55"/>
        <v>0</v>
      </c>
      <c r="BH81" s="40">
        <f t="shared" si="55"/>
        <v>0</v>
      </c>
      <c r="BI81" s="40">
        <f t="shared" si="55"/>
        <v>0</v>
      </c>
      <c r="BJ81" s="40">
        <f t="shared" si="55"/>
        <v>0</v>
      </c>
      <c r="BK81" s="40">
        <f t="shared" si="55"/>
        <v>0</v>
      </c>
      <c r="BL81" s="40">
        <f t="shared" si="55"/>
        <v>36.482892019425321</v>
      </c>
      <c r="BM81" s="40">
        <f t="shared" si="55"/>
        <v>367.30175500195912</v>
      </c>
      <c r="BN81" s="40">
        <f t="shared" si="55"/>
        <v>675.57585917625397</v>
      </c>
      <c r="BO81" s="40">
        <f t="shared" si="55"/>
        <v>940.29683378987488</v>
      </c>
      <c r="BP81" s="40">
        <f t="shared" si="55"/>
        <v>1143.4243818949999</v>
      </c>
      <c r="BQ81" s="40">
        <f t="shared" si="47"/>
        <v>1271.1156967724089</v>
      </c>
      <c r="BR81" s="40">
        <f t="shared" si="47"/>
        <v>1314.6688263330818</v>
      </c>
      <c r="BS81" s="40">
        <f t="shared" si="47"/>
        <v>1271.1156967724089</v>
      </c>
      <c r="BT81" s="40">
        <f t="shared" si="47"/>
        <v>1143.4243818949999</v>
      </c>
      <c r="BU81" s="40">
        <f t="shared" si="47"/>
        <v>940.29683378987488</v>
      </c>
      <c r="BV81" s="40">
        <f t="shared" si="47"/>
        <v>675.57585917625397</v>
      </c>
      <c r="BW81" s="40">
        <f t="shared" si="47"/>
        <v>367.30175500195912</v>
      </c>
      <c r="BX81" s="40">
        <f t="shared" si="47"/>
        <v>36.482892019425321</v>
      </c>
      <c r="BY81" s="40">
        <f t="shared" si="54"/>
        <v>0</v>
      </c>
      <c r="BZ81" s="40">
        <f t="shared" si="54"/>
        <v>0</v>
      </c>
      <c r="CA81" s="40">
        <f t="shared" si="54"/>
        <v>0</v>
      </c>
      <c r="CB81" s="40">
        <f t="shared" si="35"/>
        <v>0</v>
      </c>
      <c r="CC81" s="40">
        <f t="shared" si="35"/>
        <v>0</v>
      </c>
      <c r="CD81" s="40">
        <f t="shared" si="35"/>
        <v>0</v>
      </c>
      <c r="CE81" s="40">
        <f t="shared" si="67"/>
        <v>670.48110142987173</v>
      </c>
      <c r="CF81" s="10">
        <f t="shared" si="60"/>
        <v>1.5993429150044913</v>
      </c>
      <c r="CG81" s="35">
        <f t="shared" si="61"/>
        <v>7.3838709677419336</v>
      </c>
      <c r="CH81" s="7">
        <f t="shared" si="62"/>
        <v>36.88266531455475</v>
      </c>
      <c r="CI81" s="7">
        <f t="shared" si="68"/>
        <v>18.810159310422922</v>
      </c>
      <c r="CJ81" s="10">
        <f t="shared" si="63"/>
        <v>22.286595948730433</v>
      </c>
    </row>
    <row r="82" spans="1:88" ht="15.75" thickBot="1" x14ac:dyDescent="0.3">
      <c r="A82" s="8">
        <v>71</v>
      </c>
      <c r="B82" s="3" t="s">
        <v>18</v>
      </c>
      <c r="C82" s="14">
        <v>44267</v>
      </c>
      <c r="D82" s="11">
        <f t="shared" si="64"/>
        <v>-3.6185418445773934</v>
      </c>
      <c r="E82" s="8">
        <f t="shared" si="56"/>
        <v>-180</v>
      </c>
      <c r="F82" s="3">
        <f t="shared" si="56"/>
        <v>-165</v>
      </c>
      <c r="G82" s="3">
        <f t="shared" si="56"/>
        <v>-150</v>
      </c>
      <c r="H82" s="3">
        <f t="shared" si="56"/>
        <v>-135</v>
      </c>
      <c r="I82" s="3">
        <f t="shared" si="56"/>
        <v>-120</v>
      </c>
      <c r="J82" s="3">
        <f t="shared" si="56"/>
        <v>-105</v>
      </c>
      <c r="K82" s="3">
        <f t="shared" si="56"/>
        <v>-90</v>
      </c>
      <c r="L82" s="3">
        <f t="shared" si="56"/>
        <v>-75</v>
      </c>
      <c r="M82" s="3">
        <f t="shared" si="56"/>
        <v>-60</v>
      </c>
      <c r="N82" s="3">
        <f t="shared" si="58"/>
        <v>-45</v>
      </c>
      <c r="O82" s="3">
        <f t="shared" si="58"/>
        <v>-30</v>
      </c>
      <c r="P82" s="3">
        <f t="shared" si="58"/>
        <v>-15</v>
      </c>
      <c r="Q82" s="3">
        <f t="shared" si="58"/>
        <v>0</v>
      </c>
      <c r="R82" s="3">
        <f t="shared" si="58"/>
        <v>15</v>
      </c>
      <c r="S82" s="3">
        <f t="shared" si="58"/>
        <v>30</v>
      </c>
      <c r="T82" s="3">
        <f t="shared" si="58"/>
        <v>45</v>
      </c>
      <c r="U82" s="3">
        <f t="shared" si="58"/>
        <v>60</v>
      </c>
      <c r="V82" s="3">
        <f t="shared" si="58"/>
        <v>75</v>
      </c>
      <c r="W82" s="3">
        <f t="shared" si="58"/>
        <v>90</v>
      </c>
      <c r="X82" s="3">
        <f t="shared" si="58"/>
        <v>105</v>
      </c>
      <c r="Y82" s="3">
        <f t="shared" si="58"/>
        <v>120</v>
      </c>
      <c r="Z82" s="3">
        <f t="shared" si="58"/>
        <v>135</v>
      </c>
      <c r="AA82" s="3">
        <f t="shared" si="58"/>
        <v>150</v>
      </c>
      <c r="AB82" s="3">
        <f t="shared" si="58"/>
        <v>165</v>
      </c>
      <c r="AC82" s="3">
        <f t="shared" si="69"/>
        <v>180</v>
      </c>
      <c r="AD82" s="7">
        <f t="shared" si="71"/>
        <v>154.26145815542262</v>
      </c>
      <c r="AE82" s="7">
        <f t="shared" si="71"/>
        <v>150.37528860069889</v>
      </c>
      <c r="AF82" s="7">
        <f t="shared" si="71"/>
        <v>140.97932695945363</v>
      </c>
      <c r="AG82" s="7">
        <f t="shared" si="71"/>
        <v>129.04942735637175</v>
      </c>
      <c r="AH82" s="7">
        <f t="shared" si="71"/>
        <v>116.0088475402723</v>
      </c>
      <c r="AI82" s="7">
        <f t="shared" si="70"/>
        <v>102.44638827395991</v>
      </c>
      <c r="AJ82" s="7">
        <f t="shared" si="70"/>
        <v>88.638223933371947</v>
      </c>
      <c r="AK82" s="7">
        <f t="shared" si="70"/>
        <v>74.748499855217673</v>
      </c>
      <c r="AL82" s="7">
        <f t="shared" si="70"/>
        <v>60.919340314222097</v>
      </c>
      <c r="AM82" s="7">
        <f t="shared" si="70"/>
        <v>47.34976813277396</v>
      </c>
      <c r="AN82" s="7">
        <f t="shared" si="70"/>
        <v>34.467299421638039</v>
      </c>
      <c r="AO82" s="7">
        <f t="shared" si="70"/>
        <v>23.535578342209448</v>
      </c>
      <c r="AP82" s="7">
        <f t="shared" si="70"/>
        <v>18.501458155422597</v>
      </c>
      <c r="AQ82" s="7">
        <f t="shared" si="52"/>
        <v>23.535578342209448</v>
      </c>
      <c r="AR82" s="7">
        <f t="shared" si="52"/>
        <v>34.467299421638039</v>
      </c>
      <c r="AS82" s="7">
        <f t="shared" si="52"/>
        <v>47.34976813277396</v>
      </c>
      <c r="AT82" s="7">
        <f t="shared" si="51"/>
        <v>60.919340314222097</v>
      </c>
      <c r="AU82" s="7">
        <f t="shared" si="51"/>
        <v>74.748499855217673</v>
      </c>
      <c r="AV82" s="7">
        <f t="shared" si="51"/>
        <v>88.638223933371947</v>
      </c>
      <c r="AW82" s="7">
        <f t="shared" si="51"/>
        <v>102.44638827395991</v>
      </c>
      <c r="AX82" s="7">
        <f t="shared" si="50"/>
        <v>116.0088475402723</v>
      </c>
      <c r="AY82" s="7">
        <f t="shared" si="50"/>
        <v>129.04942735637175</v>
      </c>
      <c r="AZ82" s="7">
        <f t="shared" si="50"/>
        <v>140.97932695945363</v>
      </c>
      <c r="BA82" s="7">
        <f t="shared" si="50"/>
        <v>150.37528860069889</v>
      </c>
      <c r="BB82" s="7">
        <f t="shared" si="50"/>
        <v>154.26145815542262</v>
      </c>
      <c r="BC82" s="7">
        <f t="shared" si="65"/>
        <v>91.472929911131089</v>
      </c>
      <c r="BD82" s="7">
        <f t="shared" si="59"/>
        <v>12.196390654817479</v>
      </c>
      <c r="BE82" s="40">
        <f t="shared" si="66"/>
        <v>1.0112718353825392</v>
      </c>
      <c r="BF82" s="40">
        <f t="shared" si="57"/>
        <v>0</v>
      </c>
      <c r="BG82" s="40">
        <f t="shared" si="55"/>
        <v>0</v>
      </c>
      <c r="BH82" s="40">
        <f t="shared" si="55"/>
        <v>0</v>
      </c>
      <c r="BI82" s="40">
        <f t="shared" si="55"/>
        <v>0</v>
      </c>
      <c r="BJ82" s="40">
        <f t="shared" si="55"/>
        <v>0</v>
      </c>
      <c r="BK82" s="40">
        <f t="shared" si="55"/>
        <v>0</v>
      </c>
      <c r="BL82" s="40">
        <f t="shared" si="55"/>
        <v>32.853269949584565</v>
      </c>
      <c r="BM82" s="40">
        <f t="shared" si="55"/>
        <v>363.65153288669597</v>
      </c>
      <c r="BN82" s="40">
        <f t="shared" si="55"/>
        <v>671.90644087462044</v>
      </c>
      <c r="BO82" s="40">
        <f t="shared" si="55"/>
        <v>936.61093134930195</v>
      </c>
      <c r="BP82" s="40">
        <f t="shared" si="55"/>
        <v>1139.7258307297448</v>
      </c>
      <c r="BQ82" s="40">
        <f t="shared" si="47"/>
        <v>1267.4091942864136</v>
      </c>
      <c r="BR82" s="40">
        <f t="shared" si="47"/>
        <v>1310.9596117996564</v>
      </c>
      <c r="BS82" s="40">
        <f t="shared" si="47"/>
        <v>1267.4091942864136</v>
      </c>
      <c r="BT82" s="40">
        <f t="shared" si="47"/>
        <v>1139.7258307297448</v>
      </c>
      <c r="BU82" s="40">
        <f t="shared" si="47"/>
        <v>936.61093134930195</v>
      </c>
      <c r="BV82" s="40">
        <f t="shared" si="47"/>
        <v>671.90644087462044</v>
      </c>
      <c r="BW82" s="40">
        <f t="shared" si="47"/>
        <v>363.65153288669597</v>
      </c>
      <c r="BX82" s="40">
        <f t="shared" si="47"/>
        <v>32.853269949584565</v>
      </c>
      <c r="BY82" s="40">
        <f t="shared" si="54"/>
        <v>0</v>
      </c>
      <c r="BZ82" s="40">
        <f t="shared" si="54"/>
        <v>0</v>
      </c>
      <c r="CA82" s="40">
        <f t="shared" si="54"/>
        <v>0</v>
      </c>
      <c r="CB82" s="40">
        <f t="shared" si="35"/>
        <v>0</v>
      </c>
      <c r="CC82" s="40">
        <f t="shared" si="35"/>
        <v>0</v>
      </c>
      <c r="CD82" s="40">
        <f t="shared" si="35"/>
        <v>0</v>
      </c>
      <c r="CE82" s="40">
        <f t="shared" si="67"/>
        <v>668.5894020178248</v>
      </c>
      <c r="CF82" s="10">
        <f t="shared" si="60"/>
        <v>1.5965038033952414</v>
      </c>
      <c r="CG82" s="35">
        <f t="shared" si="61"/>
        <v>7.3838709677419336</v>
      </c>
      <c r="CH82" s="7">
        <f t="shared" si="62"/>
        <v>36.709158055262904</v>
      </c>
      <c r="CI82" s="7">
        <f t="shared" si="68"/>
        <v>18.72167060818408</v>
      </c>
      <c r="CJ82" s="10">
        <f t="shared" si="63"/>
        <v>22.202268027672403</v>
      </c>
    </row>
    <row r="83" spans="1:88" ht="15.75" thickBot="1" x14ac:dyDescent="0.3">
      <c r="A83" s="8">
        <v>72</v>
      </c>
      <c r="B83" s="3" t="s">
        <v>18</v>
      </c>
      <c r="C83" s="14">
        <v>44268</v>
      </c>
      <c r="D83" s="11">
        <f t="shared" si="64"/>
        <v>-3.2191872060560591</v>
      </c>
      <c r="E83" s="8">
        <f t="shared" si="56"/>
        <v>-180</v>
      </c>
      <c r="F83" s="3">
        <f t="shared" si="56"/>
        <v>-165</v>
      </c>
      <c r="G83" s="3">
        <f t="shared" si="56"/>
        <v>-150</v>
      </c>
      <c r="H83" s="3">
        <f t="shared" si="56"/>
        <v>-135</v>
      </c>
      <c r="I83" s="3">
        <f t="shared" si="56"/>
        <v>-120</v>
      </c>
      <c r="J83" s="3">
        <f t="shared" si="56"/>
        <v>-105</v>
      </c>
      <c r="K83" s="3">
        <f t="shared" si="56"/>
        <v>-90</v>
      </c>
      <c r="L83" s="3">
        <f t="shared" si="56"/>
        <v>-75</v>
      </c>
      <c r="M83" s="3">
        <f t="shared" si="56"/>
        <v>-60</v>
      </c>
      <c r="N83" s="3">
        <f t="shared" si="58"/>
        <v>-45</v>
      </c>
      <c r="O83" s="3">
        <f t="shared" si="58"/>
        <v>-30</v>
      </c>
      <c r="P83" s="3">
        <f t="shared" si="58"/>
        <v>-15</v>
      </c>
      <c r="Q83" s="3">
        <f t="shared" si="58"/>
        <v>0</v>
      </c>
      <c r="R83" s="3">
        <f t="shared" si="58"/>
        <v>15</v>
      </c>
      <c r="S83" s="3">
        <f t="shared" si="58"/>
        <v>30</v>
      </c>
      <c r="T83" s="3">
        <f t="shared" si="58"/>
        <v>45</v>
      </c>
      <c r="U83" s="3">
        <f t="shared" si="58"/>
        <v>60</v>
      </c>
      <c r="V83" s="3">
        <f t="shared" si="58"/>
        <v>75</v>
      </c>
      <c r="W83" s="3">
        <f t="shared" si="58"/>
        <v>90</v>
      </c>
      <c r="X83" s="3">
        <f t="shared" si="58"/>
        <v>105</v>
      </c>
      <c r="Y83" s="3">
        <f t="shared" si="58"/>
        <v>120</v>
      </c>
      <c r="Z83" s="3">
        <f t="shared" si="58"/>
        <v>135</v>
      </c>
      <c r="AA83" s="3">
        <f t="shared" si="58"/>
        <v>150</v>
      </c>
      <c r="AB83" s="3">
        <f t="shared" si="58"/>
        <v>165</v>
      </c>
      <c r="AC83" s="3">
        <f t="shared" si="69"/>
        <v>180</v>
      </c>
      <c r="AD83" s="7">
        <f t="shared" si="71"/>
        <v>154.66081279394396</v>
      </c>
      <c r="AE83" s="7">
        <f t="shared" si="71"/>
        <v>150.72393567190545</v>
      </c>
      <c r="AF83" s="7">
        <f t="shared" si="71"/>
        <v>141.24887574110963</v>
      </c>
      <c r="AG83" s="7">
        <f t="shared" si="71"/>
        <v>129.2631275740502</v>
      </c>
      <c r="AH83" s="7">
        <f t="shared" si="71"/>
        <v>116.18828245936723</v>
      </c>
      <c r="AI83" s="7">
        <f t="shared" si="70"/>
        <v>102.60600605402763</v>
      </c>
      <c r="AJ83" s="7">
        <f t="shared" si="70"/>
        <v>88.788369954496375</v>
      </c>
      <c r="AK83" s="7">
        <f t="shared" si="70"/>
        <v>74.898115944043482</v>
      </c>
      <c r="AL83" s="7">
        <f t="shared" si="70"/>
        <v>61.07835618546833</v>
      </c>
      <c r="AM83" s="7">
        <f t="shared" si="70"/>
        <v>47.532378542609223</v>
      </c>
      <c r="AN83" s="7">
        <f t="shared" si="70"/>
        <v>34.698100251999676</v>
      </c>
      <c r="AO83" s="7">
        <f t="shared" si="70"/>
        <v>23.856064891896679</v>
      </c>
      <c r="AP83" s="7">
        <f t="shared" si="70"/>
        <v>18.900812793943938</v>
      </c>
      <c r="AQ83" s="7">
        <f t="shared" si="52"/>
        <v>23.856064891896679</v>
      </c>
      <c r="AR83" s="7">
        <f t="shared" si="52"/>
        <v>34.698100251999676</v>
      </c>
      <c r="AS83" s="7">
        <f t="shared" si="52"/>
        <v>47.532378542609223</v>
      </c>
      <c r="AT83" s="7">
        <f t="shared" si="52"/>
        <v>61.07835618546833</v>
      </c>
      <c r="AU83" s="7">
        <f t="shared" si="52"/>
        <v>74.898115944043482</v>
      </c>
      <c r="AV83" s="7">
        <f t="shared" si="52"/>
        <v>88.788369954496375</v>
      </c>
      <c r="AW83" s="7">
        <f t="shared" si="52"/>
        <v>102.60600605402763</v>
      </c>
      <c r="AX83" s="7">
        <f t="shared" si="50"/>
        <v>116.18828245936723</v>
      </c>
      <c r="AY83" s="7">
        <f t="shared" si="50"/>
        <v>129.2631275740502</v>
      </c>
      <c r="AZ83" s="7">
        <f t="shared" si="50"/>
        <v>141.24887574110963</v>
      </c>
      <c r="BA83" s="7">
        <f t="shared" si="50"/>
        <v>150.72393567190545</v>
      </c>
      <c r="BB83" s="7">
        <f t="shared" si="50"/>
        <v>154.66081279394396</v>
      </c>
      <c r="BC83" s="7">
        <f t="shared" si="65"/>
        <v>91.309978289554593</v>
      </c>
      <c r="BD83" s="7">
        <f t="shared" si="59"/>
        <v>12.174663771940612</v>
      </c>
      <c r="BE83" s="40">
        <f t="shared" si="66"/>
        <v>1.0107362887954954</v>
      </c>
      <c r="BF83" s="40">
        <f t="shared" si="57"/>
        <v>0</v>
      </c>
      <c r="BG83" s="40">
        <f t="shared" si="55"/>
        <v>0</v>
      </c>
      <c r="BH83" s="40">
        <f t="shared" si="55"/>
        <v>0</v>
      </c>
      <c r="BI83" s="40">
        <f t="shared" si="55"/>
        <v>0</v>
      </c>
      <c r="BJ83" s="40">
        <f t="shared" si="55"/>
        <v>0</v>
      </c>
      <c r="BK83" s="40">
        <f t="shared" si="55"/>
        <v>0</v>
      </c>
      <c r="BL83" s="40">
        <f t="shared" si="55"/>
        <v>29.216043711937989</v>
      </c>
      <c r="BM83" s="40">
        <f t="shared" si="55"/>
        <v>359.97682424459913</v>
      </c>
      <c r="BN83" s="40">
        <f t="shared" si="55"/>
        <v>668.19680419199358</v>
      </c>
      <c r="BO83" s="40">
        <f t="shared" si="55"/>
        <v>932.87130127830653</v>
      </c>
      <c r="BP83" s="40">
        <f t="shared" si="55"/>
        <v>1135.9631859223932</v>
      </c>
      <c r="BQ83" s="40">
        <f t="shared" si="47"/>
        <v>1263.6320818109673</v>
      </c>
      <c r="BR83" s="40">
        <f t="shared" si="47"/>
        <v>1307.1775646720487</v>
      </c>
      <c r="BS83" s="40">
        <f t="shared" si="47"/>
        <v>1263.6320818109673</v>
      </c>
      <c r="BT83" s="40">
        <f t="shared" si="47"/>
        <v>1135.9631859223932</v>
      </c>
      <c r="BU83" s="40">
        <f t="shared" si="47"/>
        <v>932.87130127830653</v>
      </c>
      <c r="BV83" s="40">
        <f t="shared" si="47"/>
        <v>668.19680419199358</v>
      </c>
      <c r="BW83" s="40">
        <f t="shared" si="47"/>
        <v>359.97682424459913</v>
      </c>
      <c r="BX83" s="40">
        <f t="shared" si="47"/>
        <v>29.216043711937989</v>
      </c>
      <c r="BY83" s="40">
        <f t="shared" si="54"/>
        <v>0</v>
      </c>
      <c r="BZ83" s="40">
        <f t="shared" si="54"/>
        <v>0</v>
      </c>
      <c r="CA83" s="40">
        <f t="shared" si="54"/>
        <v>0</v>
      </c>
      <c r="CB83" s="40">
        <f t="shared" si="35"/>
        <v>0</v>
      </c>
      <c r="CC83" s="40">
        <f t="shared" si="35"/>
        <v>0</v>
      </c>
      <c r="CD83" s="40">
        <f t="shared" si="35"/>
        <v>0</v>
      </c>
      <c r="CE83" s="40">
        <f t="shared" si="67"/>
        <v>666.66055798274488</v>
      </c>
      <c r="CF83" s="10">
        <f t="shared" si="60"/>
        <v>1.593659761077268</v>
      </c>
      <c r="CG83" s="35">
        <f t="shared" si="61"/>
        <v>7.3838709677419336</v>
      </c>
      <c r="CH83" s="7">
        <f t="shared" si="62"/>
        <v>36.533213455989859</v>
      </c>
      <c r="CI83" s="7">
        <f t="shared" si="68"/>
        <v>18.631938862554829</v>
      </c>
      <c r="CJ83" s="10">
        <f t="shared" si="63"/>
        <v>22.116379065819057</v>
      </c>
    </row>
    <row r="84" spans="1:88" ht="15.75" thickBot="1" x14ac:dyDescent="0.3">
      <c r="A84" s="8">
        <v>73</v>
      </c>
      <c r="B84" s="3" t="s">
        <v>18</v>
      </c>
      <c r="C84" s="14">
        <v>44269</v>
      </c>
      <c r="D84" s="11">
        <f t="shared" si="64"/>
        <v>-2.8188786528898206</v>
      </c>
      <c r="E84" s="8">
        <f t="shared" si="56"/>
        <v>-180</v>
      </c>
      <c r="F84" s="3">
        <f t="shared" si="56"/>
        <v>-165</v>
      </c>
      <c r="G84" s="3">
        <f t="shared" si="56"/>
        <v>-150</v>
      </c>
      <c r="H84" s="3">
        <f t="shared" si="56"/>
        <v>-135</v>
      </c>
      <c r="I84" s="3">
        <f t="shared" si="56"/>
        <v>-120</v>
      </c>
      <c r="J84" s="3">
        <f t="shared" si="56"/>
        <v>-105</v>
      </c>
      <c r="K84" s="3">
        <f t="shared" si="56"/>
        <v>-90</v>
      </c>
      <c r="L84" s="3">
        <f t="shared" si="56"/>
        <v>-75</v>
      </c>
      <c r="M84" s="3">
        <f t="shared" si="56"/>
        <v>-60</v>
      </c>
      <c r="N84" s="3">
        <f t="shared" si="58"/>
        <v>-45</v>
      </c>
      <c r="O84" s="3">
        <f t="shared" si="58"/>
        <v>-30</v>
      </c>
      <c r="P84" s="3">
        <f t="shared" si="58"/>
        <v>-15</v>
      </c>
      <c r="Q84" s="3">
        <f t="shared" si="58"/>
        <v>0</v>
      </c>
      <c r="R84" s="3">
        <f t="shared" si="58"/>
        <v>15</v>
      </c>
      <c r="S84" s="3">
        <f t="shared" si="58"/>
        <v>30</v>
      </c>
      <c r="T84" s="3">
        <f t="shared" si="58"/>
        <v>45</v>
      </c>
      <c r="U84" s="3">
        <f t="shared" si="58"/>
        <v>60</v>
      </c>
      <c r="V84" s="3">
        <f t="shared" si="58"/>
        <v>75</v>
      </c>
      <c r="W84" s="3">
        <f t="shared" si="58"/>
        <v>90</v>
      </c>
      <c r="X84" s="3">
        <f t="shared" si="58"/>
        <v>105</v>
      </c>
      <c r="Y84" s="3">
        <f t="shared" si="58"/>
        <v>120</v>
      </c>
      <c r="Z84" s="3">
        <f t="shared" si="58"/>
        <v>135</v>
      </c>
      <c r="AA84" s="3">
        <f t="shared" si="58"/>
        <v>150</v>
      </c>
      <c r="AB84" s="3">
        <f t="shared" si="58"/>
        <v>165</v>
      </c>
      <c r="AC84" s="3">
        <f t="shared" si="69"/>
        <v>180</v>
      </c>
      <c r="AD84" s="7">
        <f t="shared" si="71"/>
        <v>155.0611213471102</v>
      </c>
      <c r="AE84" s="7">
        <f t="shared" si="71"/>
        <v>151.07221746048467</v>
      </c>
      <c r="AF84" s="7">
        <f t="shared" si="71"/>
        <v>141.51716232533195</v>
      </c>
      <c r="AG84" s="7">
        <f t="shared" si="71"/>
        <v>129.4757036640097</v>
      </c>
      <c r="AH84" s="7">
        <f t="shared" si="71"/>
        <v>116.36704778097894</v>
      </c>
      <c r="AI84" s="7">
        <f t="shared" si="70"/>
        <v>102.76547984318942</v>
      </c>
      <c r="AJ84" s="7">
        <f t="shared" si="70"/>
        <v>88.938925343816024</v>
      </c>
      <c r="AK84" s="7">
        <f t="shared" si="70"/>
        <v>75.048736983099118</v>
      </c>
      <c r="AL84" s="7">
        <f t="shared" si="70"/>
        <v>61.239048638901743</v>
      </c>
      <c r="AM84" s="7">
        <f t="shared" si="70"/>
        <v>47.717441464972744</v>
      </c>
      <c r="AN84" s="7">
        <f t="shared" si="70"/>
        <v>34.932123737612166</v>
      </c>
      <c r="AO84" s="7">
        <f t="shared" si="70"/>
        <v>24.179537424391523</v>
      </c>
      <c r="AP84" s="7">
        <f t="shared" si="70"/>
        <v>19.301121347110193</v>
      </c>
      <c r="AQ84" s="7">
        <f t="shared" si="52"/>
        <v>24.179537424391523</v>
      </c>
      <c r="AR84" s="7">
        <f t="shared" si="52"/>
        <v>34.932123737612166</v>
      </c>
      <c r="AS84" s="7">
        <f t="shared" si="52"/>
        <v>47.717441464972744</v>
      </c>
      <c r="AT84" s="7">
        <f t="shared" si="52"/>
        <v>61.239048638901743</v>
      </c>
      <c r="AU84" s="7">
        <f t="shared" si="52"/>
        <v>75.048736983099118</v>
      </c>
      <c r="AV84" s="7">
        <f t="shared" si="52"/>
        <v>88.938925343816024</v>
      </c>
      <c r="AW84" s="7">
        <f t="shared" si="52"/>
        <v>102.76547984318942</v>
      </c>
      <c r="AX84" s="7">
        <f t="shared" si="50"/>
        <v>116.36704778097894</v>
      </c>
      <c r="AY84" s="7">
        <f t="shared" si="50"/>
        <v>129.4757036640097</v>
      </c>
      <c r="AZ84" s="7">
        <f t="shared" si="50"/>
        <v>141.51716232533195</v>
      </c>
      <c r="BA84" s="7">
        <f t="shared" si="50"/>
        <v>151.07221746048467</v>
      </c>
      <c r="BB84" s="7">
        <f t="shared" si="50"/>
        <v>155.0611213471102</v>
      </c>
      <c r="BC84" s="7">
        <f t="shared" si="65"/>
        <v>91.146776217356631</v>
      </c>
      <c r="BD84" s="7">
        <f t="shared" si="59"/>
        <v>12.152903495647552</v>
      </c>
      <c r="BE84" s="40">
        <f t="shared" si="66"/>
        <v>1.0101975608143732</v>
      </c>
      <c r="BF84" s="40">
        <f t="shared" si="57"/>
        <v>0</v>
      </c>
      <c r="BG84" s="40">
        <f t="shared" si="55"/>
        <v>0</v>
      </c>
      <c r="BH84" s="40">
        <f t="shared" si="55"/>
        <v>0</v>
      </c>
      <c r="BI84" s="40">
        <f t="shared" si="55"/>
        <v>0</v>
      </c>
      <c r="BJ84" s="40">
        <f t="shared" si="55"/>
        <v>0</v>
      </c>
      <c r="BK84" s="40">
        <f t="shared" si="55"/>
        <v>0</v>
      </c>
      <c r="BL84" s="40">
        <f t="shared" si="55"/>
        <v>25.572507490075044</v>
      </c>
      <c r="BM84" s="40">
        <f t="shared" si="55"/>
        <v>356.27882903432095</v>
      </c>
      <c r="BN84" s="40">
        <f t="shared" si="55"/>
        <v>664.44806128336336</v>
      </c>
      <c r="BO84" s="40">
        <f t="shared" si="55"/>
        <v>929.07898033316519</v>
      </c>
      <c r="BP84" s="40">
        <f t="shared" si="55"/>
        <v>1132.1374263737534</v>
      </c>
      <c r="BQ84" s="40">
        <f t="shared" si="47"/>
        <v>1259.785301877411</v>
      </c>
      <c r="BR84" s="40">
        <f t="shared" si="47"/>
        <v>1303.3236150766513</v>
      </c>
      <c r="BS84" s="40">
        <f t="shared" si="47"/>
        <v>1259.785301877411</v>
      </c>
      <c r="BT84" s="40">
        <f t="shared" si="47"/>
        <v>1132.1374263737534</v>
      </c>
      <c r="BU84" s="40">
        <f t="shared" si="47"/>
        <v>929.07898033316519</v>
      </c>
      <c r="BV84" s="40">
        <f t="shared" si="47"/>
        <v>664.44806128336336</v>
      </c>
      <c r="BW84" s="40">
        <f t="shared" si="47"/>
        <v>356.27882903432095</v>
      </c>
      <c r="BX84" s="40">
        <f t="shared" si="47"/>
        <v>25.572507490075044</v>
      </c>
      <c r="BY84" s="40">
        <f t="shared" si="54"/>
        <v>0</v>
      </c>
      <c r="BZ84" s="40">
        <f t="shared" si="54"/>
        <v>0</v>
      </c>
      <c r="CA84" s="40">
        <f t="shared" si="54"/>
        <v>0</v>
      </c>
      <c r="CB84" s="40">
        <f t="shared" si="35"/>
        <v>0</v>
      </c>
      <c r="CC84" s="40">
        <f t="shared" si="35"/>
        <v>0</v>
      </c>
      <c r="CD84" s="40">
        <f t="shared" si="35"/>
        <v>0</v>
      </c>
      <c r="CE84" s="40">
        <f t="shared" si="67"/>
        <v>664.69504368909213</v>
      </c>
      <c r="CF84" s="10">
        <f t="shared" si="60"/>
        <v>1.5908113475713359</v>
      </c>
      <c r="CG84" s="35">
        <f t="shared" si="61"/>
        <v>7.3838709677419336</v>
      </c>
      <c r="CH84" s="7">
        <f t="shared" si="62"/>
        <v>36.354881391316866</v>
      </c>
      <c r="CI84" s="7">
        <f t="shared" si="68"/>
        <v>18.540989509571602</v>
      </c>
      <c r="CJ84" s="10">
        <f t="shared" si="63"/>
        <v>22.028950338747936</v>
      </c>
    </row>
    <row r="85" spans="1:88" ht="15.75" thickBot="1" x14ac:dyDescent="0.3">
      <c r="A85" s="8">
        <v>74</v>
      </c>
      <c r="B85" s="3" t="s">
        <v>18</v>
      </c>
      <c r="C85" s="14">
        <v>44270</v>
      </c>
      <c r="D85" s="11">
        <f t="shared" si="64"/>
        <v>-2.4177348051423468</v>
      </c>
      <c r="E85" s="8">
        <f t="shared" si="56"/>
        <v>-180</v>
      </c>
      <c r="F85" s="3">
        <f t="shared" si="56"/>
        <v>-165</v>
      </c>
      <c r="G85" s="3">
        <f t="shared" si="56"/>
        <v>-150</v>
      </c>
      <c r="H85" s="3">
        <f t="shared" si="56"/>
        <v>-135</v>
      </c>
      <c r="I85" s="3">
        <f t="shared" si="56"/>
        <v>-120</v>
      </c>
      <c r="J85" s="3">
        <f t="shared" si="56"/>
        <v>-105</v>
      </c>
      <c r="K85" s="3">
        <f t="shared" si="56"/>
        <v>-90</v>
      </c>
      <c r="L85" s="3">
        <f t="shared" si="56"/>
        <v>-75</v>
      </c>
      <c r="M85" s="3">
        <f t="shared" si="56"/>
        <v>-60</v>
      </c>
      <c r="N85" s="3">
        <f t="shared" si="58"/>
        <v>-45</v>
      </c>
      <c r="O85" s="3">
        <f t="shared" si="58"/>
        <v>-30</v>
      </c>
      <c r="P85" s="3">
        <f t="shared" si="58"/>
        <v>-15</v>
      </c>
      <c r="Q85" s="3">
        <f t="shared" si="58"/>
        <v>0</v>
      </c>
      <c r="R85" s="3">
        <f t="shared" si="58"/>
        <v>15</v>
      </c>
      <c r="S85" s="3">
        <f t="shared" si="58"/>
        <v>30</v>
      </c>
      <c r="T85" s="3">
        <f t="shared" si="58"/>
        <v>45</v>
      </c>
      <c r="U85" s="3">
        <f t="shared" si="58"/>
        <v>60</v>
      </c>
      <c r="V85" s="3">
        <f t="shared" si="58"/>
        <v>75</v>
      </c>
      <c r="W85" s="3">
        <f t="shared" si="58"/>
        <v>90</v>
      </c>
      <c r="X85" s="3">
        <f t="shared" si="58"/>
        <v>105</v>
      </c>
      <c r="Y85" s="3">
        <f t="shared" si="58"/>
        <v>120</v>
      </c>
      <c r="Z85" s="3">
        <f t="shared" si="58"/>
        <v>135</v>
      </c>
      <c r="AA85" s="3">
        <f t="shared" si="58"/>
        <v>150</v>
      </c>
      <c r="AB85" s="3">
        <f t="shared" si="58"/>
        <v>165</v>
      </c>
      <c r="AC85" s="3">
        <f t="shared" si="69"/>
        <v>180</v>
      </c>
      <c r="AD85" s="7">
        <f t="shared" si="71"/>
        <v>155.46226519485762</v>
      </c>
      <c r="AE85" s="7">
        <f t="shared" si="71"/>
        <v>151.41997843544769</v>
      </c>
      <c r="AF85" s="7">
        <f t="shared" si="71"/>
        <v>141.78405316076129</v>
      </c>
      <c r="AG85" s="7">
        <f t="shared" si="71"/>
        <v>129.68705909759666</v>
      </c>
      <c r="AH85" s="7">
        <f t="shared" si="71"/>
        <v>116.54507103032049</v>
      </c>
      <c r="AI85" s="7">
        <f t="shared" si="70"/>
        <v>102.92475129300639</v>
      </c>
      <c r="AJ85" s="7">
        <f t="shared" si="70"/>
        <v>89.089839492668446</v>
      </c>
      <c r="AK85" s="7">
        <f t="shared" si="70"/>
        <v>75.200314987167133</v>
      </c>
      <c r="AL85" s="7">
        <f t="shared" si="70"/>
        <v>61.401366156815598</v>
      </c>
      <c r="AM85" s="7">
        <f t="shared" si="70"/>
        <v>47.90489068079988</v>
      </c>
      <c r="AN85" s="7">
        <f t="shared" si="70"/>
        <v>35.169264132257709</v>
      </c>
      <c r="AO85" s="7">
        <f t="shared" si="70"/>
        <v>24.505826430648082</v>
      </c>
      <c r="AP85" s="7">
        <f t="shared" si="70"/>
        <v>19.702265194857656</v>
      </c>
      <c r="AQ85" s="7">
        <f t="shared" si="52"/>
        <v>24.505826430648082</v>
      </c>
      <c r="AR85" s="7">
        <f t="shared" si="52"/>
        <v>35.169264132257709</v>
      </c>
      <c r="AS85" s="7">
        <f t="shared" si="52"/>
        <v>47.90489068079988</v>
      </c>
      <c r="AT85" s="7">
        <f t="shared" si="52"/>
        <v>61.401366156815598</v>
      </c>
      <c r="AU85" s="7">
        <f t="shared" si="52"/>
        <v>75.200314987167133</v>
      </c>
      <c r="AV85" s="7">
        <f t="shared" si="52"/>
        <v>89.089839492668446</v>
      </c>
      <c r="AW85" s="7">
        <f t="shared" si="52"/>
        <v>102.92475129300639</v>
      </c>
      <c r="AX85" s="7">
        <f t="shared" si="50"/>
        <v>116.54507103032049</v>
      </c>
      <c r="AY85" s="7">
        <f t="shared" si="50"/>
        <v>129.68705909759666</v>
      </c>
      <c r="AZ85" s="7">
        <f t="shared" si="50"/>
        <v>141.78405316076129</v>
      </c>
      <c r="BA85" s="7">
        <f t="shared" si="50"/>
        <v>151.41997843544769</v>
      </c>
      <c r="BB85" s="7">
        <f t="shared" si="50"/>
        <v>155.46226519485762</v>
      </c>
      <c r="BC85" s="7">
        <f t="shared" si="65"/>
        <v>90.983355518606658</v>
      </c>
      <c r="BD85" s="7">
        <f t="shared" si="59"/>
        <v>12.131114069147554</v>
      </c>
      <c r="BE85" s="40">
        <f t="shared" si="66"/>
        <v>1.0096558110759004</v>
      </c>
      <c r="BF85" s="40">
        <f t="shared" si="57"/>
        <v>0</v>
      </c>
      <c r="BG85" s="40">
        <f t="shared" si="55"/>
        <v>0</v>
      </c>
      <c r="BH85" s="40">
        <f t="shared" si="55"/>
        <v>0</v>
      </c>
      <c r="BI85" s="40">
        <f t="shared" si="55"/>
        <v>0</v>
      </c>
      <c r="BJ85" s="40">
        <f t="shared" si="55"/>
        <v>0</v>
      </c>
      <c r="BK85" s="40">
        <f t="shared" si="55"/>
        <v>0</v>
      </c>
      <c r="BL85" s="40">
        <f t="shared" si="55"/>
        <v>21.923957584814296</v>
      </c>
      <c r="BM85" s="40">
        <f t="shared" si="55"/>
        <v>352.55876977727161</v>
      </c>
      <c r="BN85" s="40">
        <f t="shared" si="55"/>
        <v>660.66136591867485</v>
      </c>
      <c r="BO85" s="40">
        <f t="shared" si="55"/>
        <v>925.2350632456014</v>
      </c>
      <c r="BP85" s="40">
        <f t="shared" si="55"/>
        <v>1128.2496015139291</v>
      </c>
      <c r="BQ85" s="40">
        <f t="shared" si="47"/>
        <v>1255.8698754380584</v>
      </c>
      <c r="BR85" s="40">
        <f t="shared" si="47"/>
        <v>1299.3987742525351</v>
      </c>
      <c r="BS85" s="40">
        <f t="shared" si="47"/>
        <v>1255.8698754380584</v>
      </c>
      <c r="BT85" s="40">
        <f t="shared" si="47"/>
        <v>1128.2496015139291</v>
      </c>
      <c r="BU85" s="40">
        <f t="shared" si="47"/>
        <v>925.2350632456014</v>
      </c>
      <c r="BV85" s="40">
        <f t="shared" si="47"/>
        <v>660.66136591867485</v>
      </c>
      <c r="BW85" s="40">
        <f t="shared" ref="BT85:CB117" si="72">IF(1367*$BE85*COS(RADIANS(AU85))&gt;0,1367*$BE85*COS(RADIANS(AU85)),0)</f>
        <v>352.55876977727161</v>
      </c>
      <c r="BX85" s="40">
        <f t="shared" si="72"/>
        <v>21.923957584814296</v>
      </c>
      <c r="BY85" s="40">
        <f t="shared" si="54"/>
        <v>0</v>
      </c>
      <c r="BZ85" s="40">
        <f t="shared" si="54"/>
        <v>0</v>
      </c>
      <c r="CA85" s="40">
        <f t="shared" si="54"/>
        <v>0</v>
      </c>
      <c r="CB85" s="40">
        <f t="shared" si="35"/>
        <v>0</v>
      </c>
      <c r="CC85" s="40">
        <f t="shared" si="35"/>
        <v>0</v>
      </c>
      <c r="CD85" s="40">
        <f t="shared" si="35"/>
        <v>0</v>
      </c>
      <c r="CE85" s="40">
        <f t="shared" si="67"/>
        <v>662.69337486879294</v>
      </c>
      <c r="CF85" s="10">
        <f t="shared" si="60"/>
        <v>1.5879591183122392</v>
      </c>
      <c r="CG85" s="35">
        <f t="shared" si="61"/>
        <v>7.3838709677419336</v>
      </c>
      <c r="CH85" s="7">
        <f t="shared" si="62"/>
        <v>36.174214320544394</v>
      </c>
      <c r="CI85" s="7">
        <f t="shared" si="68"/>
        <v>18.44884930347764</v>
      </c>
      <c r="CJ85" s="10">
        <f t="shared" si="63"/>
        <v>21.940004803727973</v>
      </c>
    </row>
    <row r="86" spans="1:88" ht="15.75" thickBot="1" x14ac:dyDescent="0.3">
      <c r="A86" s="8">
        <v>75</v>
      </c>
      <c r="B86" s="3" t="s">
        <v>18</v>
      </c>
      <c r="C86" s="14">
        <v>44271</v>
      </c>
      <c r="D86" s="11">
        <f t="shared" si="64"/>
        <v>-2.0158745303931198</v>
      </c>
      <c r="E86" s="8">
        <f t="shared" si="56"/>
        <v>-180</v>
      </c>
      <c r="F86" s="3">
        <f t="shared" si="56"/>
        <v>-165</v>
      </c>
      <c r="G86" s="3">
        <f t="shared" si="56"/>
        <v>-150</v>
      </c>
      <c r="H86" s="3">
        <f t="shared" si="56"/>
        <v>-135</v>
      </c>
      <c r="I86" s="3">
        <f t="shared" si="56"/>
        <v>-120</v>
      </c>
      <c r="J86" s="3">
        <f t="shared" si="56"/>
        <v>-105</v>
      </c>
      <c r="K86" s="3">
        <f t="shared" si="56"/>
        <v>-90</v>
      </c>
      <c r="L86" s="3">
        <f t="shared" si="56"/>
        <v>-75</v>
      </c>
      <c r="M86" s="3">
        <f t="shared" si="56"/>
        <v>-60</v>
      </c>
      <c r="N86" s="3">
        <f t="shared" si="58"/>
        <v>-45</v>
      </c>
      <c r="O86" s="3">
        <f t="shared" si="58"/>
        <v>-30</v>
      </c>
      <c r="P86" s="3">
        <f t="shared" si="58"/>
        <v>-15</v>
      </c>
      <c r="Q86" s="3">
        <f t="shared" si="58"/>
        <v>0</v>
      </c>
      <c r="R86" s="3">
        <f t="shared" si="58"/>
        <v>15</v>
      </c>
      <c r="S86" s="3">
        <f t="shared" si="58"/>
        <v>30</v>
      </c>
      <c r="T86" s="3">
        <f t="shared" si="58"/>
        <v>45</v>
      </c>
      <c r="U86" s="3">
        <f t="shared" si="58"/>
        <v>60</v>
      </c>
      <c r="V86" s="3">
        <f t="shared" si="58"/>
        <v>75</v>
      </c>
      <c r="W86" s="3">
        <f t="shared" si="58"/>
        <v>90</v>
      </c>
      <c r="X86" s="3">
        <f t="shared" si="58"/>
        <v>105</v>
      </c>
      <c r="Y86" s="3">
        <f t="shared" si="58"/>
        <v>120</v>
      </c>
      <c r="Z86" s="3">
        <f t="shared" si="58"/>
        <v>135</v>
      </c>
      <c r="AA86" s="3">
        <f t="shared" si="58"/>
        <v>150</v>
      </c>
      <c r="AB86" s="3">
        <f t="shared" si="58"/>
        <v>165</v>
      </c>
      <c r="AC86" s="3">
        <f t="shared" si="69"/>
        <v>180</v>
      </c>
      <c r="AD86" s="7">
        <f t="shared" si="71"/>
        <v>155.86412546960688</v>
      </c>
      <c r="AE86" s="7">
        <f t="shared" si="71"/>
        <v>151.76706173363229</v>
      </c>
      <c r="AF86" s="7">
        <f t="shared" si="71"/>
        <v>142.04941545441531</v>
      </c>
      <c r="AG86" s="7">
        <f t="shared" si="71"/>
        <v>129.89709869129331</v>
      </c>
      <c r="AH86" s="7">
        <f t="shared" si="71"/>
        <v>116.72228073387907</v>
      </c>
      <c r="AI86" s="7">
        <f t="shared" si="70"/>
        <v>103.08376247827192</v>
      </c>
      <c r="AJ86" s="7">
        <f t="shared" si="70"/>
        <v>89.241061568432755</v>
      </c>
      <c r="AK86" s="7">
        <f t="shared" si="70"/>
        <v>75.352801035776693</v>
      </c>
      <c r="AL86" s="7">
        <f t="shared" si="70"/>
        <v>61.565255472428326</v>
      </c>
      <c r="AM86" s="7">
        <f t="shared" si="70"/>
        <v>48.094657314760269</v>
      </c>
      <c r="AN86" s="7">
        <f t="shared" si="70"/>
        <v>35.409412637638951</v>
      </c>
      <c r="AO86" s="7">
        <f t="shared" si="70"/>
        <v>24.834762684530119</v>
      </c>
      <c r="AP86" s="7">
        <f t="shared" si="70"/>
        <v>20.104125469606874</v>
      </c>
      <c r="AQ86" s="7">
        <f t="shared" si="52"/>
        <v>24.834762684530119</v>
      </c>
      <c r="AR86" s="7">
        <f t="shared" si="52"/>
        <v>35.409412637638951</v>
      </c>
      <c r="AS86" s="7">
        <f t="shared" si="52"/>
        <v>48.094657314760269</v>
      </c>
      <c r="AT86" s="7">
        <f t="shared" si="52"/>
        <v>61.565255472428326</v>
      </c>
      <c r="AU86" s="7">
        <f t="shared" si="52"/>
        <v>75.352801035776693</v>
      </c>
      <c r="AV86" s="7">
        <f t="shared" si="52"/>
        <v>89.241061568432755</v>
      </c>
      <c r="AW86" s="7">
        <f t="shared" si="52"/>
        <v>103.08376247827192</v>
      </c>
      <c r="AX86" s="7">
        <f t="shared" si="50"/>
        <v>116.72228073387907</v>
      </c>
      <c r="AY86" s="7">
        <f t="shared" si="50"/>
        <v>129.89709869129331</v>
      </c>
      <c r="AZ86" s="7">
        <f t="shared" si="50"/>
        <v>142.04941545441531</v>
      </c>
      <c r="BA86" s="7">
        <f t="shared" si="50"/>
        <v>151.76706173363229</v>
      </c>
      <c r="BB86" s="7">
        <f t="shared" si="50"/>
        <v>155.86412546960688</v>
      </c>
      <c r="BC86" s="7">
        <f t="shared" si="65"/>
        <v>90.819747811423014</v>
      </c>
      <c r="BD86" s="7">
        <f t="shared" si="59"/>
        <v>12.109299708189734</v>
      </c>
      <c r="BE86" s="40">
        <f t="shared" si="66"/>
        <v>1.0091112001122164</v>
      </c>
      <c r="BF86" s="40">
        <f t="shared" si="57"/>
        <v>0</v>
      </c>
      <c r="BG86" s="40">
        <f t="shared" si="55"/>
        <v>0</v>
      </c>
      <c r="BH86" s="40">
        <f t="shared" si="55"/>
        <v>0</v>
      </c>
      <c r="BI86" s="40">
        <f t="shared" si="55"/>
        <v>0</v>
      </c>
      <c r="BJ86" s="40">
        <f t="shared" si="55"/>
        <v>0</v>
      </c>
      <c r="BK86" s="40">
        <f t="shared" si="55"/>
        <v>0</v>
      </c>
      <c r="BL86" s="40">
        <f t="shared" si="55"/>
        <v>18.271691502345412</v>
      </c>
      <c r="BM86" s="40">
        <f t="shared" si="55"/>
        <v>348.81789076446006</v>
      </c>
      <c r="BN86" s="40">
        <f t="shared" si="55"/>
        <v>656.83791280028458</v>
      </c>
      <c r="BO86" s="40">
        <f t="shared" si="55"/>
        <v>921.34070213523</v>
      </c>
      <c r="BP86" s="40">
        <f t="shared" si="55"/>
        <v>1124.3008307876473</v>
      </c>
      <c r="BQ86" s="40">
        <f t="shared" si="55"/>
        <v>1251.8869013973451</v>
      </c>
      <c r="BR86" s="40">
        <f t="shared" si="55"/>
        <v>1295.4041340982237</v>
      </c>
      <c r="BS86" s="40">
        <f t="shared" si="55"/>
        <v>1251.8869013973451</v>
      </c>
      <c r="BT86" s="40">
        <f t="shared" si="55"/>
        <v>1124.3008307876473</v>
      </c>
      <c r="BU86" s="40">
        <f t="shared" si="72"/>
        <v>921.34070213523</v>
      </c>
      <c r="BV86" s="40">
        <f t="shared" si="72"/>
        <v>656.83791280028458</v>
      </c>
      <c r="BW86" s="40">
        <f t="shared" si="72"/>
        <v>348.81789076446006</v>
      </c>
      <c r="BX86" s="40">
        <f t="shared" si="72"/>
        <v>18.271691502345412</v>
      </c>
      <c r="BY86" s="40">
        <f t="shared" si="54"/>
        <v>0</v>
      </c>
      <c r="BZ86" s="40">
        <f t="shared" si="54"/>
        <v>0</v>
      </c>
      <c r="CA86" s="40">
        <f t="shared" si="54"/>
        <v>0</v>
      </c>
      <c r="CB86" s="40">
        <f t="shared" si="35"/>
        <v>0</v>
      </c>
      <c r="CC86" s="40">
        <f t="shared" si="35"/>
        <v>0</v>
      </c>
      <c r="CD86" s="40">
        <f t="shared" si="35"/>
        <v>0</v>
      </c>
      <c r="CE86" s="40">
        <f t="shared" si="67"/>
        <v>660.65610839009412</v>
      </c>
      <c r="CF86" s="10">
        <f t="shared" si="60"/>
        <v>1.5851036251402455</v>
      </c>
      <c r="CG86" s="35">
        <f t="shared" si="61"/>
        <v>7.3838709677419336</v>
      </c>
      <c r="CH86" s="7">
        <f t="shared" si="62"/>
        <v>35.99126725711892</v>
      </c>
      <c r="CI86" s="7">
        <f t="shared" si="68"/>
        <v>18.355546301130651</v>
      </c>
      <c r="CJ86" s="10">
        <f t="shared" si="63"/>
        <v>21.849567088689916</v>
      </c>
    </row>
    <row r="87" spans="1:88" ht="15.75" thickBot="1" x14ac:dyDescent="0.3">
      <c r="A87" s="8">
        <v>76</v>
      </c>
      <c r="B87" s="3" t="s">
        <v>18</v>
      </c>
      <c r="C87" s="14">
        <v>44272</v>
      </c>
      <c r="D87" s="11">
        <f t="shared" si="64"/>
        <v>-1.6134169085144008</v>
      </c>
      <c r="E87" s="8">
        <f t="shared" si="56"/>
        <v>-180</v>
      </c>
      <c r="F87" s="3">
        <f t="shared" si="56"/>
        <v>-165</v>
      </c>
      <c r="G87" s="3">
        <f t="shared" si="56"/>
        <v>-150</v>
      </c>
      <c r="H87" s="3">
        <f t="shared" si="56"/>
        <v>-135</v>
      </c>
      <c r="I87" s="3">
        <f t="shared" si="56"/>
        <v>-120</v>
      </c>
      <c r="J87" s="3">
        <f t="shared" si="56"/>
        <v>-105</v>
      </c>
      <c r="K87" s="3">
        <f t="shared" si="56"/>
        <v>-90</v>
      </c>
      <c r="L87" s="3">
        <f t="shared" si="56"/>
        <v>-75</v>
      </c>
      <c r="M87" s="3">
        <f t="shared" si="56"/>
        <v>-60</v>
      </c>
      <c r="N87" s="3">
        <f t="shared" si="58"/>
        <v>-45</v>
      </c>
      <c r="O87" s="3">
        <f t="shared" si="58"/>
        <v>-30</v>
      </c>
      <c r="P87" s="3">
        <f t="shared" si="58"/>
        <v>-15</v>
      </c>
      <c r="Q87" s="3">
        <f t="shared" si="58"/>
        <v>0</v>
      </c>
      <c r="R87" s="3">
        <f t="shared" si="58"/>
        <v>15</v>
      </c>
      <c r="S87" s="3">
        <f t="shared" si="58"/>
        <v>30</v>
      </c>
      <c r="T87" s="3">
        <f t="shared" si="58"/>
        <v>45</v>
      </c>
      <c r="U87" s="3">
        <f t="shared" si="58"/>
        <v>60</v>
      </c>
      <c r="V87" s="3">
        <f t="shared" si="58"/>
        <v>75</v>
      </c>
      <c r="W87" s="3">
        <f t="shared" si="58"/>
        <v>90</v>
      </c>
      <c r="X87" s="3">
        <f t="shared" si="58"/>
        <v>105</v>
      </c>
      <c r="Y87" s="3">
        <f t="shared" si="58"/>
        <v>120</v>
      </c>
      <c r="Z87" s="3">
        <f t="shared" si="58"/>
        <v>135</v>
      </c>
      <c r="AA87" s="3">
        <f t="shared" si="58"/>
        <v>150</v>
      </c>
      <c r="AB87" s="3">
        <f t="shared" si="58"/>
        <v>165</v>
      </c>
      <c r="AC87" s="3">
        <f t="shared" si="69"/>
        <v>180</v>
      </c>
      <c r="AD87" s="7">
        <f t="shared" si="71"/>
        <v>156.26658309148559</v>
      </c>
      <c r="AE87" s="7">
        <f t="shared" si="71"/>
        <v>152.11330919136367</v>
      </c>
      <c r="AF87" s="7">
        <f t="shared" si="71"/>
        <v>142.31311731038303</v>
      </c>
      <c r="AG87" s="7">
        <f t="shared" si="71"/>
        <v>130.10572870580876</v>
      </c>
      <c r="AH87" s="7">
        <f t="shared" si="71"/>
        <v>116.89860648066389</v>
      </c>
      <c r="AI87" s="7">
        <f t="shared" si="70"/>
        <v>103.24245593768077</v>
      </c>
      <c r="AJ87" s="7">
        <f t="shared" si="70"/>
        <v>89.392540545820509</v>
      </c>
      <c r="AK87" s="7">
        <f t="shared" si="70"/>
        <v>75.506145303910742</v>
      </c>
      <c r="AL87" s="7">
        <f t="shared" si="70"/>
        <v>61.730661612303109</v>
      </c>
      <c r="AM87" s="7">
        <f t="shared" si="70"/>
        <v>48.286669917041294</v>
      </c>
      <c r="AN87" s="7">
        <f t="shared" si="70"/>
        <v>35.652457585061917</v>
      </c>
      <c r="AO87" s="7">
        <f t="shared" si="70"/>
        <v>25.166177382668295</v>
      </c>
      <c r="AP87" s="7">
        <f t="shared" si="70"/>
        <v>20.506583091485613</v>
      </c>
      <c r="AQ87" s="7">
        <f t="shared" si="52"/>
        <v>25.166177382668295</v>
      </c>
      <c r="AR87" s="7">
        <f t="shared" si="52"/>
        <v>35.652457585061917</v>
      </c>
      <c r="AS87" s="7">
        <f t="shared" si="52"/>
        <v>48.286669917041294</v>
      </c>
      <c r="AT87" s="7">
        <f t="shared" si="52"/>
        <v>61.730661612303109</v>
      </c>
      <c r="AU87" s="7">
        <f t="shared" si="52"/>
        <v>75.506145303910742</v>
      </c>
      <c r="AV87" s="7">
        <f t="shared" si="52"/>
        <v>89.392540545820509</v>
      </c>
      <c r="AW87" s="7">
        <f t="shared" si="52"/>
        <v>103.24245593768077</v>
      </c>
      <c r="AX87" s="7">
        <f t="shared" si="50"/>
        <v>116.89860648066389</v>
      </c>
      <c r="AY87" s="7">
        <f t="shared" si="50"/>
        <v>130.10572870580876</v>
      </c>
      <c r="AZ87" s="7">
        <f t="shared" si="50"/>
        <v>142.31311731038303</v>
      </c>
      <c r="BA87" s="7">
        <f t="shared" si="50"/>
        <v>152.11330919136367</v>
      </c>
      <c r="BB87" s="7">
        <f t="shared" si="50"/>
        <v>156.26658309148559</v>
      </c>
      <c r="BC87" s="7">
        <f t="shared" si="65"/>
        <v>90.655984536575104</v>
      </c>
      <c r="BD87" s="7">
        <f t="shared" si="59"/>
        <v>12.087464604876681</v>
      </c>
      <c r="BE87" s="40">
        <f t="shared" si="66"/>
        <v>1.0085638893033033</v>
      </c>
      <c r="BF87" s="40">
        <f t="shared" si="57"/>
        <v>0</v>
      </c>
      <c r="BG87" s="40">
        <f t="shared" si="55"/>
        <v>0</v>
      </c>
      <c r="BH87" s="40">
        <f t="shared" si="55"/>
        <v>0</v>
      </c>
      <c r="BI87" s="40">
        <f t="shared" si="55"/>
        <v>0</v>
      </c>
      <c r="BJ87" s="40">
        <f t="shared" si="55"/>
        <v>0</v>
      </c>
      <c r="BK87" s="40">
        <f t="shared" si="55"/>
        <v>0</v>
      </c>
      <c r="BL87" s="40">
        <f t="shared" si="55"/>
        <v>14.617007038385074</v>
      </c>
      <c r="BM87" s="40">
        <f t="shared" si="55"/>
        <v>345.05745723039007</v>
      </c>
      <c r="BN87" s="40">
        <f t="shared" si="55"/>
        <v>652.97893682047425</v>
      </c>
      <c r="BO87" s="40">
        <f t="shared" si="55"/>
        <v>917.39710583887654</v>
      </c>
      <c r="BP87" s="40">
        <f t="shared" si="55"/>
        <v>1120.2923030386789</v>
      </c>
      <c r="BQ87" s="40">
        <f t="shared" si="55"/>
        <v>1247.8375560308816</v>
      </c>
      <c r="BR87" s="40">
        <f t="shared" si="55"/>
        <v>1291.3408666025625</v>
      </c>
      <c r="BS87" s="40">
        <f t="shared" si="55"/>
        <v>1247.8375560308816</v>
      </c>
      <c r="BT87" s="40">
        <f t="shared" si="55"/>
        <v>1120.2923030386789</v>
      </c>
      <c r="BU87" s="40">
        <f t="shared" si="72"/>
        <v>917.39710583887654</v>
      </c>
      <c r="BV87" s="40">
        <f t="shared" si="72"/>
        <v>652.97893682047425</v>
      </c>
      <c r="BW87" s="40">
        <f t="shared" si="72"/>
        <v>345.05745723039007</v>
      </c>
      <c r="BX87" s="40">
        <f t="shared" si="72"/>
        <v>14.617007038385074</v>
      </c>
      <c r="BY87" s="40">
        <f t="shared" si="54"/>
        <v>0</v>
      </c>
      <c r="BZ87" s="40">
        <f t="shared" si="54"/>
        <v>0</v>
      </c>
      <c r="CA87" s="40">
        <f t="shared" si="54"/>
        <v>0</v>
      </c>
      <c r="CB87" s="40">
        <f t="shared" si="35"/>
        <v>0</v>
      </c>
      <c r="CC87" s="40">
        <f t="shared" si="35"/>
        <v>0</v>
      </c>
      <c r="CD87" s="40">
        <f t="shared" si="35"/>
        <v>0</v>
      </c>
      <c r="CE87" s="40">
        <f t="shared" si="67"/>
        <v>658.58384196730685</v>
      </c>
      <c r="CF87" s="10">
        <f t="shared" si="60"/>
        <v>1.5822454168003013</v>
      </c>
      <c r="CG87" s="35">
        <f t="shared" si="61"/>
        <v>7.3838709677419336</v>
      </c>
      <c r="CH87" s="7">
        <f t="shared" si="62"/>
        <v>35.806097734533928</v>
      </c>
      <c r="CI87" s="7">
        <f t="shared" si="68"/>
        <v>18.261109844612303</v>
      </c>
      <c r="CJ87" s="10">
        <f t="shared" si="63"/>
        <v>21.75766347899016</v>
      </c>
    </row>
    <row r="88" spans="1:88" ht="15.75" thickBot="1" x14ac:dyDescent="0.3">
      <c r="A88" s="8">
        <v>77</v>
      </c>
      <c r="B88" s="3" t="s">
        <v>18</v>
      </c>
      <c r="C88" s="14">
        <v>44273</v>
      </c>
      <c r="D88" s="11">
        <f t="shared" si="64"/>
        <v>-1.2104811963853008</v>
      </c>
      <c r="E88" s="8">
        <f t="shared" si="56"/>
        <v>-180</v>
      </c>
      <c r="F88" s="3">
        <f t="shared" si="56"/>
        <v>-165</v>
      </c>
      <c r="G88" s="3">
        <f t="shared" si="56"/>
        <v>-150</v>
      </c>
      <c r="H88" s="3">
        <f t="shared" si="56"/>
        <v>-135</v>
      </c>
      <c r="I88" s="3">
        <f t="shared" si="56"/>
        <v>-120</v>
      </c>
      <c r="J88" s="3">
        <f t="shared" si="56"/>
        <v>-105</v>
      </c>
      <c r="K88" s="3">
        <f t="shared" si="56"/>
        <v>-90</v>
      </c>
      <c r="L88" s="3">
        <f t="shared" si="56"/>
        <v>-75</v>
      </c>
      <c r="M88" s="3">
        <f t="shared" si="56"/>
        <v>-60</v>
      </c>
      <c r="N88" s="3">
        <f t="shared" si="58"/>
        <v>-45</v>
      </c>
      <c r="O88" s="3">
        <f t="shared" si="58"/>
        <v>-30</v>
      </c>
      <c r="P88" s="3">
        <f t="shared" si="58"/>
        <v>-15</v>
      </c>
      <c r="Q88" s="3">
        <f t="shared" si="58"/>
        <v>0</v>
      </c>
      <c r="R88" s="3">
        <f t="shared" si="58"/>
        <v>15</v>
      </c>
      <c r="S88" s="3">
        <f t="shared" si="58"/>
        <v>30</v>
      </c>
      <c r="T88" s="3">
        <f t="shared" si="58"/>
        <v>45</v>
      </c>
      <c r="U88" s="3">
        <f t="shared" si="58"/>
        <v>60</v>
      </c>
      <c r="V88" s="3">
        <f t="shared" si="58"/>
        <v>75</v>
      </c>
      <c r="W88" s="3">
        <f t="shared" si="58"/>
        <v>90</v>
      </c>
      <c r="X88" s="3">
        <f t="shared" si="58"/>
        <v>105</v>
      </c>
      <c r="Y88" s="3">
        <f t="shared" si="58"/>
        <v>120</v>
      </c>
      <c r="Z88" s="3">
        <f t="shared" si="58"/>
        <v>135</v>
      </c>
      <c r="AA88" s="3">
        <f t="shared" si="58"/>
        <v>150</v>
      </c>
      <c r="AB88" s="3">
        <f t="shared" si="58"/>
        <v>165</v>
      </c>
      <c r="AC88" s="3">
        <f t="shared" si="69"/>
        <v>180</v>
      </c>
      <c r="AD88" s="7">
        <f t="shared" si="71"/>
        <v>156.66951880361466</v>
      </c>
      <c r="AE88" s="7">
        <f t="shared" si="71"/>
        <v>152.45856138006823</v>
      </c>
      <c r="AF88" s="7">
        <f t="shared" si="71"/>
        <v>142.57502787307109</v>
      </c>
      <c r="AG88" s="7">
        <f t="shared" si="71"/>
        <v>130.31285694523106</v>
      </c>
      <c r="AH88" s="7">
        <f t="shared" si="71"/>
        <v>117.07397898273013</v>
      </c>
      <c r="AI88" s="7">
        <f t="shared" si="70"/>
        <v>103.40077471414369</v>
      </c>
      <c r="AJ88" s="7">
        <f t="shared" si="70"/>
        <v>89.544225238489602</v>
      </c>
      <c r="AK88" s="7">
        <f t="shared" si="70"/>
        <v>75.660297093880587</v>
      </c>
      <c r="AL88" s="7">
        <f t="shared" si="70"/>
        <v>61.897527940941593</v>
      </c>
      <c r="AM88" s="7">
        <f t="shared" si="70"/>
        <v>48.480854548021348</v>
      </c>
      <c r="AN88" s="7">
        <f t="shared" si="70"/>
        <v>35.898284615975804</v>
      </c>
      <c r="AO88" s="7">
        <f t="shared" si="70"/>
        <v>25.499902270382716</v>
      </c>
      <c r="AP88" s="7">
        <f t="shared" si="70"/>
        <v>20.909518803614695</v>
      </c>
      <c r="AQ88" s="7">
        <f t="shared" si="52"/>
        <v>25.499902270382716</v>
      </c>
      <c r="AR88" s="7">
        <f t="shared" si="52"/>
        <v>35.898284615975804</v>
      </c>
      <c r="AS88" s="7">
        <f t="shared" si="52"/>
        <v>48.480854548021348</v>
      </c>
      <c r="AT88" s="7">
        <f t="shared" si="52"/>
        <v>61.897527940941593</v>
      </c>
      <c r="AU88" s="7">
        <f t="shared" si="52"/>
        <v>75.660297093880587</v>
      </c>
      <c r="AV88" s="7">
        <f t="shared" si="52"/>
        <v>89.544225238489602</v>
      </c>
      <c r="AW88" s="7">
        <f t="shared" si="52"/>
        <v>103.40077471414369</v>
      </c>
      <c r="AX88" s="7">
        <f t="shared" si="50"/>
        <v>117.07397898273013</v>
      </c>
      <c r="AY88" s="7">
        <f t="shared" si="50"/>
        <v>130.31285694523106</v>
      </c>
      <c r="AZ88" s="7">
        <f t="shared" si="50"/>
        <v>142.57502787307109</v>
      </c>
      <c r="BA88" s="7">
        <f t="shared" si="50"/>
        <v>152.45856138006823</v>
      </c>
      <c r="BB88" s="7">
        <f t="shared" si="50"/>
        <v>156.66951880361466</v>
      </c>
      <c r="BC88" s="7">
        <f t="shared" si="65"/>
        <v>90.492096986464972</v>
      </c>
      <c r="BD88" s="7">
        <f t="shared" si="59"/>
        <v>12.065612931528664</v>
      </c>
      <c r="BE88" s="40">
        <f t="shared" si="66"/>
        <v>1.0080140408291658</v>
      </c>
      <c r="BF88" s="40">
        <f t="shared" si="57"/>
        <v>0</v>
      </c>
      <c r="BG88" s="40">
        <f t="shared" si="55"/>
        <v>0</v>
      </c>
      <c r="BH88" s="40">
        <f t="shared" si="55"/>
        <v>0</v>
      </c>
      <c r="BI88" s="40">
        <f t="shared" si="55"/>
        <v>0</v>
      </c>
      <c r="BJ88" s="40">
        <f t="shared" si="55"/>
        <v>0</v>
      </c>
      <c r="BK88" s="40">
        <f t="shared" si="55"/>
        <v>0</v>
      </c>
      <c r="BL88" s="40">
        <f t="shared" si="55"/>
        <v>10.961201360068207</v>
      </c>
      <c r="BM88" s="40">
        <f t="shared" si="55"/>
        <v>341.27875449560088</v>
      </c>
      <c r="BN88" s="40">
        <f t="shared" si="55"/>
        <v>649.08571226051367</v>
      </c>
      <c r="BO88" s="40">
        <f t="shared" si="55"/>
        <v>913.40553915817611</v>
      </c>
      <c r="BP88" s="40">
        <f t="shared" si="55"/>
        <v>1116.2252757946794</v>
      </c>
      <c r="BQ88" s="40">
        <f t="shared" si="55"/>
        <v>1243.7230922937088</v>
      </c>
      <c r="BR88" s="40">
        <f t="shared" si="55"/>
        <v>1287.210223160959</v>
      </c>
      <c r="BS88" s="40">
        <f t="shared" si="55"/>
        <v>1243.7230922937088</v>
      </c>
      <c r="BT88" s="40">
        <f t="shared" si="55"/>
        <v>1116.2252757946794</v>
      </c>
      <c r="BU88" s="40">
        <f t="shared" si="72"/>
        <v>913.40553915817611</v>
      </c>
      <c r="BV88" s="40">
        <f t="shared" si="72"/>
        <v>649.08571226051367</v>
      </c>
      <c r="BW88" s="40">
        <f t="shared" si="72"/>
        <v>341.27875449560088</v>
      </c>
      <c r="BX88" s="40">
        <f t="shared" si="72"/>
        <v>10.961201360068207</v>
      </c>
      <c r="BY88" s="40">
        <f t="shared" si="54"/>
        <v>0</v>
      </c>
      <c r="BZ88" s="40">
        <f t="shared" si="54"/>
        <v>0</v>
      </c>
      <c r="CA88" s="40">
        <f t="shared" si="54"/>
        <v>0</v>
      </c>
      <c r="CB88" s="40">
        <f t="shared" si="35"/>
        <v>0</v>
      </c>
      <c r="CC88" s="40">
        <f t="shared" si="35"/>
        <v>0</v>
      </c>
      <c r="CD88" s="40">
        <f t="shared" si="35"/>
        <v>0</v>
      </c>
      <c r="CE88" s="40">
        <f t="shared" si="67"/>
        <v>656.47721381208908</v>
      </c>
      <c r="CF88" s="10">
        <f t="shared" si="60"/>
        <v>1.5793850394478524</v>
      </c>
      <c r="CG88" s="35">
        <f t="shared" si="61"/>
        <v>7.3838709677419336</v>
      </c>
      <c r="CH88" s="7">
        <f t="shared" si="62"/>
        <v>35.618765768778481</v>
      </c>
      <c r="CI88" s="7">
        <f t="shared" si="68"/>
        <v>18.165570542077024</v>
      </c>
      <c r="CJ88" s="10">
        <f t="shared" si="63"/>
        <v>21.664321902001593</v>
      </c>
    </row>
    <row r="89" spans="1:88" ht="15.75" thickBot="1" x14ac:dyDescent="0.3">
      <c r="A89" s="8">
        <v>78</v>
      </c>
      <c r="B89" s="3" t="s">
        <v>18</v>
      </c>
      <c r="C89" s="14">
        <v>44274</v>
      </c>
      <c r="D89" s="11">
        <f t="shared" si="64"/>
        <v>-0.80718679255338766</v>
      </c>
      <c r="E89" s="8">
        <f t="shared" si="56"/>
        <v>-180</v>
      </c>
      <c r="F89" s="3">
        <f t="shared" si="56"/>
        <v>-165</v>
      </c>
      <c r="G89" s="3">
        <f t="shared" si="56"/>
        <v>-150</v>
      </c>
      <c r="H89" s="3">
        <f t="shared" si="56"/>
        <v>-135</v>
      </c>
      <c r="I89" s="3">
        <f t="shared" si="56"/>
        <v>-120</v>
      </c>
      <c r="J89" s="3">
        <f t="shared" si="56"/>
        <v>-105</v>
      </c>
      <c r="K89" s="3">
        <f t="shared" si="56"/>
        <v>-90</v>
      </c>
      <c r="L89" s="3">
        <f t="shared" si="56"/>
        <v>-75</v>
      </c>
      <c r="M89" s="3">
        <f t="shared" si="56"/>
        <v>-60</v>
      </c>
      <c r="N89" s="3">
        <f t="shared" si="58"/>
        <v>-45</v>
      </c>
      <c r="O89" s="3">
        <f t="shared" si="58"/>
        <v>-30</v>
      </c>
      <c r="P89" s="3">
        <f t="shared" si="58"/>
        <v>-15</v>
      </c>
      <c r="Q89" s="3">
        <f t="shared" si="58"/>
        <v>0</v>
      </c>
      <c r="R89" s="3">
        <f t="shared" si="58"/>
        <v>15</v>
      </c>
      <c r="S89" s="3">
        <f t="shared" si="58"/>
        <v>30</v>
      </c>
      <c r="T89" s="3">
        <f t="shared" si="58"/>
        <v>45</v>
      </c>
      <c r="U89" s="3">
        <f t="shared" si="58"/>
        <v>60</v>
      </c>
      <c r="V89" s="3">
        <f t="shared" si="58"/>
        <v>75</v>
      </c>
      <c r="W89" s="3">
        <f t="shared" si="58"/>
        <v>90</v>
      </c>
      <c r="X89" s="3">
        <f t="shared" si="58"/>
        <v>105</v>
      </c>
      <c r="Y89" s="3">
        <f t="shared" si="58"/>
        <v>120</v>
      </c>
      <c r="Z89" s="3">
        <f t="shared" si="58"/>
        <v>135</v>
      </c>
      <c r="AA89" s="3">
        <f t="shared" si="58"/>
        <v>150</v>
      </c>
      <c r="AB89" s="3">
        <f t="shared" si="58"/>
        <v>165</v>
      </c>
      <c r="AC89" s="3">
        <f t="shared" si="69"/>
        <v>180</v>
      </c>
      <c r="AD89" s="7">
        <f t="shared" si="71"/>
        <v>157.07281320744659</v>
      </c>
      <c r="AE89" s="7">
        <f t="shared" si="71"/>
        <v>152.80265764636732</v>
      </c>
      <c r="AF89" s="7">
        <f t="shared" si="71"/>
        <v>142.8350174749275</v>
      </c>
      <c r="AG89" s="7">
        <f t="shared" si="71"/>
        <v>130.51839285604257</v>
      </c>
      <c r="AH89" s="7">
        <f t="shared" si="71"/>
        <v>117.24833013486244</v>
      </c>
      <c r="AI89" s="7">
        <f t="shared" si="70"/>
        <v>103.55866239467865</v>
      </c>
      <c r="AJ89" s="7">
        <f t="shared" si="70"/>
        <v>89.696064330928834</v>
      </c>
      <c r="AK89" s="7">
        <f t="shared" si="70"/>
        <v>75.815204868304207</v>
      </c>
      <c r="AL89" s="7">
        <f t="shared" si="70"/>
        <v>62.065796207434161</v>
      </c>
      <c r="AM89" s="7">
        <f t="shared" si="70"/>
        <v>48.677134865553249</v>
      </c>
      <c r="AN89" s="7">
        <f t="shared" si="70"/>
        <v>36.146776860841001</v>
      </c>
      <c r="AO89" s="7">
        <f t="shared" si="70"/>
        <v>25.835769754806957</v>
      </c>
      <c r="AP89" s="7">
        <f t="shared" si="70"/>
        <v>21.312813207446617</v>
      </c>
      <c r="AQ89" s="7">
        <f t="shared" si="52"/>
        <v>25.835769754806957</v>
      </c>
      <c r="AR89" s="7">
        <f t="shared" si="52"/>
        <v>36.146776860841001</v>
      </c>
      <c r="AS89" s="7">
        <f t="shared" si="52"/>
        <v>48.677134865553249</v>
      </c>
      <c r="AT89" s="7">
        <f t="shared" si="52"/>
        <v>62.065796207434161</v>
      </c>
      <c r="AU89" s="7">
        <f t="shared" si="52"/>
        <v>75.815204868304207</v>
      </c>
      <c r="AV89" s="7">
        <f t="shared" si="52"/>
        <v>89.696064330928834</v>
      </c>
      <c r="AW89" s="7">
        <f t="shared" si="52"/>
        <v>103.55866239467865</v>
      </c>
      <c r="AX89" s="7">
        <f t="shared" si="50"/>
        <v>117.24833013486244</v>
      </c>
      <c r="AY89" s="7">
        <f t="shared" si="50"/>
        <v>130.51839285604257</v>
      </c>
      <c r="AZ89" s="7">
        <f t="shared" si="50"/>
        <v>142.8350174749275</v>
      </c>
      <c r="BA89" s="7">
        <f t="shared" si="50"/>
        <v>152.80265764636732</v>
      </c>
      <c r="BB89" s="7">
        <f t="shared" si="50"/>
        <v>157.07281320744659</v>
      </c>
      <c r="BC89" s="7">
        <f t="shared" si="65"/>
        <v>90.328116334424081</v>
      </c>
      <c r="BD89" s="7">
        <f t="shared" si="59"/>
        <v>12.043748844589878</v>
      </c>
      <c r="BE89" s="40">
        <f t="shared" si="66"/>
        <v>1.0074618176217736</v>
      </c>
      <c r="BF89" s="40">
        <f t="shared" si="57"/>
        <v>0</v>
      </c>
      <c r="BG89" s="40">
        <f t="shared" si="55"/>
        <v>0</v>
      </c>
      <c r="BH89" s="40">
        <f t="shared" si="55"/>
        <v>0</v>
      </c>
      <c r="BI89" s="40">
        <f t="shared" si="55"/>
        <v>0</v>
      </c>
      <c r="BJ89" s="40">
        <f t="shared" si="55"/>
        <v>0</v>
      </c>
      <c r="BK89" s="40">
        <f t="shared" si="55"/>
        <v>0</v>
      </c>
      <c r="BL89" s="40">
        <f t="shared" si="55"/>
        <v>7.3055700872948979</v>
      </c>
      <c r="BM89" s="40">
        <f t="shared" si="55"/>
        <v>337.48308707952827</v>
      </c>
      <c r="BN89" s="40">
        <f t="shared" si="55"/>
        <v>645.15955193288676</v>
      </c>
      <c r="BO89" s="40">
        <f t="shared" si="55"/>
        <v>909.36732202701228</v>
      </c>
      <c r="BP89" s="40">
        <f t="shared" si="55"/>
        <v>1112.1010744539756</v>
      </c>
      <c r="BQ89" s="40">
        <f t="shared" si="55"/>
        <v>1239.5448390192453</v>
      </c>
      <c r="BR89" s="40">
        <f t="shared" si="55"/>
        <v>1283.0135337784777</v>
      </c>
      <c r="BS89" s="40">
        <f t="shared" si="55"/>
        <v>1239.5448390192453</v>
      </c>
      <c r="BT89" s="40">
        <f t="shared" si="55"/>
        <v>1112.1010744539756</v>
      </c>
      <c r="BU89" s="40">
        <f t="shared" si="72"/>
        <v>909.36732202701228</v>
      </c>
      <c r="BV89" s="40">
        <f t="shared" si="72"/>
        <v>645.15955193288676</v>
      </c>
      <c r="BW89" s="40">
        <f t="shared" si="72"/>
        <v>337.48308707952827</v>
      </c>
      <c r="BX89" s="40">
        <f t="shared" si="72"/>
        <v>7.3055700872948979</v>
      </c>
      <c r="BY89" s="40">
        <f t="shared" si="54"/>
        <v>0</v>
      </c>
      <c r="BZ89" s="40">
        <f t="shared" si="54"/>
        <v>0</v>
      </c>
      <c r="CA89" s="40">
        <f t="shared" si="54"/>
        <v>0</v>
      </c>
      <c r="CB89" s="40">
        <f t="shared" si="54"/>
        <v>0</v>
      </c>
      <c r="CC89" s="40">
        <f t="shared" si="54"/>
        <v>0</v>
      </c>
      <c r="CD89" s="40">
        <f t="shared" si="54"/>
        <v>0</v>
      </c>
      <c r="CE89" s="40">
        <f t="shared" si="67"/>
        <v>654.33690222702364</v>
      </c>
      <c r="CF89" s="10">
        <f t="shared" si="60"/>
        <v>1.5765230371601717</v>
      </c>
      <c r="CG89" s="35">
        <f t="shared" si="61"/>
        <v>7.3838709677419336</v>
      </c>
      <c r="CH89" s="7">
        <f t="shared" si="62"/>
        <v>35.429333817412896</v>
      </c>
      <c r="CI89" s="7">
        <f t="shared" si="68"/>
        <v>18.068960246880579</v>
      </c>
      <c r="CJ89" s="10">
        <f t="shared" si="63"/>
        <v>21.569571909568932</v>
      </c>
    </row>
    <row r="90" spans="1:88" ht="15.75" thickBot="1" x14ac:dyDescent="0.3">
      <c r="A90" s="8">
        <v>79</v>
      </c>
      <c r="B90" s="3" t="s">
        <v>18</v>
      </c>
      <c r="C90" s="14">
        <v>44275</v>
      </c>
      <c r="D90" s="11">
        <f t="shared" si="64"/>
        <v>-0.40365320185432335</v>
      </c>
      <c r="E90" s="8">
        <f t="shared" si="56"/>
        <v>-180</v>
      </c>
      <c r="F90" s="3">
        <f t="shared" si="56"/>
        <v>-165</v>
      </c>
      <c r="G90" s="3">
        <f t="shared" si="56"/>
        <v>-150</v>
      </c>
      <c r="H90" s="3">
        <f t="shared" si="56"/>
        <v>-135</v>
      </c>
      <c r="I90" s="3">
        <f t="shared" si="56"/>
        <v>-120</v>
      </c>
      <c r="J90" s="3">
        <f t="shared" si="56"/>
        <v>-105</v>
      </c>
      <c r="K90" s="3">
        <f t="shared" si="56"/>
        <v>-90</v>
      </c>
      <c r="L90" s="3">
        <f t="shared" si="56"/>
        <v>-75</v>
      </c>
      <c r="M90" s="3">
        <f t="shared" si="56"/>
        <v>-60</v>
      </c>
      <c r="N90" s="3">
        <f t="shared" si="58"/>
        <v>-45</v>
      </c>
      <c r="O90" s="3">
        <f t="shared" si="58"/>
        <v>-30</v>
      </c>
      <c r="P90" s="3">
        <f t="shared" si="58"/>
        <v>-15</v>
      </c>
      <c r="Q90" s="3">
        <f t="shared" si="58"/>
        <v>0</v>
      </c>
      <c r="R90" s="3">
        <f t="shared" si="58"/>
        <v>15</v>
      </c>
      <c r="S90" s="3">
        <f t="shared" si="58"/>
        <v>30</v>
      </c>
      <c r="T90" s="3">
        <f t="shared" si="58"/>
        <v>45</v>
      </c>
      <c r="U90" s="3">
        <f t="shared" si="58"/>
        <v>60</v>
      </c>
      <c r="V90" s="3">
        <f t="shared" si="58"/>
        <v>75</v>
      </c>
      <c r="W90" s="3">
        <f t="shared" si="58"/>
        <v>90</v>
      </c>
      <c r="X90" s="3">
        <f t="shared" si="58"/>
        <v>105</v>
      </c>
      <c r="Y90" s="3">
        <f t="shared" si="58"/>
        <v>120</v>
      </c>
      <c r="Z90" s="3">
        <f t="shared" si="58"/>
        <v>135</v>
      </c>
      <c r="AA90" s="3">
        <f t="shared" si="58"/>
        <v>150</v>
      </c>
      <c r="AB90" s="3">
        <f t="shared" si="58"/>
        <v>165</v>
      </c>
      <c r="AC90" s="3">
        <f t="shared" si="69"/>
        <v>180</v>
      </c>
      <c r="AD90" s="7">
        <f t="shared" si="71"/>
        <v>157.47634679814564</v>
      </c>
      <c r="AE90" s="7">
        <f t="shared" si="71"/>
        <v>153.14543615723039</v>
      </c>
      <c r="AF90" s="7">
        <f t="shared" si="71"/>
        <v>143.09295778853982</v>
      </c>
      <c r="AG90" s="7">
        <f t="shared" si="71"/>
        <v>130.7222476257889</v>
      </c>
      <c r="AH90" s="7">
        <f t="shared" si="71"/>
        <v>117.42159307329834</v>
      </c>
      <c r="AI90" s="7">
        <f t="shared" si="70"/>
        <v>103.71606314980968</v>
      </c>
      <c r="AJ90" s="7">
        <f t="shared" si="70"/>
        <v>89.848006410559421</v>
      </c>
      <c r="AK90" s="7">
        <f t="shared" si="70"/>
        <v>75.970816284123771</v>
      </c>
      <c r="AL90" s="7">
        <f t="shared" si="70"/>
        <v>62.235406594047575</v>
      </c>
      <c r="AM90" s="7">
        <f t="shared" si="70"/>
        <v>48.875432214580826</v>
      </c>
      <c r="AN90" s="7">
        <f t="shared" si="70"/>
        <v>36.397815115844232</v>
      </c>
      <c r="AO90" s="7">
        <f t="shared" si="70"/>
        <v>26.173613006300105</v>
      </c>
      <c r="AP90" s="7">
        <f t="shared" si="70"/>
        <v>21.716346798145683</v>
      </c>
      <c r="AQ90" s="7">
        <f t="shared" si="52"/>
        <v>26.173613006300105</v>
      </c>
      <c r="AR90" s="7">
        <f t="shared" si="52"/>
        <v>36.397815115844232</v>
      </c>
      <c r="AS90" s="7">
        <f t="shared" si="52"/>
        <v>48.875432214580826</v>
      </c>
      <c r="AT90" s="7">
        <f t="shared" si="52"/>
        <v>62.235406594047575</v>
      </c>
      <c r="AU90" s="7">
        <f t="shared" si="52"/>
        <v>75.970816284123771</v>
      </c>
      <c r="AV90" s="7">
        <f t="shared" si="52"/>
        <v>89.848006410559421</v>
      </c>
      <c r="AW90" s="7">
        <f t="shared" si="52"/>
        <v>103.71606314980968</v>
      </c>
      <c r="AX90" s="7">
        <f t="shared" si="50"/>
        <v>117.42159307329834</v>
      </c>
      <c r="AY90" s="7">
        <f t="shared" si="50"/>
        <v>130.7222476257889</v>
      </c>
      <c r="AZ90" s="7">
        <f t="shared" si="50"/>
        <v>143.09295778853982</v>
      </c>
      <c r="BA90" s="7">
        <f t="shared" si="50"/>
        <v>153.14543615723039</v>
      </c>
      <c r="BB90" s="7">
        <f t="shared" si="50"/>
        <v>157.47634679814564</v>
      </c>
      <c r="BC90" s="7">
        <f t="shared" si="65"/>
        <v>90.164073664261409</v>
      </c>
      <c r="BD90" s="7">
        <f t="shared" si="59"/>
        <v>12.021876488568187</v>
      </c>
      <c r="BE90" s="40">
        <f t="shared" si="66"/>
        <v>1.0069073833167805</v>
      </c>
      <c r="BF90" s="40">
        <f t="shared" si="57"/>
        <v>0</v>
      </c>
      <c r="BG90" s="40">
        <f t="shared" si="57"/>
        <v>0</v>
      </c>
      <c r="BH90" s="40">
        <f t="shared" si="57"/>
        <v>0</v>
      </c>
      <c r="BI90" s="40">
        <f t="shared" si="57"/>
        <v>0</v>
      </c>
      <c r="BJ90" s="40">
        <f t="shared" si="57"/>
        <v>0</v>
      </c>
      <c r="BK90" s="40">
        <f t="shared" si="57"/>
        <v>0</v>
      </c>
      <c r="BL90" s="40">
        <f t="shared" si="57"/>
        <v>3.6514063752758181</v>
      </c>
      <c r="BM90" s="40">
        <f t="shared" si="57"/>
        <v>333.67177778541293</v>
      </c>
      <c r="BN90" s="40">
        <f t="shared" si="57"/>
        <v>641.20180626839999</v>
      </c>
      <c r="BO90" s="40">
        <f t="shared" si="57"/>
        <v>905.28382860052204</v>
      </c>
      <c r="BP90" s="40">
        <f t="shared" si="57"/>
        <v>1107.9210913760219</v>
      </c>
      <c r="BQ90" s="40">
        <f t="shared" si="57"/>
        <v>1235.3042000106591</v>
      </c>
      <c r="BR90" s="40">
        <f t="shared" si="57"/>
        <v>1278.7522061615239</v>
      </c>
      <c r="BS90" s="40">
        <f t="shared" si="57"/>
        <v>1235.3042000106591</v>
      </c>
      <c r="BT90" s="40">
        <f t="shared" si="57"/>
        <v>1107.9210913760219</v>
      </c>
      <c r="BU90" s="40">
        <f t="shared" si="72"/>
        <v>905.28382860052204</v>
      </c>
      <c r="BV90" s="40">
        <f t="shared" si="72"/>
        <v>641.20180626839999</v>
      </c>
      <c r="BW90" s="40">
        <f t="shared" si="72"/>
        <v>333.67177778541293</v>
      </c>
      <c r="BX90" s="40">
        <f t="shared" si="72"/>
        <v>3.6514063752758181</v>
      </c>
      <c r="BY90" s="40">
        <f t="shared" si="54"/>
        <v>0</v>
      </c>
      <c r="BZ90" s="40">
        <f t="shared" si="54"/>
        <v>0</v>
      </c>
      <c r="CA90" s="40">
        <f t="shared" si="54"/>
        <v>0</v>
      </c>
      <c r="CB90" s="40">
        <f t="shared" si="54"/>
        <v>0</v>
      </c>
      <c r="CC90" s="40">
        <f t="shared" si="54"/>
        <v>0</v>
      </c>
      <c r="CD90" s="40">
        <f t="shared" si="54"/>
        <v>0</v>
      </c>
      <c r="CE90" s="40">
        <f t="shared" si="67"/>
        <v>652.16362514237721</v>
      </c>
      <c r="CF90" s="10">
        <f t="shared" si="60"/>
        <v>1.5736599524520698</v>
      </c>
      <c r="CG90" s="35">
        <f t="shared" si="61"/>
        <v>7.3838709677419336</v>
      </c>
      <c r="CH90" s="7">
        <f t="shared" si="62"/>
        <v>35.237866735357592</v>
      </c>
      <c r="CI90" s="7">
        <f t="shared" si="68"/>
        <v>17.971312035032373</v>
      </c>
      <c r="CJ90" s="10">
        <f t="shared" si="63"/>
        <v>21.473444658369946</v>
      </c>
    </row>
    <row r="91" spans="1:88" ht="15.75" thickBot="1" x14ac:dyDescent="0.3">
      <c r="A91" s="8">
        <v>80</v>
      </c>
      <c r="B91" s="3" t="s">
        <v>18</v>
      </c>
      <c r="C91" s="14">
        <v>44276</v>
      </c>
      <c r="D91" s="11">
        <f t="shared" si="64"/>
        <v>0</v>
      </c>
      <c r="E91" s="8">
        <f t="shared" si="56"/>
        <v>-180</v>
      </c>
      <c r="F91" s="3">
        <f t="shared" si="56"/>
        <v>-165</v>
      </c>
      <c r="G91" s="3">
        <f t="shared" si="56"/>
        <v>-150</v>
      </c>
      <c r="H91" s="3">
        <f t="shared" si="56"/>
        <v>-135</v>
      </c>
      <c r="I91" s="3">
        <f t="shared" si="56"/>
        <v>-120</v>
      </c>
      <c r="J91" s="3">
        <f t="shared" si="56"/>
        <v>-105</v>
      </c>
      <c r="K91" s="3">
        <f t="shared" si="56"/>
        <v>-90</v>
      </c>
      <c r="L91" s="3">
        <f t="shared" si="56"/>
        <v>-75</v>
      </c>
      <c r="M91" s="3">
        <f t="shared" si="56"/>
        <v>-60</v>
      </c>
      <c r="N91" s="3">
        <f t="shared" si="58"/>
        <v>-45</v>
      </c>
      <c r="O91" s="3">
        <f t="shared" si="58"/>
        <v>-30</v>
      </c>
      <c r="P91" s="3">
        <f t="shared" si="58"/>
        <v>-15</v>
      </c>
      <c r="Q91" s="3">
        <f t="shared" si="58"/>
        <v>0</v>
      </c>
      <c r="R91" s="3">
        <f t="shared" si="58"/>
        <v>15</v>
      </c>
      <c r="S91" s="3">
        <f t="shared" si="58"/>
        <v>30</v>
      </c>
      <c r="T91" s="3">
        <f t="shared" si="58"/>
        <v>45</v>
      </c>
      <c r="U91" s="3">
        <f t="shared" si="58"/>
        <v>60</v>
      </c>
      <c r="V91" s="3">
        <f t="shared" si="58"/>
        <v>75</v>
      </c>
      <c r="W91" s="3">
        <f t="shared" si="58"/>
        <v>90</v>
      </c>
      <c r="X91" s="3">
        <f t="shared" si="58"/>
        <v>105</v>
      </c>
      <c r="Y91" s="3">
        <f t="shared" si="58"/>
        <v>120</v>
      </c>
      <c r="Z91" s="3">
        <f t="shared" si="58"/>
        <v>135</v>
      </c>
      <c r="AA91" s="3">
        <f t="shared" si="58"/>
        <v>150</v>
      </c>
      <c r="AB91" s="3">
        <f t="shared" si="58"/>
        <v>165</v>
      </c>
      <c r="AC91" s="3">
        <f t="shared" si="69"/>
        <v>180</v>
      </c>
      <c r="AD91" s="7">
        <f t="shared" si="71"/>
        <v>157.88</v>
      </c>
      <c r="AE91" s="7">
        <f t="shared" si="71"/>
        <v>153.48673395081792</v>
      </c>
      <c r="AF91" s="7">
        <f t="shared" si="71"/>
        <v>143.34872198297043</v>
      </c>
      <c r="AG91" s="7">
        <f t="shared" si="71"/>
        <v>130.9243342811836</v>
      </c>
      <c r="AH91" s="7">
        <f t="shared" si="71"/>
        <v>117.59370223337139</v>
      </c>
      <c r="AI91" s="7">
        <f t="shared" si="70"/>
        <v>103.87292177240374</v>
      </c>
      <c r="AJ91" s="7">
        <f t="shared" si="70"/>
        <v>90</v>
      </c>
      <c r="AK91" s="7">
        <f t="shared" si="70"/>
        <v>76.127078227596257</v>
      </c>
      <c r="AL91" s="7">
        <f t="shared" si="70"/>
        <v>62.406297766628583</v>
      </c>
      <c r="AM91" s="7">
        <f t="shared" si="70"/>
        <v>49.075665718816367</v>
      </c>
      <c r="AN91" s="7">
        <f t="shared" si="70"/>
        <v>36.651278017029561</v>
      </c>
      <c r="AO91" s="7">
        <f t="shared" si="70"/>
        <v>26.513266049182068</v>
      </c>
      <c r="AP91" s="7">
        <f t="shared" si="70"/>
        <v>22.119999999999997</v>
      </c>
      <c r="AQ91" s="7">
        <f t="shared" si="52"/>
        <v>26.513266049182068</v>
      </c>
      <c r="AR91" s="7">
        <f t="shared" si="52"/>
        <v>36.651278017029561</v>
      </c>
      <c r="AS91" s="7">
        <f t="shared" si="52"/>
        <v>49.075665718816367</v>
      </c>
      <c r="AT91" s="7">
        <f t="shared" si="52"/>
        <v>62.406297766628583</v>
      </c>
      <c r="AU91" s="7">
        <f t="shared" si="52"/>
        <v>76.127078227596257</v>
      </c>
      <c r="AV91" s="7">
        <f t="shared" si="52"/>
        <v>90</v>
      </c>
      <c r="AW91" s="7">
        <f t="shared" si="52"/>
        <v>103.87292177240374</v>
      </c>
      <c r="AX91" s="7">
        <f t="shared" si="50"/>
        <v>117.59370223337139</v>
      </c>
      <c r="AY91" s="7">
        <f t="shared" si="50"/>
        <v>130.9243342811836</v>
      </c>
      <c r="AZ91" s="7">
        <f t="shared" si="50"/>
        <v>143.34872198297043</v>
      </c>
      <c r="BA91" s="7">
        <f t="shared" si="50"/>
        <v>153.48673395081792</v>
      </c>
      <c r="BB91" s="7">
        <f t="shared" si="50"/>
        <v>157.88</v>
      </c>
      <c r="BC91" s="7">
        <f t="shared" si="65"/>
        <v>90</v>
      </c>
      <c r="BD91" s="7">
        <f t="shared" si="59"/>
        <v>12</v>
      </c>
      <c r="BE91" s="40">
        <f t="shared" si="66"/>
        <v>1.0063509022050374</v>
      </c>
      <c r="BF91" s="40">
        <f t="shared" si="57"/>
        <v>0</v>
      </c>
      <c r="BG91" s="40">
        <f t="shared" si="57"/>
        <v>0</v>
      </c>
      <c r="BH91" s="40">
        <f t="shared" si="57"/>
        <v>0</v>
      </c>
      <c r="BI91" s="40">
        <f t="shared" si="57"/>
        <v>0</v>
      </c>
      <c r="BJ91" s="40">
        <f t="shared" si="57"/>
        <v>0</v>
      </c>
      <c r="BK91" s="40">
        <f t="shared" si="57"/>
        <v>0</v>
      </c>
      <c r="BL91" s="40">
        <f t="shared" si="57"/>
        <v>8.4270714437929355E-14</v>
      </c>
      <c r="BM91" s="40">
        <f t="shared" si="57"/>
        <v>329.84616675904289</v>
      </c>
      <c r="BN91" s="40">
        <f t="shared" si="57"/>
        <v>637.21386235002115</v>
      </c>
      <c r="BO91" s="40">
        <f t="shared" si="57"/>
        <v>901.15648626754228</v>
      </c>
      <c r="BP91" s="40">
        <f t="shared" si="57"/>
        <v>1103.6867848774373</v>
      </c>
      <c r="BQ91" s="40">
        <f t="shared" si="57"/>
        <v>1231.002653026585</v>
      </c>
      <c r="BR91" s="40">
        <f t="shared" si="57"/>
        <v>1274.4277247000418</v>
      </c>
      <c r="BS91" s="40">
        <f t="shared" si="57"/>
        <v>1231.002653026585</v>
      </c>
      <c r="BT91" s="40">
        <f t="shared" si="57"/>
        <v>1103.6867848774373</v>
      </c>
      <c r="BU91" s="40">
        <f t="shared" si="72"/>
        <v>901.15648626754228</v>
      </c>
      <c r="BV91" s="40">
        <f t="shared" si="72"/>
        <v>637.21386235002115</v>
      </c>
      <c r="BW91" s="40">
        <f t="shared" si="72"/>
        <v>329.84616675904289</v>
      </c>
      <c r="BX91" s="40">
        <f t="shared" si="72"/>
        <v>8.4270714437929355E-14</v>
      </c>
      <c r="BY91" s="40">
        <f t="shared" si="54"/>
        <v>0</v>
      </c>
      <c r="BZ91" s="40">
        <f t="shared" si="54"/>
        <v>0</v>
      </c>
      <c r="CA91" s="40">
        <f t="shared" si="54"/>
        <v>0</v>
      </c>
      <c r="CB91" s="40">
        <f t="shared" si="54"/>
        <v>0</v>
      </c>
      <c r="CC91" s="40">
        <f t="shared" si="54"/>
        <v>0</v>
      </c>
      <c r="CD91" s="40">
        <f t="shared" si="54"/>
        <v>0</v>
      </c>
      <c r="CE91" s="40">
        <f t="shared" si="67"/>
        <v>649.95813959702139</v>
      </c>
      <c r="CF91" s="10">
        <f t="shared" si="60"/>
        <v>1.5707963267948966</v>
      </c>
      <c r="CG91" s="35">
        <f t="shared" si="61"/>
        <v>7.3838709677419336</v>
      </c>
      <c r="CH91" s="7">
        <f t="shared" si="62"/>
        <v>35.044431727486888</v>
      </c>
      <c r="CI91" s="7">
        <f t="shared" si="68"/>
        <v>17.872660181018315</v>
      </c>
      <c r="CJ91" s="10">
        <f t="shared" si="63"/>
        <v>21.375972888227402</v>
      </c>
    </row>
    <row r="92" spans="1:88" ht="15.75" thickBot="1" x14ac:dyDescent="0.3">
      <c r="A92" s="8">
        <v>81</v>
      </c>
      <c r="B92" s="3" t="s">
        <v>18</v>
      </c>
      <c r="C92" s="14">
        <v>44277</v>
      </c>
      <c r="D92" s="11">
        <f t="shared" si="64"/>
        <v>0.40365320185432335</v>
      </c>
      <c r="E92" s="8">
        <f t="shared" si="56"/>
        <v>-180</v>
      </c>
      <c r="F92" s="3">
        <f t="shared" si="56"/>
        <v>-165</v>
      </c>
      <c r="G92" s="3">
        <f t="shared" si="56"/>
        <v>-150</v>
      </c>
      <c r="H92" s="3">
        <f t="shared" si="56"/>
        <v>-135</v>
      </c>
      <c r="I92" s="3">
        <f t="shared" si="56"/>
        <v>-120</v>
      </c>
      <c r="J92" s="3">
        <f t="shared" si="56"/>
        <v>-105</v>
      </c>
      <c r="K92" s="3">
        <f t="shared" si="56"/>
        <v>-90</v>
      </c>
      <c r="L92" s="3">
        <f t="shared" si="56"/>
        <v>-75</v>
      </c>
      <c r="M92" s="3">
        <f t="shared" si="56"/>
        <v>-60</v>
      </c>
      <c r="N92" s="3">
        <f t="shared" si="56"/>
        <v>-45</v>
      </c>
      <c r="O92" s="3">
        <f t="shared" si="56"/>
        <v>-30</v>
      </c>
      <c r="P92" s="3">
        <f t="shared" si="56"/>
        <v>-15</v>
      </c>
      <c r="Q92" s="3">
        <f t="shared" si="58"/>
        <v>0</v>
      </c>
      <c r="R92" s="3">
        <f t="shared" si="58"/>
        <v>15</v>
      </c>
      <c r="S92" s="3">
        <f t="shared" si="58"/>
        <v>30</v>
      </c>
      <c r="T92" s="3">
        <f t="shared" si="58"/>
        <v>45</v>
      </c>
      <c r="U92" s="3">
        <f t="shared" si="58"/>
        <v>60</v>
      </c>
      <c r="V92" s="3">
        <f t="shared" si="58"/>
        <v>75</v>
      </c>
      <c r="W92" s="3">
        <f t="shared" si="58"/>
        <v>90</v>
      </c>
      <c r="X92" s="3">
        <f t="shared" si="58"/>
        <v>105</v>
      </c>
      <c r="Y92" s="3">
        <f t="shared" si="58"/>
        <v>120</v>
      </c>
      <c r="Z92" s="3">
        <f t="shared" si="58"/>
        <v>135</v>
      </c>
      <c r="AA92" s="3">
        <f t="shared" si="58"/>
        <v>150</v>
      </c>
      <c r="AB92" s="3">
        <f t="shared" si="58"/>
        <v>165</v>
      </c>
      <c r="AC92" s="3">
        <f t="shared" si="69"/>
        <v>180</v>
      </c>
      <c r="AD92" s="7">
        <f t="shared" si="71"/>
        <v>158.28365320185432</v>
      </c>
      <c r="AE92" s="7">
        <f t="shared" si="71"/>
        <v>153.82638699369988</v>
      </c>
      <c r="AF92" s="7">
        <f t="shared" si="71"/>
        <v>143.60218488415578</v>
      </c>
      <c r="AG92" s="7">
        <f t="shared" si="71"/>
        <v>131.12456778541915</v>
      </c>
      <c r="AH92" s="7">
        <f t="shared" si="71"/>
        <v>117.76459340595238</v>
      </c>
      <c r="AI92" s="7">
        <f t="shared" si="71"/>
        <v>104.02918371587624</v>
      </c>
      <c r="AJ92" s="7">
        <f t="shared" si="71"/>
        <v>90.151993589440579</v>
      </c>
      <c r="AK92" s="7">
        <f t="shared" si="71"/>
        <v>76.283936850190329</v>
      </c>
      <c r="AL92" s="7">
        <f t="shared" si="70"/>
        <v>62.578406926701646</v>
      </c>
      <c r="AM92" s="7">
        <f t="shared" si="70"/>
        <v>49.277752374211104</v>
      </c>
      <c r="AN92" s="7">
        <f t="shared" si="70"/>
        <v>36.907042211460187</v>
      </c>
      <c r="AO92" s="7">
        <f t="shared" si="70"/>
        <v>26.854563842769586</v>
      </c>
      <c r="AP92" s="7">
        <f t="shared" si="70"/>
        <v>22.523653201854351</v>
      </c>
      <c r="AQ92" s="7">
        <f t="shared" si="70"/>
        <v>26.854563842769586</v>
      </c>
      <c r="AR92" s="7">
        <f t="shared" si="70"/>
        <v>36.907042211460187</v>
      </c>
      <c r="AS92" s="7">
        <f t="shared" si="70"/>
        <v>49.277752374211104</v>
      </c>
      <c r="AT92" s="7">
        <f t="shared" si="70"/>
        <v>62.578406926701646</v>
      </c>
      <c r="AU92" s="7">
        <f t="shared" si="52"/>
        <v>76.283936850190329</v>
      </c>
      <c r="AV92" s="7">
        <f t="shared" si="52"/>
        <v>90.151993589440579</v>
      </c>
      <c r="AW92" s="7">
        <f t="shared" si="52"/>
        <v>104.02918371587624</v>
      </c>
      <c r="AX92" s="7">
        <f t="shared" si="50"/>
        <v>117.76459340595238</v>
      </c>
      <c r="AY92" s="7">
        <f t="shared" si="50"/>
        <v>131.12456778541915</v>
      </c>
      <c r="AZ92" s="7">
        <f t="shared" si="50"/>
        <v>143.60218488415578</v>
      </c>
      <c r="BA92" s="7">
        <f t="shared" si="50"/>
        <v>153.82638699369988</v>
      </c>
      <c r="BB92" s="7">
        <f t="shared" si="50"/>
        <v>158.28365320185432</v>
      </c>
      <c r="BC92" s="7">
        <f t="shared" si="65"/>
        <v>89.835926335738591</v>
      </c>
      <c r="BD92" s="7">
        <f t="shared" si="59"/>
        <v>11.978123511431813</v>
      </c>
      <c r="BE92" s="40">
        <f t="shared" si="66"/>
        <v>1.0057925391839071</v>
      </c>
      <c r="BF92" s="40">
        <f t="shared" si="57"/>
        <v>0</v>
      </c>
      <c r="BG92" s="40">
        <f t="shared" si="57"/>
        <v>0</v>
      </c>
      <c r="BH92" s="40">
        <f t="shared" si="57"/>
        <v>0</v>
      </c>
      <c r="BI92" s="40">
        <f t="shared" si="57"/>
        <v>0</v>
      </c>
      <c r="BJ92" s="40">
        <f t="shared" si="57"/>
        <v>0</v>
      </c>
      <c r="BK92" s="40">
        <f t="shared" si="57"/>
        <v>0</v>
      </c>
      <c r="BL92" s="40">
        <f t="shared" si="57"/>
        <v>0</v>
      </c>
      <c r="BM92" s="40">
        <f t="shared" si="57"/>
        <v>326.00761052316557</v>
      </c>
      <c r="BN92" s="40">
        <f t="shared" si="57"/>
        <v>633.19714289537126</v>
      </c>
      <c r="BO92" s="40">
        <f t="shared" si="57"/>
        <v>896.98677458852057</v>
      </c>
      <c r="BP92" s="40">
        <f t="shared" si="57"/>
        <v>1099.3996781357041</v>
      </c>
      <c r="BQ92" s="40">
        <f t="shared" si="57"/>
        <v>1226.6417486633204</v>
      </c>
      <c r="BR92" s="40">
        <f t="shared" si="57"/>
        <v>1270.0416493423761</v>
      </c>
      <c r="BS92" s="40">
        <f t="shared" si="57"/>
        <v>1226.6417486633204</v>
      </c>
      <c r="BT92" s="40">
        <f t="shared" si="57"/>
        <v>1099.3996781357041</v>
      </c>
      <c r="BU92" s="40">
        <f t="shared" si="57"/>
        <v>896.98677458852057</v>
      </c>
      <c r="BV92" s="40">
        <f t="shared" si="72"/>
        <v>633.19714289537126</v>
      </c>
      <c r="BW92" s="40">
        <f t="shared" si="72"/>
        <v>326.00761052316557</v>
      </c>
      <c r="BX92" s="40">
        <f t="shared" si="72"/>
        <v>0</v>
      </c>
      <c r="BY92" s="40">
        <f t="shared" si="72"/>
        <v>0</v>
      </c>
      <c r="BZ92" s="40">
        <f t="shared" si="72"/>
        <v>0</v>
      </c>
      <c r="CA92" s="40">
        <f t="shared" si="72"/>
        <v>0</v>
      </c>
      <c r="CB92" s="40">
        <f t="shared" si="72"/>
        <v>0</v>
      </c>
      <c r="CC92" s="40">
        <f t="shared" si="54"/>
        <v>0</v>
      </c>
      <c r="CD92" s="40">
        <f t="shared" si="54"/>
        <v>0</v>
      </c>
      <c r="CE92" s="40">
        <f t="shared" si="67"/>
        <v>647.7212411646118</v>
      </c>
      <c r="CF92" s="10">
        <f t="shared" si="60"/>
        <v>1.5679327011377233</v>
      </c>
      <c r="CG92" s="35">
        <f t="shared" si="61"/>
        <v>7.3838709677419336</v>
      </c>
      <c r="CH92" s="7">
        <f t="shared" si="62"/>
        <v>34.849098298125057</v>
      </c>
      <c r="CI92" s="7">
        <f t="shared" si="68"/>
        <v>17.773040132043779</v>
      </c>
      <c r="CJ92" s="10">
        <f t="shared" si="63"/>
        <v>21.277190898419931</v>
      </c>
    </row>
    <row r="93" spans="1:88" ht="15.75" thickBot="1" x14ac:dyDescent="0.3">
      <c r="A93" s="8">
        <v>82</v>
      </c>
      <c r="B93" s="3" t="s">
        <v>18</v>
      </c>
      <c r="C93" s="14">
        <v>44278</v>
      </c>
      <c r="D93" s="11">
        <f t="shared" si="64"/>
        <v>0.80718679255338766</v>
      </c>
      <c r="E93" s="8">
        <f t="shared" si="56"/>
        <v>-180</v>
      </c>
      <c r="F93" s="3">
        <f t="shared" si="56"/>
        <v>-165</v>
      </c>
      <c r="G93" s="3">
        <f t="shared" si="56"/>
        <v>-150</v>
      </c>
      <c r="H93" s="3">
        <f t="shared" si="56"/>
        <v>-135</v>
      </c>
      <c r="I93" s="3">
        <f t="shared" si="56"/>
        <v>-120</v>
      </c>
      <c r="J93" s="3">
        <f t="shared" si="56"/>
        <v>-105</v>
      </c>
      <c r="K93" s="3">
        <f t="shared" si="56"/>
        <v>-90</v>
      </c>
      <c r="L93" s="3">
        <f t="shared" si="56"/>
        <v>-75</v>
      </c>
      <c r="M93" s="3">
        <f t="shared" si="56"/>
        <v>-60</v>
      </c>
      <c r="N93" s="3">
        <f t="shared" si="56"/>
        <v>-45</v>
      </c>
      <c r="O93" s="3">
        <f t="shared" si="56"/>
        <v>-30</v>
      </c>
      <c r="P93" s="3">
        <f t="shared" si="56"/>
        <v>-15</v>
      </c>
      <c r="Q93" s="3">
        <f t="shared" si="58"/>
        <v>0</v>
      </c>
      <c r="R93" s="3">
        <f t="shared" si="58"/>
        <v>15</v>
      </c>
      <c r="S93" s="3">
        <f t="shared" si="58"/>
        <v>30</v>
      </c>
      <c r="T93" s="3">
        <f t="shared" si="58"/>
        <v>45</v>
      </c>
      <c r="U93" s="3">
        <f t="shared" si="58"/>
        <v>60</v>
      </c>
      <c r="V93" s="3">
        <f t="shared" si="58"/>
        <v>75</v>
      </c>
      <c r="W93" s="3">
        <f t="shared" si="58"/>
        <v>90</v>
      </c>
      <c r="X93" s="3">
        <f t="shared" si="58"/>
        <v>105</v>
      </c>
      <c r="Y93" s="3">
        <f t="shared" si="58"/>
        <v>120</v>
      </c>
      <c r="Z93" s="3">
        <f t="shared" si="58"/>
        <v>135</v>
      </c>
      <c r="AA93" s="3">
        <f t="shared" si="58"/>
        <v>150</v>
      </c>
      <c r="AB93" s="3">
        <f t="shared" si="58"/>
        <v>165</v>
      </c>
      <c r="AC93" s="3">
        <f t="shared" si="69"/>
        <v>180</v>
      </c>
      <c r="AD93" s="7">
        <f t="shared" si="71"/>
        <v>158.68718679255338</v>
      </c>
      <c r="AE93" s="7">
        <f t="shared" si="71"/>
        <v>154.16423024519304</v>
      </c>
      <c r="AF93" s="7">
        <f t="shared" si="71"/>
        <v>143.85322313915898</v>
      </c>
      <c r="AG93" s="7">
        <f t="shared" si="71"/>
        <v>131.32286513444674</v>
      </c>
      <c r="AH93" s="7">
        <f t="shared" si="71"/>
        <v>117.93420379256582</v>
      </c>
      <c r="AI93" s="7">
        <f t="shared" si="71"/>
        <v>104.18479513169579</v>
      </c>
      <c r="AJ93" s="7">
        <f t="shared" si="71"/>
        <v>90.303935669071166</v>
      </c>
      <c r="AK93" s="7">
        <f t="shared" si="71"/>
        <v>76.441337605321351</v>
      </c>
      <c r="AL93" s="7">
        <f t="shared" si="70"/>
        <v>62.751669865137536</v>
      </c>
      <c r="AM93" s="7">
        <f t="shared" si="70"/>
        <v>49.48160714395744</v>
      </c>
      <c r="AN93" s="7">
        <f t="shared" si="70"/>
        <v>37.164982525072524</v>
      </c>
      <c r="AO93" s="7">
        <f t="shared" si="70"/>
        <v>27.197342353632667</v>
      </c>
      <c r="AP93" s="7">
        <f t="shared" si="70"/>
        <v>22.927186792553407</v>
      </c>
      <c r="AQ93" s="7">
        <f t="shared" si="70"/>
        <v>27.197342353632667</v>
      </c>
      <c r="AR93" s="7">
        <f t="shared" si="70"/>
        <v>37.164982525072524</v>
      </c>
      <c r="AS93" s="7">
        <f t="shared" si="70"/>
        <v>49.48160714395744</v>
      </c>
      <c r="AT93" s="7">
        <f t="shared" si="70"/>
        <v>62.751669865137536</v>
      </c>
      <c r="AU93" s="7">
        <f t="shared" si="52"/>
        <v>76.441337605321351</v>
      </c>
      <c r="AV93" s="7">
        <f t="shared" si="52"/>
        <v>90.303935669071166</v>
      </c>
      <c r="AW93" s="7">
        <f t="shared" si="52"/>
        <v>104.18479513169579</v>
      </c>
      <c r="AX93" s="7">
        <f t="shared" si="50"/>
        <v>117.93420379256582</v>
      </c>
      <c r="AY93" s="7">
        <f t="shared" si="50"/>
        <v>131.32286513444674</v>
      </c>
      <c r="AZ93" s="7">
        <f t="shared" si="50"/>
        <v>143.85322313915898</v>
      </c>
      <c r="BA93" s="7">
        <f t="shared" si="50"/>
        <v>154.16423024519304</v>
      </c>
      <c r="BB93" s="7">
        <f t="shared" si="50"/>
        <v>158.68718679255338</v>
      </c>
      <c r="BC93" s="7">
        <f t="shared" si="65"/>
        <v>89.671883665575919</v>
      </c>
      <c r="BD93" s="7">
        <f t="shared" si="59"/>
        <v>11.956251155410122</v>
      </c>
      <c r="BE93" s="40">
        <f t="shared" si="66"/>
        <v>1.0052324597084035</v>
      </c>
      <c r="BF93" s="40">
        <f t="shared" si="57"/>
        <v>0</v>
      </c>
      <c r="BG93" s="40">
        <f t="shared" si="57"/>
        <v>0</v>
      </c>
      <c r="BH93" s="40">
        <f t="shared" si="57"/>
        <v>0</v>
      </c>
      <c r="BI93" s="40">
        <f t="shared" si="57"/>
        <v>0</v>
      </c>
      <c r="BJ93" s="40">
        <f t="shared" si="57"/>
        <v>0</v>
      </c>
      <c r="BK93" s="40">
        <f t="shared" si="57"/>
        <v>0</v>
      </c>
      <c r="BL93" s="40">
        <f t="shared" si="57"/>
        <v>0</v>
      </c>
      <c r="BM93" s="40">
        <f t="shared" si="57"/>
        <v>322.15748098945846</v>
      </c>
      <c r="BN93" s="40">
        <f t="shared" si="57"/>
        <v>629.15310518991976</v>
      </c>
      <c r="BO93" s="40">
        <f t="shared" si="57"/>
        <v>892.77622416106408</v>
      </c>
      <c r="BP93" s="40">
        <f t="shared" si="57"/>
        <v>1095.0613580028116</v>
      </c>
      <c r="BQ93" s="40">
        <f t="shared" si="57"/>
        <v>1222.2231091358365</v>
      </c>
      <c r="BR93" s="40">
        <f t="shared" si="57"/>
        <v>1265.5956143651529</v>
      </c>
      <c r="BS93" s="40">
        <f t="shared" si="57"/>
        <v>1222.2231091358365</v>
      </c>
      <c r="BT93" s="40">
        <f t="shared" si="72"/>
        <v>1095.0613580028116</v>
      </c>
      <c r="BU93" s="40">
        <f t="shared" si="72"/>
        <v>892.77622416106408</v>
      </c>
      <c r="BV93" s="40">
        <f t="shared" si="72"/>
        <v>629.15310518991976</v>
      </c>
      <c r="BW93" s="40">
        <f t="shared" si="72"/>
        <v>322.15748098945846</v>
      </c>
      <c r="BX93" s="40">
        <f t="shared" si="72"/>
        <v>0</v>
      </c>
      <c r="BY93" s="40">
        <f t="shared" si="72"/>
        <v>0</v>
      </c>
      <c r="BZ93" s="40">
        <f t="shared" si="72"/>
        <v>0</v>
      </c>
      <c r="CA93" s="40">
        <f t="shared" si="72"/>
        <v>0</v>
      </c>
      <c r="CB93" s="40">
        <f t="shared" si="72"/>
        <v>0</v>
      </c>
      <c r="CC93" s="40">
        <f t="shared" si="54"/>
        <v>0</v>
      </c>
      <c r="CD93" s="40">
        <f t="shared" si="54"/>
        <v>0</v>
      </c>
      <c r="CE93" s="40">
        <f t="shared" si="67"/>
        <v>645.453763326228</v>
      </c>
      <c r="CF93" s="10">
        <f t="shared" si="60"/>
        <v>1.5650696164296214</v>
      </c>
      <c r="CG93" s="35">
        <f t="shared" si="61"/>
        <v>7.3838709677419336</v>
      </c>
      <c r="CH93" s="7">
        <f t="shared" si="62"/>
        <v>34.65193819754785</v>
      </c>
      <c r="CI93" s="7">
        <f t="shared" si="68"/>
        <v>17.672488480749404</v>
      </c>
      <c r="CJ93" s="10">
        <f t="shared" si="63"/>
        <v>21.177134522043744</v>
      </c>
    </row>
    <row r="94" spans="1:88" ht="15.75" thickBot="1" x14ac:dyDescent="0.3">
      <c r="A94" s="8">
        <v>83</v>
      </c>
      <c r="B94" s="3" t="s">
        <v>18</v>
      </c>
      <c r="C94" s="14">
        <v>44279</v>
      </c>
      <c r="D94" s="11">
        <f t="shared" si="64"/>
        <v>1.2104811963853008</v>
      </c>
      <c r="E94" s="8">
        <f t="shared" si="56"/>
        <v>-180</v>
      </c>
      <c r="F94" s="3">
        <f t="shared" si="56"/>
        <v>-165</v>
      </c>
      <c r="G94" s="3">
        <f t="shared" si="56"/>
        <v>-150</v>
      </c>
      <c r="H94" s="3">
        <f t="shared" si="56"/>
        <v>-135</v>
      </c>
      <c r="I94" s="3">
        <f t="shared" si="56"/>
        <v>-120</v>
      </c>
      <c r="J94" s="3">
        <f t="shared" si="56"/>
        <v>-105</v>
      </c>
      <c r="K94" s="3">
        <f t="shared" si="56"/>
        <v>-90</v>
      </c>
      <c r="L94" s="3">
        <f t="shared" si="56"/>
        <v>-75</v>
      </c>
      <c r="M94" s="3">
        <f t="shared" si="56"/>
        <v>-60</v>
      </c>
      <c r="N94" s="3">
        <f t="shared" ref="M94:T126" si="73">(N$11-12)*15</f>
        <v>-45</v>
      </c>
      <c r="O94" s="3">
        <f t="shared" si="73"/>
        <v>-30</v>
      </c>
      <c r="P94" s="3">
        <f t="shared" si="73"/>
        <v>-15</v>
      </c>
      <c r="Q94" s="3">
        <f t="shared" si="58"/>
        <v>0</v>
      </c>
      <c r="R94" s="3">
        <f t="shared" si="58"/>
        <v>15</v>
      </c>
      <c r="S94" s="3">
        <f t="shared" si="58"/>
        <v>30</v>
      </c>
      <c r="T94" s="3">
        <f t="shared" si="58"/>
        <v>45</v>
      </c>
      <c r="U94" s="3">
        <f t="shared" ref="U94:AB125" si="74">(U$11-12)*15</f>
        <v>60</v>
      </c>
      <c r="V94" s="3">
        <f t="shared" si="74"/>
        <v>75</v>
      </c>
      <c r="W94" s="3">
        <f t="shared" si="74"/>
        <v>90</v>
      </c>
      <c r="X94" s="3">
        <f t="shared" si="74"/>
        <v>105</v>
      </c>
      <c r="Y94" s="3">
        <f t="shared" si="74"/>
        <v>120</v>
      </c>
      <c r="Z94" s="3">
        <f t="shared" si="74"/>
        <v>135</v>
      </c>
      <c r="AA94" s="3">
        <f t="shared" si="74"/>
        <v>150</v>
      </c>
      <c r="AB94" s="3">
        <f t="shared" si="74"/>
        <v>165</v>
      </c>
      <c r="AC94" s="3">
        <f t="shared" si="69"/>
        <v>180</v>
      </c>
      <c r="AD94" s="7">
        <f t="shared" si="71"/>
        <v>159.0904811963853</v>
      </c>
      <c r="AE94" s="7">
        <f t="shared" si="71"/>
        <v>154.50009772961727</v>
      </c>
      <c r="AF94" s="7">
        <f t="shared" si="71"/>
        <v>144.1017153840242</v>
      </c>
      <c r="AG94" s="7">
        <f t="shared" si="71"/>
        <v>131.51914545197863</v>
      </c>
      <c r="AH94" s="7">
        <f t="shared" si="71"/>
        <v>118.10247205905839</v>
      </c>
      <c r="AI94" s="7">
        <f t="shared" si="71"/>
        <v>104.33970290611943</v>
      </c>
      <c r="AJ94" s="7">
        <f t="shared" si="71"/>
        <v>90.455774761510384</v>
      </c>
      <c r="AK94" s="7">
        <f t="shared" si="71"/>
        <v>76.599225285856321</v>
      </c>
      <c r="AL94" s="7">
        <f t="shared" si="70"/>
        <v>62.926021017269846</v>
      </c>
      <c r="AM94" s="7">
        <f t="shared" si="70"/>
        <v>49.687143054768924</v>
      </c>
      <c r="AN94" s="7">
        <f t="shared" si="70"/>
        <v>37.424972126928928</v>
      </c>
      <c r="AO94" s="7">
        <f t="shared" si="70"/>
        <v>27.54143861993175</v>
      </c>
      <c r="AP94" s="7">
        <f t="shared" si="70"/>
        <v>23.330481196385314</v>
      </c>
      <c r="AQ94" s="7">
        <f t="shared" si="70"/>
        <v>27.54143861993175</v>
      </c>
      <c r="AR94" s="7">
        <f t="shared" si="70"/>
        <v>37.424972126928928</v>
      </c>
      <c r="AS94" s="7">
        <f t="shared" si="70"/>
        <v>49.687143054768924</v>
      </c>
      <c r="AT94" s="7">
        <f t="shared" si="70"/>
        <v>62.926021017269846</v>
      </c>
      <c r="AU94" s="7">
        <f t="shared" si="52"/>
        <v>76.599225285856321</v>
      </c>
      <c r="AV94" s="7">
        <f t="shared" si="52"/>
        <v>90.455774761510384</v>
      </c>
      <c r="AW94" s="7">
        <f t="shared" si="52"/>
        <v>104.33970290611943</v>
      </c>
      <c r="AX94" s="7">
        <f t="shared" si="50"/>
        <v>118.10247205905839</v>
      </c>
      <c r="AY94" s="7">
        <f t="shared" si="50"/>
        <v>131.51914545197863</v>
      </c>
      <c r="AZ94" s="7">
        <f t="shared" si="50"/>
        <v>144.1017153840242</v>
      </c>
      <c r="BA94" s="7">
        <f t="shared" ref="AX94:BB157" si="75">DEGREES(ACOS((SIN(RADIANS($J$4))*SIN(RADIANS($D94))+COS(RADIANS($J$4))*COS(RADIANS($D94))*COS(RADIANS(AB94)))))</f>
        <v>154.50009772961727</v>
      </c>
      <c r="BB94" s="7">
        <f t="shared" si="75"/>
        <v>159.0904811963853</v>
      </c>
      <c r="BC94" s="7">
        <f t="shared" si="65"/>
        <v>89.507903013535028</v>
      </c>
      <c r="BD94" s="7">
        <f t="shared" si="59"/>
        <v>11.934387068471336</v>
      </c>
      <c r="BE94" s="40">
        <f t="shared" si="66"/>
        <v>1.0046708297421625</v>
      </c>
      <c r="BF94" s="40">
        <f t="shared" si="57"/>
        <v>0</v>
      </c>
      <c r="BG94" s="40">
        <f t="shared" si="57"/>
        <v>0</v>
      </c>
      <c r="BH94" s="40">
        <f t="shared" si="57"/>
        <v>0</v>
      </c>
      <c r="BI94" s="40">
        <f t="shared" si="57"/>
        <v>0</v>
      </c>
      <c r="BJ94" s="40">
        <f t="shared" si="57"/>
        <v>0</v>
      </c>
      <c r="BK94" s="40">
        <f t="shared" si="57"/>
        <v>0</v>
      </c>
      <c r="BL94" s="40">
        <f t="shared" si="57"/>
        <v>0</v>
      </c>
      <c r="BM94" s="40">
        <f t="shared" si="57"/>
        <v>318.29716444997604</v>
      </c>
      <c r="BN94" s="40">
        <f t="shared" si="57"/>
        <v>625.08323997300067</v>
      </c>
      <c r="BO94" s="40">
        <f t="shared" si="57"/>
        <v>888.52641541541914</v>
      </c>
      <c r="BP94" s="40">
        <f t="shared" si="57"/>
        <v>1090.6734737312629</v>
      </c>
      <c r="BQ94" s="40">
        <f t="shared" si="57"/>
        <v>1217.7484269601164</v>
      </c>
      <c r="BR94" s="40">
        <f t="shared" si="57"/>
        <v>1261.091327040722</v>
      </c>
      <c r="BS94" s="40">
        <f t="shared" si="57"/>
        <v>1217.7484269601164</v>
      </c>
      <c r="BT94" s="40">
        <f t="shared" si="72"/>
        <v>1090.6734737312629</v>
      </c>
      <c r="BU94" s="40">
        <f t="shared" si="72"/>
        <v>888.52641541541914</v>
      </c>
      <c r="BV94" s="40">
        <f t="shared" si="72"/>
        <v>625.08323997300067</v>
      </c>
      <c r="BW94" s="40">
        <f t="shared" si="72"/>
        <v>318.29716444997604</v>
      </c>
      <c r="BX94" s="40">
        <f t="shared" si="72"/>
        <v>0</v>
      </c>
      <c r="BY94" s="40">
        <f t="shared" si="72"/>
        <v>0</v>
      </c>
      <c r="BZ94" s="40">
        <f t="shared" si="72"/>
        <v>0</v>
      </c>
      <c r="CA94" s="40">
        <f t="shared" si="72"/>
        <v>0</v>
      </c>
      <c r="CB94" s="40">
        <f t="shared" si="72"/>
        <v>0</v>
      </c>
      <c r="CC94" s="40">
        <f t="shared" si="54"/>
        <v>0</v>
      </c>
      <c r="CD94" s="40">
        <f t="shared" si="54"/>
        <v>0</v>
      </c>
      <c r="CE94" s="40">
        <f t="shared" si="67"/>
        <v>643.15657679076821</v>
      </c>
      <c r="CF94" s="10">
        <f t="shared" si="60"/>
        <v>1.5622076141419408</v>
      </c>
      <c r="CG94" s="35">
        <f t="shared" si="61"/>
        <v>7.3838709677419336</v>
      </c>
      <c r="CH94" s="7">
        <f t="shared" si="62"/>
        <v>34.45302536559705</v>
      </c>
      <c r="CI94" s="7">
        <f t="shared" si="68"/>
        <v>17.571042936454496</v>
      </c>
      <c r="CJ94" s="10">
        <f t="shared" si="63"/>
        <v>21.075841098479657</v>
      </c>
    </row>
    <row r="95" spans="1:88" ht="15.75" thickBot="1" x14ac:dyDescent="0.3">
      <c r="A95" s="8">
        <v>84</v>
      </c>
      <c r="B95" s="3" t="s">
        <v>18</v>
      </c>
      <c r="C95" s="14">
        <v>44280</v>
      </c>
      <c r="D95" s="11">
        <f t="shared" si="64"/>
        <v>1.6134169085144008</v>
      </c>
      <c r="E95" s="8">
        <f t="shared" ref="E95:L126" si="76">(E$11-12)*15</f>
        <v>-180</v>
      </c>
      <c r="F95" s="3">
        <f t="shared" si="76"/>
        <v>-165</v>
      </c>
      <c r="G95" s="3">
        <f t="shared" si="76"/>
        <v>-150</v>
      </c>
      <c r="H95" s="3">
        <f t="shared" si="76"/>
        <v>-135</v>
      </c>
      <c r="I95" s="3">
        <f t="shared" si="76"/>
        <v>-120</v>
      </c>
      <c r="J95" s="3">
        <f t="shared" si="76"/>
        <v>-105</v>
      </c>
      <c r="K95" s="3">
        <f t="shared" si="76"/>
        <v>-90</v>
      </c>
      <c r="L95" s="3">
        <f t="shared" si="76"/>
        <v>-75</v>
      </c>
      <c r="M95" s="3">
        <f t="shared" si="73"/>
        <v>-60</v>
      </c>
      <c r="N95" s="3">
        <f t="shared" si="73"/>
        <v>-45</v>
      </c>
      <c r="O95" s="3">
        <f t="shared" si="73"/>
        <v>-30</v>
      </c>
      <c r="P95" s="3">
        <f t="shared" si="73"/>
        <v>-15</v>
      </c>
      <c r="Q95" s="3">
        <f t="shared" si="73"/>
        <v>0</v>
      </c>
      <c r="R95" s="3">
        <f t="shared" si="73"/>
        <v>15</v>
      </c>
      <c r="S95" s="3">
        <f t="shared" si="73"/>
        <v>30</v>
      </c>
      <c r="T95" s="3">
        <f t="shared" si="73"/>
        <v>45</v>
      </c>
      <c r="U95" s="3">
        <f t="shared" si="74"/>
        <v>60</v>
      </c>
      <c r="V95" s="3">
        <f t="shared" si="74"/>
        <v>75</v>
      </c>
      <c r="W95" s="3">
        <f t="shared" si="74"/>
        <v>90</v>
      </c>
      <c r="X95" s="3">
        <f t="shared" si="74"/>
        <v>105</v>
      </c>
      <c r="Y95" s="3">
        <f t="shared" si="74"/>
        <v>120</v>
      </c>
      <c r="Z95" s="3">
        <f t="shared" si="74"/>
        <v>135</v>
      </c>
      <c r="AA95" s="3">
        <f t="shared" si="74"/>
        <v>150</v>
      </c>
      <c r="AB95" s="3">
        <f t="shared" si="74"/>
        <v>165</v>
      </c>
      <c r="AC95" s="3">
        <f t="shared" si="69"/>
        <v>180</v>
      </c>
      <c r="AD95" s="7">
        <f t="shared" si="71"/>
        <v>159.49341690851438</v>
      </c>
      <c r="AE95" s="7">
        <f t="shared" si="71"/>
        <v>154.83382261733169</v>
      </c>
      <c r="AF95" s="7">
        <f t="shared" si="71"/>
        <v>144.34754241493809</v>
      </c>
      <c r="AG95" s="7">
        <f t="shared" si="71"/>
        <v>131.71333008295869</v>
      </c>
      <c r="AH95" s="7">
        <f t="shared" si="71"/>
        <v>118.26933838769686</v>
      </c>
      <c r="AI95" s="7">
        <f t="shared" si="71"/>
        <v>104.49385469608926</v>
      </c>
      <c r="AJ95" s="7">
        <f t="shared" si="71"/>
        <v>90.607459454179491</v>
      </c>
      <c r="AK95" s="7">
        <f t="shared" si="71"/>
        <v>76.757544062319241</v>
      </c>
      <c r="AL95" s="7">
        <f t="shared" si="70"/>
        <v>63.101393519336085</v>
      </c>
      <c r="AM95" s="7">
        <f t="shared" si="70"/>
        <v>49.894271294191235</v>
      </c>
      <c r="AN95" s="7">
        <f t="shared" si="70"/>
        <v>37.686882689616972</v>
      </c>
      <c r="AO95" s="7">
        <f t="shared" si="70"/>
        <v>27.88669080863632</v>
      </c>
      <c r="AP95" s="7">
        <f t="shared" si="70"/>
        <v>23.733416908514425</v>
      </c>
      <c r="AQ95" s="7">
        <f t="shared" si="70"/>
        <v>27.88669080863632</v>
      </c>
      <c r="AR95" s="7">
        <f t="shared" si="70"/>
        <v>37.686882689616972</v>
      </c>
      <c r="AS95" s="7">
        <f t="shared" si="70"/>
        <v>49.894271294191235</v>
      </c>
      <c r="AT95" s="7">
        <f t="shared" si="70"/>
        <v>63.101393519336085</v>
      </c>
      <c r="AU95" s="7">
        <f t="shared" si="52"/>
        <v>76.757544062319241</v>
      </c>
      <c r="AV95" s="7">
        <f t="shared" si="52"/>
        <v>90.607459454179491</v>
      </c>
      <c r="AW95" s="7">
        <f t="shared" si="52"/>
        <v>104.49385469608926</v>
      </c>
      <c r="AX95" s="7">
        <f t="shared" si="75"/>
        <v>118.26933838769686</v>
      </c>
      <c r="AY95" s="7">
        <f t="shared" si="75"/>
        <v>131.71333008295869</v>
      </c>
      <c r="AZ95" s="7">
        <f t="shared" si="75"/>
        <v>144.34754241493809</v>
      </c>
      <c r="BA95" s="7">
        <f t="shared" si="75"/>
        <v>154.83382261733169</v>
      </c>
      <c r="BB95" s="7">
        <f t="shared" si="75"/>
        <v>159.49341690851438</v>
      </c>
      <c r="BC95" s="7">
        <f t="shared" si="65"/>
        <v>89.344015463424896</v>
      </c>
      <c r="BD95" s="7">
        <f t="shared" si="59"/>
        <v>11.912535395123319</v>
      </c>
      <c r="BE95" s="40">
        <f t="shared" si="66"/>
        <v>1.0041078157082641</v>
      </c>
      <c r="BF95" s="40">
        <f t="shared" si="57"/>
        <v>0</v>
      </c>
      <c r="BG95" s="40">
        <f t="shared" si="57"/>
        <v>0</v>
      </c>
      <c r="BH95" s="40">
        <f t="shared" si="57"/>
        <v>0</v>
      </c>
      <c r="BI95" s="40">
        <f t="shared" si="57"/>
        <v>0</v>
      </c>
      <c r="BJ95" s="40">
        <f t="shared" si="57"/>
        <v>0</v>
      </c>
      <c r="BK95" s="40">
        <f t="shared" si="57"/>
        <v>0</v>
      </c>
      <c r="BL95" s="40">
        <f t="shared" si="57"/>
        <v>0</v>
      </c>
      <c r="BM95" s="40">
        <f t="shared" si="57"/>
        <v>314.42806055004138</v>
      </c>
      <c r="BN95" s="40">
        <f t="shared" si="57"/>
        <v>620.98907027887105</v>
      </c>
      <c r="BO95" s="40">
        <f t="shared" si="57"/>
        <v>884.23897734232139</v>
      </c>
      <c r="BP95" s="40">
        <f t="shared" si="57"/>
        <v>1086.23773561506</v>
      </c>
      <c r="BQ95" s="40">
        <f t="shared" si="57"/>
        <v>1213.219463539531</v>
      </c>
      <c r="BR95" s="40">
        <f t="shared" si="57"/>
        <v>1256.5305662049095</v>
      </c>
      <c r="BS95" s="40">
        <f t="shared" si="57"/>
        <v>1213.219463539531</v>
      </c>
      <c r="BT95" s="40">
        <f t="shared" si="72"/>
        <v>1086.23773561506</v>
      </c>
      <c r="BU95" s="40">
        <f t="shared" si="72"/>
        <v>884.23897734232139</v>
      </c>
      <c r="BV95" s="40">
        <f t="shared" si="72"/>
        <v>620.98907027887105</v>
      </c>
      <c r="BW95" s="40">
        <f t="shared" si="72"/>
        <v>314.42806055004138</v>
      </c>
      <c r="BX95" s="40">
        <f t="shared" si="72"/>
        <v>0</v>
      </c>
      <c r="BY95" s="40">
        <f t="shared" si="72"/>
        <v>0</v>
      </c>
      <c r="BZ95" s="40">
        <f t="shared" si="72"/>
        <v>0</v>
      </c>
      <c r="CA95" s="40">
        <f t="shared" si="72"/>
        <v>0</v>
      </c>
      <c r="CB95" s="40">
        <f t="shared" si="72"/>
        <v>0</v>
      </c>
      <c r="CC95" s="40">
        <f t="shared" si="54"/>
        <v>0</v>
      </c>
      <c r="CD95" s="40">
        <f t="shared" si="54"/>
        <v>0</v>
      </c>
      <c r="CE95" s="40">
        <f t="shared" si="67"/>
        <v>640.83058876450389</v>
      </c>
      <c r="CF95" s="10">
        <f t="shared" si="60"/>
        <v>1.5593472367894918</v>
      </c>
      <c r="CG95" s="35">
        <f t="shared" si="61"/>
        <v>7.3838709677419336</v>
      </c>
      <c r="CH95" s="7">
        <f t="shared" si="62"/>
        <v>34.252435872521126</v>
      </c>
      <c r="CI95" s="7">
        <f t="shared" si="68"/>
        <v>17.468742294985773</v>
      </c>
      <c r="CJ95" s="10">
        <f t="shared" si="63"/>
        <v>20.973349444023544</v>
      </c>
    </row>
    <row r="96" spans="1:88" ht="15.75" thickBot="1" x14ac:dyDescent="0.3">
      <c r="A96" s="8">
        <v>85</v>
      </c>
      <c r="B96" s="3" t="s">
        <v>18</v>
      </c>
      <c r="C96" s="14">
        <v>44281</v>
      </c>
      <c r="D96" s="11">
        <f t="shared" si="64"/>
        <v>2.0158745303931198</v>
      </c>
      <c r="E96" s="8">
        <f t="shared" si="76"/>
        <v>-180</v>
      </c>
      <c r="F96" s="3">
        <f t="shared" si="76"/>
        <v>-165</v>
      </c>
      <c r="G96" s="3">
        <f t="shared" si="76"/>
        <v>-150</v>
      </c>
      <c r="H96" s="3">
        <f t="shared" si="76"/>
        <v>-135</v>
      </c>
      <c r="I96" s="3">
        <f t="shared" si="76"/>
        <v>-120</v>
      </c>
      <c r="J96" s="3">
        <f t="shared" si="76"/>
        <v>-105</v>
      </c>
      <c r="K96" s="3">
        <f t="shared" si="76"/>
        <v>-90</v>
      </c>
      <c r="L96" s="3">
        <f t="shared" si="76"/>
        <v>-75</v>
      </c>
      <c r="M96" s="3">
        <f t="shared" si="73"/>
        <v>-60</v>
      </c>
      <c r="N96" s="3">
        <f t="shared" si="73"/>
        <v>-45</v>
      </c>
      <c r="O96" s="3">
        <f t="shared" si="73"/>
        <v>-30</v>
      </c>
      <c r="P96" s="3">
        <f t="shared" si="73"/>
        <v>-15</v>
      </c>
      <c r="Q96" s="3">
        <f t="shared" si="73"/>
        <v>0</v>
      </c>
      <c r="R96" s="3">
        <f t="shared" si="73"/>
        <v>15</v>
      </c>
      <c r="S96" s="3">
        <f t="shared" si="73"/>
        <v>30</v>
      </c>
      <c r="T96" s="3">
        <f t="shared" si="73"/>
        <v>45</v>
      </c>
      <c r="U96" s="3">
        <f t="shared" si="74"/>
        <v>60</v>
      </c>
      <c r="V96" s="3">
        <f t="shared" si="74"/>
        <v>75</v>
      </c>
      <c r="W96" s="3">
        <f t="shared" si="74"/>
        <v>90</v>
      </c>
      <c r="X96" s="3">
        <f t="shared" si="74"/>
        <v>105</v>
      </c>
      <c r="Y96" s="3">
        <f t="shared" si="74"/>
        <v>120</v>
      </c>
      <c r="Z96" s="3">
        <f t="shared" si="74"/>
        <v>135</v>
      </c>
      <c r="AA96" s="3">
        <f t="shared" si="74"/>
        <v>150</v>
      </c>
      <c r="AB96" s="3">
        <f t="shared" si="74"/>
        <v>165</v>
      </c>
      <c r="AC96" s="3">
        <f t="shared" si="69"/>
        <v>180</v>
      </c>
      <c r="AD96" s="7">
        <f t="shared" si="71"/>
        <v>159.89587453039312</v>
      </c>
      <c r="AE96" s="7">
        <f t="shared" si="71"/>
        <v>155.16523731546988</v>
      </c>
      <c r="AF96" s="7">
        <f t="shared" si="71"/>
        <v>144.59058736236105</v>
      </c>
      <c r="AG96" s="7">
        <f t="shared" si="71"/>
        <v>131.9053426852397</v>
      </c>
      <c r="AH96" s="7">
        <f t="shared" si="71"/>
        <v>118.43474452757165</v>
      </c>
      <c r="AI96" s="7">
        <f t="shared" si="71"/>
        <v>104.64719896422331</v>
      </c>
      <c r="AJ96" s="7">
        <f t="shared" si="71"/>
        <v>90.758938431567231</v>
      </c>
      <c r="AK96" s="7">
        <f t="shared" si="71"/>
        <v>76.916237521728078</v>
      </c>
      <c r="AL96" s="7">
        <f t="shared" si="70"/>
        <v>63.277719266120883</v>
      </c>
      <c r="AM96" s="7">
        <f t="shared" si="70"/>
        <v>50.10290130870667</v>
      </c>
      <c r="AN96" s="7">
        <f t="shared" si="70"/>
        <v>37.950584545584682</v>
      </c>
      <c r="AO96" s="7">
        <f t="shared" si="70"/>
        <v>28.23293826636769</v>
      </c>
      <c r="AP96" s="7">
        <f t="shared" si="70"/>
        <v>24.135874530393124</v>
      </c>
      <c r="AQ96" s="7">
        <f t="shared" si="70"/>
        <v>28.23293826636769</v>
      </c>
      <c r="AR96" s="7">
        <f t="shared" si="70"/>
        <v>37.950584545584682</v>
      </c>
      <c r="AS96" s="7">
        <f t="shared" si="70"/>
        <v>50.10290130870667</v>
      </c>
      <c r="AT96" s="7">
        <f t="shared" si="70"/>
        <v>63.277719266120883</v>
      </c>
      <c r="AU96" s="7">
        <f t="shared" si="52"/>
        <v>76.916237521728078</v>
      </c>
      <c r="AV96" s="7">
        <f t="shared" si="52"/>
        <v>90.758938431567231</v>
      </c>
      <c r="AW96" s="7">
        <f t="shared" si="52"/>
        <v>104.64719896422331</v>
      </c>
      <c r="AX96" s="7">
        <f t="shared" si="75"/>
        <v>118.43474452757165</v>
      </c>
      <c r="AY96" s="7">
        <f t="shared" si="75"/>
        <v>131.9053426852397</v>
      </c>
      <c r="AZ96" s="7">
        <f t="shared" si="75"/>
        <v>144.59058736236105</v>
      </c>
      <c r="BA96" s="7">
        <f t="shared" si="75"/>
        <v>155.16523731546988</v>
      </c>
      <c r="BB96" s="7">
        <f t="shared" si="75"/>
        <v>159.89587453039312</v>
      </c>
      <c r="BC96" s="7">
        <f t="shared" si="65"/>
        <v>89.180252188576986</v>
      </c>
      <c r="BD96" s="7">
        <f t="shared" si="59"/>
        <v>11.890700291810266</v>
      </c>
      <c r="BE96" s="40">
        <f t="shared" si="66"/>
        <v>1.0035435844399174</v>
      </c>
      <c r="BF96" s="40">
        <f t="shared" si="57"/>
        <v>0</v>
      </c>
      <c r="BG96" s="40">
        <f t="shared" si="57"/>
        <v>0</v>
      </c>
      <c r="BH96" s="40">
        <f t="shared" si="57"/>
        <v>0</v>
      </c>
      <c r="BI96" s="40">
        <f t="shared" si="57"/>
        <v>0</v>
      </c>
      <c r="BJ96" s="40">
        <f t="shared" si="57"/>
        <v>0</v>
      </c>
      <c r="BK96" s="40">
        <f t="shared" si="57"/>
        <v>0</v>
      </c>
      <c r="BL96" s="40">
        <f t="shared" si="57"/>
        <v>0</v>
      </c>
      <c r="BM96" s="40">
        <f t="shared" si="57"/>
        <v>310.55158124456608</v>
      </c>
      <c r="BN96" s="40">
        <f t="shared" si="57"/>
        <v>616.87215023509862</v>
      </c>
      <c r="BO96" s="40">
        <f t="shared" si="57"/>
        <v>879.91558615576776</v>
      </c>
      <c r="BP96" s="40">
        <f t="shared" si="57"/>
        <v>1081.7559135484116</v>
      </c>
      <c r="BQ96" s="40">
        <f t="shared" si="57"/>
        <v>1208.6380476581337</v>
      </c>
      <c r="BR96" s="40">
        <f t="shared" si="57"/>
        <v>1251.9151807279966</v>
      </c>
      <c r="BS96" s="40">
        <f t="shared" si="57"/>
        <v>1208.6380476581337</v>
      </c>
      <c r="BT96" s="40">
        <f t="shared" si="72"/>
        <v>1081.7559135484116</v>
      </c>
      <c r="BU96" s="40">
        <f t="shared" si="72"/>
        <v>879.91558615576776</v>
      </c>
      <c r="BV96" s="40">
        <f t="shared" si="72"/>
        <v>616.87215023509862</v>
      </c>
      <c r="BW96" s="40">
        <f t="shared" si="72"/>
        <v>310.55158124456608</v>
      </c>
      <c r="BX96" s="40">
        <f t="shared" si="72"/>
        <v>0</v>
      </c>
      <c r="BY96" s="40">
        <f t="shared" si="72"/>
        <v>0</v>
      </c>
      <c r="BZ96" s="40">
        <f t="shared" si="72"/>
        <v>0</v>
      </c>
      <c r="CA96" s="40">
        <f t="shared" si="72"/>
        <v>0</v>
      </c>
      <c r="CB96" s="40">
        <f t="shared" si="72"/>
        <v>0</v>
      </c>
      <c r="CC96" s="40">
        <f t="shared" si="54"/>
        <v>0</v>
      </c>
      <c r="CD96" s="40">
        <f t="shared" si="54"/>
        <v>0</v>
      </c>
      <c r="CE96" s="40">
        <f t="shared" si="67"/>
        <v>638.47674217127826</v>
      </c>
      <c r="CF96" s="10">
        <f t="shared" si="60"/>
        <v>1.5564890284495474</v>
      </c>
      <c r="CG96" s="35">
        <f t="shared" si="61"/>
        <v>7.3838709677419336</v>
      </c>
      <c r="CH96" s="7">
        <f t="shared" si="62"/>
        <v>34.050247857158936</v>
      </c>
      <c r="CI96" s="7">
        <f t="shared" si="68"/>
        <v>17.365626407151058</v>
      </c>
      <c r="CJ96" s="10">
        <f t="shared" si="63"/>
        <v>20.869699820740394</v>
      </c>
    </row>
    <row r="97" spans="1:88" ht="15.75" thickBot="1" x14ac:dyDescent="0.3">
      <c r="A97" s="8">
        <v>86</v>
      </c>
      <c r="B97" s="3" t="s">
        <v>18</v>
      </c>
      <c r="C97" s="14">
        <v>44282</v>
      </c>
      <c r="D97" s="11">
        <f t="shared" si="64"/>
        <v>2.4177348051423468</v>
      </c>
      <c r="E97" s="8">
        <f t="shared" si="76"/>
        <v>-180</v>
      </c>
      <c r="F97" s="3">
        <f t="shared" si="76"/>
        <v>-165</v>
      </c>
      <c r="G97" s="3">
        <f t="shared" si="76"/>
        <v>-150</v>
      </c>
      <c r="H97" s="3">
        <f t="shared" si="76"/>
        <v>-135</v>
      </c>
      <c r="I97" s="3">
        <f t="shared" si="76"/>
        <v>-120</v>
      </c>
      <c r="J97" s="3">
        <f t="shared" si="76"/>
        <v>-105</v>
      </c>
      <c r="K97" s="3">
        <f t="shared" si="76"/>
        <v>-90</v>
      </c>
      <c r="L97" s="3">
        <f t="shared" si="76"/>
        <v>-75</v>
      </c>
      <c r="M97" s="3">
        <f t="shared" si="73"/>
        <v>-60</v>
      </c>
      <c r="N97" s="3">
        <f t="shared" si="73"/>
        <v>-45</v>
      </c>
      <c r="O97" s="3">
        <f t="shared" si="73"/>
        <v>-30</v>
      </c>
      <c r="P97" s="3">
        <f t="shared" si="73"/>
        <v>-15</v>
      </c>
      <c r="Q97" s="3">
        <f t="shared" si="73"/>
        <v>0</v>
      </c>
      <c r="R97" s="3">
        <f t="shared" si="73"/>
        <v>15</v>
      </c>
      <c r="S97" s="3">
        <f t="shared" si="73"/>
        <v>30</v>
      </c>
      <c r="T97" s="3">
        <f t="shared" si="73"/>
        <v>45</v>
      </c>
      <c r="U97" s="3">
        <f t="shared" si="74"/>
        <v>60</v>
      </c>
      <c r="V97" s="3">
        <f t="shared" si="74"/>
        <v>75</v>
      </c>
      <c r="W97" s="3">
        <f t="shared" si="74"/>
        <v>90</v>
      </c>
      <c r="X97" s="3">
        <f t="shared" si="74"/>
        <v>105</v>
      </c>
      <c r="Y97" s="3">
        <f t="shared" si="74"/>
        <v>120</v>
      </c>
      <c r="Z97" s="3">
        <f t="shared" si="74"/>
        <v>135</v>
      </c>
      <c r="AA97" s="3">
        <f t="shared" si="74"/>
        <v>150</v>
      </c>
      <c r="AB97" s="3">
        <f t="shared" si="74"/>
        <v>165</v>
      </c>
      <c r="AC97" s="3">
        <f t="shared" si="69"/>
        <v>180</v>
      </c>
      <c r="AD97" s="7">
        <f t="shared" si="71"/>
        <v>160.29773480514234</v>
      </c>
      <c r="AE97" s="7">
        <f t="shared" si="71"/>
        <v>155.49417356935189</v>
      </c>
      <c r="AF97" s="7">
        <f t="shared" si="71"/>
        <v>144.83073586774228</v>
      </c>
      <c r="AG97" s="7">
        <f t="shared" si="71"/>
        <v>132.09510931920011</v>
      </c>
      <c r="AH97" s="7">
        <f t="shared" si="71"/>
        <v>118.59863384318437</v>
      </c>
      <c r="AI97" s="7">
        <f t="shared" si="71"/>
        <v>104.79968501283285</v>
      </c>
      <c r="AJ97" s="7">
        <f t="shared" si="71"/>
        <v>90.910160507331554</v>
      </c>
      <c r="AK97" s="7">
        <f t="shared" si="71"/>
        <v>77.075248706993619</v>
      </c>
      <c r="AL97" s="7">
        <f t="shared" si="70"/>
        <v>63.454928969679486</v>
      </c>
      <c r="AM97" s="7">
        <f t="shared" si="70"/>
        <v>50.312940902403319</v>
      </c>
      <c r="AN97" s="7">
        <f t="shared" si="70"/>
        <v>38.215946839238704</v>
      </c>
      <c r="AO97" s="7">
        <f t="shared" si="70"/>
        <v>28.580021564552283</v>
      </c>
      <c r="AP97" s="7">
        <f t="shared" si="70"/>
        <v>24.537734805142364</v>
      </c>
      <c r="AQ97" s="7">
        <f t="shared" si="70"/>
        <v>28.580021564552283</v>
      </c>
      <c r="AR97" s="7">
        <f t="shared" si="70"/>
        <v>38.215946839238704</v>
      </c>
      <c r="AS97" s="7">
        <f t="shared" si="70"/>
        <v>50.312940902403319</v>
      </c>
      <c r="AT97" s="7">
        <f t="shared" si="70"/>
        <v>63.454928969679486</v>
      </c>
      <c r="AU97" s="7">
        <f t="shared" si="52"/>
        <v>77.075248706993619</v>
      </c>
      <c r="AV97" s="7">
        <f t="shared" si="52"/>
        <v>90.910160507331554</v>
      </c>
      <c r="AW97" s="7">
        <f t="shared" si="52"/>
        <v>104.79968501283285</v>
      </c>
      <c r="AX97" s="7">
        <f t="shared" si="75"/>
        <v>118.59863384318437</v>
      </c>
      <c r="AY97" s="7">
        <f t="shared" si="75"/>
        <v>132.09510931920011</v>
      </c>
      <c r="AZ97" s="7">
        <f t="shared" si="75"/>
        <v>144.83073586774228</v>
      </c>
      <c r="BA97" s="7">
        <f t="shared" si="75"/>
        <v>155.49417356935189</v>
      </c>
      <c r="BB97" s="7">
        <f t="shared" si="75"/>
        <v>160.29773480514234</v>
      </c>
      <c r="BC97" s="7">
        <f t="shared" si="65"/>
        <v>89.016644481393342</v>
      </c>
      <c r="BD97" s="7">
        <f t="shared" si="59"/>
        <v>11.868885930852446</v>
      </c>
      <c r="BE97" s="40">
        <f t="shared" si="66"/>
        <v>1.0029783031310244</v>
      </c>
      <c r="BF97" s="40">
        <f t="shared" si="57"/>
        <v>0</v>
      </c>
      <c r="BG97" s="40">
        <f t="shared" si="57"/>
        <v>0</v>
      </c>
      <c r="BH97" s="40">
        <f t="shared" si="57"/>
        <v>0</v>
      </c>
      <c r="BI97" s="40">
        <f t="shared" si="57"/>
        <v>0</v>
      </c>
      <c r="BJ97" s="40">
        <f t="shared" si="57"/>
        <v>0</v>
      </c>
      <c r="BK97" s="40">
        <f t="shared" si="57"/>
        <v>0</v>
      </c>
      <c r="BL97" s="40">
        <f t="shared" si="57"/>
        <v>0</v>
      </c>
      <c r="BM97" s="40">
        <f t="shared" si="57"/>
        <v>306.66914973980761</v>
      </c>
      <c r="BN97" s="40">
        <f t="shared" si="57"/>
        <v>612.73406382064934</v>
      </c>
      <c r="BO97" s="40">
        <f t="shared" si="57"/>
        <v>875.55796389337775</v>
      </c>
      <c r="BP97" s="40">
        <f t="shared" si="57"/>
        <v>1077.2298355050675</v>
      </c>
      <c r="BQ97" s="40">
        <f t="shared" si="57"/>
        <v>1204.0060738839081</v>
      </c>
      <c r="BR97" s="40">
        <f t="shared" si="57"/>
        <v>1247.2470878920212</v>
      </c>
      <c r="BS97" s="40">
        <f t="shared" si="57"/>
        <v>1204.0060738839081</v>
      </c>
      <c r="BT97" s="40">
        <f t="shared" si="72"/>
        <v>1077.2298355050675</v>
      </c>
      <c r="BU97" s="40">
        <f t="shared" si="72"/>
        <v>875.55796389337775</v>
      </c>
      <c r="BV97" s="40">
        <f t="shared" si="72"/>
        <v>612.73406382064934</v>
      </c>
      <c r="BW97" s="40">
        <f t="shared" si="72"/>
        <v>306.66914973980761</v>
      </c>
      <c r="BX97" s="40">
        <f t="shared" si="72"/>
        <v>0</v>
      </c>
      <c r="BY97" s="40">
        <f t="shared" si="72"/>
        <v>0</v>
      </c>
      <c r="BZ97" s="40">
        <f t="shared" si="72"/>
        <v>0</v>
      </c>
      <c r="CA97" s="40">
        <f t="shared" si="72"/>
        <v>0</v>
      </c>
      <c r="CB97" s="40">
        <f t="shared" si="72"/>
        <v>0</v>
      </c>
      <c r="CC97" s="40">
        <f t="shared" si="54"/>
        <v>0</v>
      </c>
      <c r="CD97" s="40">
        <f t="shared" si="54"/>
        <v>0</v>
      </c>
      <c r="CE97" s="40">
        <f t="shared" si="67"/>
        <v>636.09601482493088</v>
      </c>
      <c r="CF97" s="10">
        <f t="shared" si="60"/>
        <v>1.5536335352775539</v>
      </c>
      <c r="CG97" s="35">
        <f t="shared" si="61"/>
        <v>7.3838709677419336</v>
      </c>
      <c r="CH97" s="7">
        <f t="shared" si="62"/>
        <v>33.846541462587886</v>
      </c>
      <c r="CI97" s="7">
        <f t="shared" si="68"/>
        <v>17.261736145919823</v>
      </c>
      <c r="CJ97" s="10">
        <f t="shared" si="63"/>
        <v>20.764933903605428</v>
      </c>
    </row>
    <row r="98" spans="1:88" ht="15.75" thickBot="1" x14ac:dyDescent="0.3">
      <c r="A98" s="8">
        <v>87</v>
      </c>
      <c r="B98" s="3" t="s">
        <v>18</v>
      </c>
      <c r="C98" s="14">
        <v>44283</v>
      </c>
      <c r="D98" s="11">
        <f t="shared" si="64"/>
        <v>2.8188786528898206</v>
      </c>
      <c r="E98" s="8">
        <f t="shared" si="76"/>
        <v>-180</v>
      </c>
      <c r="F98" s="3">
        <f t="shared" si="76"/>
        <v>-165</v>
      </c>
      <c r="G98" s="3">
        <f t="shared" si="76"/>
        <v>-150</v>
      </c>
      <c r="H98" s="3">
        <f t="shared" si="76"/>
        <v>-135</v>
      </c>
      <c r="I98" s="3">
        <f t="shared" si="76"/>
        <v>-120</v>
      </c>
      <c r="J98" s="3">
        <f t="shared" si="76"/>
        <v>-105</v>
      </c>
      <c r="K98" s="3">
        <f t="shared" si="76"/>
        <v>-90</v>
      </c>
      <c r="L98" s="3">
        <f t="shared" si="76"/>
        <v>-75</v>
      </c>
      <c r="M98" s="3">
        <f t="shared" si="73"/>
        <v>-60</v>
      </c>
      <c r="N98" s="3">
        <f t="shared" si="73"/>
        <v>-45</v>
      </c>
      <c r="O98" s="3">
        <f t="shared" si="73"/>
        <v>-30</v>
      </c>
      <c r="P98" s="3">
        <f t="shared" si="73"/>
        <v>-15</v>
      </c>
      <c r="Q98" s="3">
        <f t="shared" si="73"/>
        <v>0</v>
      </c>
      <c r="R98" s="3">
        <f t="shared" si="73"/>
        <v>15</v>
      </c>
      <c r="S98" s="3">
        <f t="shared" si="73"/>
        <v>30</v>
      </c>
      <c r="T98" s="3">
        <f t="shared" si="73"/>
        <v>45</v>
      </c>
      <c r="U98" s="3">
        <f t="shared" si="74"/>
        <v>60</v>
      </c>
      <c r="V98" s="3">
        <f t="shared" si="74"/>
        <v>75</v>
      </c>
      <c r="W98" s="3">
        <f t="shared" si="74"/>
        <v>90</v>
      </c>
      <c r="X98" s="3">
        <f t="shared" si="74"/>
        <v>105</v>
      </c>
      <c r="Y98" s="3">
        <f t="shared" si="74"/>
        <v>120</v>
      </c>
      <c r="Z98" s="3">
        <f t="shared" si="74"/>
        <v>135</v>
      </c>
      <c r="AA98" s="3">
        <f t="shared" si="74"/>
        <v>150</v>
      </c>
      <c r="AB98" s="3">
        <f t="shared" si="74"/>
        <v>165</v>
      </c>
      <c r="AC98" s="3">
        <f t="shared" si="69"/>
        <v>180</v>
      </c>
      <c r="AD98" s="7">
        <f t="shared" si="71"/>
        <v>160.69887865288985</v>
      </c>
      <c r="AE98" s="7">
        <f t="shared" si="71"/>
        <v>155.82046257560847</v>
      </c>
      <c r="AF98" s="7">
        <f t="shared" si="71"/>
        <v>145.06787626238784</v>
      </c>
      <c r="AG98" s="7">
        <f t="shared" si="71"/>
        <v>132.28255853502725</v>
      </c>
      <c r="AH98" s="7">
        <f t="shared" si="71"/>
        <v>118.76095136109824</v>
      </c>
      <c r="AI98" s="7">
        <f t="shared" si="71"/>
        <v>104.95126301690088</v>
      </c>
      <c r="AJ98" s="7">
        <f t="shared" si="71"/>
        <v>91.061074656183976</v>
      </c>
      <c r="AK98" s="7">
        <f t="shared" si="71"/>
        <v>77.234520156810589</v>
      </c>
      <c r="AL98" s="7">
        <f t="shared" si="70"/>
        <v>63.632952219021043</v>
      </c>
      <c r="AM98" s="7">
        <f t="shared" si="70"/>
        <v>50.524296335990272</v>
      </c>
      <c r="AN98" s="7">
        <f t="shared" si="70"/>
        <v>38.482837674668083</v>
      </c>
      <c r="AO98" s="7">
        <f t="shared" si="70"/>
        <v>28.927782539515317</v>
      </c>
      <c r="AP98" s="7">
        <f t="shared" si="70"/>
        <v>24.938878652889816</v>
      </c>
      <c r="AQ98" s="7">
        <f t="shared" si="70"/>
        <v>28.927782539515317</v>
      </c>
      <c r="AR98" s="7">
        <f t="shared" si="70"/>
        <v>38.482837674668083</v>
      </c>
      <c r="AS98" s="7">
        <f t="shared" si="70"/>
        <v>50.524296335990272</v>
      </c>
      <c r="AT98" s="7">
        <f t="shared" si="70"/>
        <v>63.632952219021043</v>
      </c>
      <c r="AU98" s="7">
        <f t="shared" si="52"/>
        <v>77.234520156810589</v>
      </c>
      <c r="AV98" s="7">
        <f t="shared" si="52"/>
        <v>91.061074656183976</v>
      </c>
      <c r="AW98" s="7">
        <f t="shared" si="52"/>
        <v>104.95126301690088</v>
      </c>
      <c r="AX98" s="7">
        <f t="shared" si="75"/>
        <v>118.76095136109824</v>
      </c>
      <c r="AY98" s="7">
        <f t="shared" si="75"/>
        <v>132.28255853502725</v>
      </c>
      <c r="AZ98" s="7">
        <f t="shared" si="75"/>
        <v>145.06787626238784</v>
      </c>
      <c r="BA98" s="7">
        <f t="shared" si="75"/>
        <v>155.82046257560847</v>
      </c>
      <c r="BB98" s="7">
        <f t="shared" si="75"/>
        <v>160.69887865288985</v>
      </c>
      <c r="BC98" s="7">
        <f t="shared" si="65"/>
        <v>88.853223782643369</v>
      </c>
      <c r="BD98" s="7">
        <f t="shared" si="59"/>
        <v>11.847096504352448</v>
      </c>
      <c r="BE98" s="40">
        <f t="shared" si="66"/>
        <v>1.0024121392866365</v>
      </c>
      <c r="BF98" s="40">
        <f t="shared" si="57"/>
        <v>0</v>
      </c>
      <c r="BG98" s="40">
        <f t="shared" si="57"/>
        <v>0</v>
      </c>
      <c r="BH98" s="40">
        <f t="shared" si="57"/>
        <v>0</v>
      </c>
      <c r="BI98" s="40">
        <f t="shared" si="57"/>
        <v>0</v>
      </c>
      <c r="BJ98" s="40">
        <f t="shared" si="57"/>
        <v>0</v>
      </c>
      <c r="BK98" s="40">
        <f t="shared" si="57"/>
        <v>0</v>
      </c>
      <c r="BL98" s="40">
        <f t="shared" si="57"/>
        <v>0</v>
      </c>
      <c r="BM98" s="40">
        <f t="shared" si="57"/>
        <v>302.78219942261052</v>
      </c>
      <c r="BN98" s="40">
        <f t="shared" si="57"/>
        <v>608.57642358610212</v>
      </c>
      <c r="BO98" s="40">
        <f t="shared" si="57"/>
        <v>871.16787695711707</v>
      </c>
      <c r="BP98" s="40">
        <f t="shared" si="57"/>
        <v>1072.6613859413155</v>
      </c>
      <c r="BQ98" s="40">
        <f t="shared" si="57"/>
        <v>1199.3255008851922</v>
      </c>
      <c r="BR98" s="40">
        <f t="shared" si="57"/>
        <v>1242.5282716776687</v>
      </c>
      <c r="BS98" s="40">
        <f t="shared" si="57"/>
        <v>1199.3255008851922</v>
      </c>
      <c r="BT98" s="40">
        <f t="shared" si="72"/>
        <v>1072.6613859413155</v>
      </c>
      <c r="BU98" s="40">
        <f t="shared" si="72"/>
        <v>871.16787695711707</v>
      </c>
      <c r="BV98" s="40">
        <f t="shared" si="72"/>
        <v>608.57642358610212</v>
      </c>
      <c r="BW98" s="40">
        <f t="shared" si="72"/>
        <v>302.78219942261052</v>
      </c>
      <c r="BX98" s="40">
        <f t="shared" si="72"/>
        <v>0</v>
      </c>
      <c r="BY98" s="40">
        <f t="shared" si="72"/>
        <v>0</v>
      </c>
      <c r="BZ98" s="40">
        <f t="shared" si="72"/>
        <v>0</v>
      </c>
      <c r="CA98" s="40">
        <f t="shared" si="72"/>
        <v>0</v>
      </c>
      <c r="CB98" s="40">
        <f t="shared" si="72"/>
        <v>0</v>
      </c>
      <c r="CC98" s="40">
        <f t="shared" si="54"/>
        <v>0</v>
      </c>
      <c r="CD98" s="40">
        <f t="shared" si="54"/>
        <v>0</v>
      </c>
      <c r="CE98" s="40">
        <f t="shared" si="67"/>
        <v>633.68941855561104</v>
      </c>
      <c r="CF98" s="10">
        <f t="shared" si="60"/>
        <v>1.5507813060184572</v>
      </c>
      <c r="CG98" s="35">
        <f t="shared" si="61"/>
        <v>7.3838709677419336</v>
      </c>
      <c r="CH98" s="7">
        <f t="shared" si="62"/>
        <v>33.641398769361587</v>
      </c>
      <c r="CI98" s="7">
        <f t="shared" si="68"/>
        <v>17.157113372374411</v>
      </c>
      <c r="CJ98" s="10">
        <f t="shared" si="63"/>
        <v>20.65909474599761</v>
      </c>
    </row>
    <row r="99" spans="1:88" ht="15.75" thickBot="1" x14ac:dyDescent="0.3">
      <c r="A99" s="8">
        <v>88</v>
      </c>
      <c r="B99" s="3" t="s">
        <v>18</v>
      </c>
      <c r="C99" s="14">
        <v>44284</v>
      </c>
      <c r="D99" s="11">
        <f t="shared" si="64"/>
        <v>3.2191872060560591</v>
      </c>
      <c r="E99" s="8">
        <f t="shared" si="76"/>
        <v>-180</v>
      </c>
      <c r="F99" s="3">
        <f t="shared" si="76"/>
        <v>-165</v>
      </c>
      <c r="G99" s="3">
        <f t="shared" si="76"/>
        <v>-150</v>
      </c>
      <c r="H99" s="3">
        <f t="shared" si="76"/>
        <v>-135</v>
      </c>
      <c r="I99" s="3">
        <f t="shared" si="76"/>
        <v>-120</v>
      </c>
      <c r="J99" s="3">
        <f t="shared" si="76"/>
        <v>-105</v>
      </c>
      <c r="K99" s="3">
        <f t="shared" si="76"/>
        <v>-90</v>
      </c>
      <c r="L99" s="3">
        <f t="shared" si="76"/>
        <v>-75</v>
      </c>
      <c r="M99" s="3">
        <f t="shared" si="73"/>
        <v>-60</v>
      </c>
      <c r="N99" s="3">
        <f t="shared" si="73"/>
        <v>-45</v>
      </c>
      <c r="O99" s="3">
        <f t="shared" si="73"/>
        <v>-30</v>
      </c>
      <c r="P99" s="3">
        <f t="shared" si="73"/>
        <v>-15</v>
      </c>
      <c r="Q99" s="3">
        <f t="shared" si="73"/>
        <v>0</v>
      </c>
      <c r="R99" s="3">
        <f t="shared" si="73"/>
        <v>15</v>
      </c>
      <c r="S99" s="3">
        <f t="shared" si="73"/>
        <v>30</v>
      </c>
      <c r="T99" s="3">
        <f t="shared" si="73"/>
        <v>45</v>
      </c>
      <c r="U99" s="3">
        <f t="shared" si="74"/>
        <v>60</v>
      </c>
      <c r="V99" s="3">
        <f t="shared" si="74"/>
        <v>75</v>
      </c>
      <c r="W99" s="3">
        <f t="shared" si="74"/>
        <v>90</v>
      </c>
      <c r="X99" s="3">
        <f t="shared" si="74"/>
        <v>105</v>
      </c>
      <c r="Y99" s="3">
        <f t="shared" si="74"/>
        <v>120</v>
      </c>
      <c r="Z99" s="3">
        <f t="shared" si="74"/>
        <v>135</v>
      </c>
      <c r="AA99" s="3">
        <f t="shared" si="74"/>
        <v>150</v>
      </c>
      <c r="AB99" s="3">
        <f t="shared" si="74"/>
        <v>165</v>
      </c>
      <c r="AC99" s="3">
        <f t="shared" si="69"/>
        <v>180</v>
      </c>
      <c r="AD99" s="7">
        <f t="shared" si="71"/>
        <v>161.09918720605606</v>
      </c>
      <c r="AE99" s="7">
        <f t="shared" si="71"/>
        <v>156.14393510810328</v>
      </c>
      <c r="AF99" s="7">
        <f t="shared" si="71"/>
        <v>145.30189974800032</v>
      </c>
      <c r="AG99" s="7">
        <f t="shared" si="71"/>
        <v>132.46762145739078</v>
      </c>
      <c r="AH99" s="7">
        <f t="shared" si="71"/>
        <v>118.92164381453165</v>
      </c>
      <c r="AI99" s="7">
        <f t="shared" si="71"/>
        <v>105.10188405595652</v>
      </c>
      <c r="AJ99" s="7">
        <f t="shared" si="71"/>
        <v>91.211630045503625</v>
      </c>
      <c r="AK99" s="7">
        <f t="shared" si="71"/>
        <v>77.393993945972369</v>
      </c>
      <c r="AL99" s="7">
        <f t="shared" si="70"/>
        <v>63.811717540632742</v>
      </c>
      <c r="AM99" s="7">
        <f t="shared" si="70"/>
        <v>50.736872425949791</v>
      </c>
      <c r="AN99" s="7">
        <f t="shared" si="70"/>
        <v>38.751124258890364</v>
      </c>
      <c r="AO99" s="7">
        <f t="shared" si="70"/>
        <v>29.276064328094527</v>
      </c>
      <c r="AP99" s="7">
        <f t="shared" si="70"/>
        <v>25.339187206056057</v>
      </c>
      <c r="AQ99" s="7">
        <f t="shared" si="70"/>
        <v>29.276064328094527</v>
      </c>
      <c r="AR99" s="7">
        <f t="shared" si="70"/>
        <v>38.751124258890364</v>
      </c>
      <c r="AS99" s="7">
        <f t="shared" si="70"/>
        <v>50.736872425949791</v>
      </c>
      <c r="AT99" s="7">
        <f t="shared" si="70"/>
        <v>63.811717540632742</v>
      </c>
      <c r="AU99" s="7">
        <f t="shared" si="52"/>
        <v>77.393993945972369</v>
      </c>
      <c r="AV99" s="7">
        <f t="shared" si="52"/>
        <v>91.211630045503625</v>
      </c>
      <c r="AW99" s="7">
        <f t="shared" si="52"/>
        <v>105.10188405595652</v>
      </c>
      <c r="AX99" s="7">
        <f t="shared" si="75"/>
        <v>118.92164381453165</v>
      </c>
      <c r="AY99" s="7">
        <f t="shared" si="75"/>
        <v>132.46762145739078</v>
      </c>
      <c r="AZ99" s="7">
        <f t="shared" si="75"/>
        <v>145.30189974800032</v>
      </c>
      <c r="BA99" s="7">
        <f t="shared" si="75"/>
        <v>156.14393510810328</v>
      </c>
      <c r="BB99" s="7">
        <f t="shared" si="75"/>
        <v>161.09918720605606</v>
      </c>
      <c r="BC99" s="7">
        <f t="shared" si="65"/>
        <v>88.690021710445407</v>
      </c>
      <c r="BD99" s="7">
        <f t="shared" si="59"/>
        <v>11.825336228059388</v>
      </c>
      <c r="BE99" s="40">
        <f t="shared" si="66"/>
        <v>1.0018452606733199</v>
      </c>
      <c r="BF99" s="40">
        <f t="shared" si="57"/>
        <v>0</v>
      </c>
      <c r="BG99" s="40">
        <f t="shared" si="57"/>
        <v>0</v>
      </c>
      <c r="BH99" s="40">
        <f t="shared" si="57"/>
        <v>0</v>
      </c>
      <c r="BI99" s="40">
        <f t="shared" si="57"/>
        <v>0</v>
      </c>
      <c r="BJ99" s="40">
        <f t="shared" si="57"/>
        <v>0</v>
      </c>
      <c r="BK99" s="40">
        <f t="shared" si="57"/>
        <v>0</v>
      </c>
      <c r="BL99" s="40">
        <f t="shared" si="57"/>
        <v>0</v>
      </c>
      <c r="BM99" s="40">
        <f t="shared" si="57"/>
        <v>298.89217277915475</v>
      </c>
      <c r="BN99" s="40">
        <f t="shared" si="57"/>
        <v>604.40086933848136</v>
      </c>
      <c r="BO99" s="40">
        <f t="shared" si="57"/>
        <v>866.74713459726058</v>
      </c>
      <c r="BP99" s="40">
        <f t="shared" si="57"/>
        <v>1068.0525041258093</v>
      </c>
      <c r="BQ99" s="40">
        <f t="shared" si="57"/>
        <v>1194.5983496636086</v>
      </c>
      <c r="BR99" s="40">
        <f t="shared" si="57"/>
        <v>1237.7607809641559</v>
      </c>
      <c r="BS99" s="40">
        <f t="shared" si="57"/>
        <v>1194.5983496636086</v>
      </c>
      <c r="BT99" s="40">
        <f t="shared" si="72"/>
        <v>1068.0525041258093</v>
      </c>
      <c r="BU99" s="40">
        <f t="shared" si="72"/>
        <v>866.74713459726058</v>
      </c>
      <c r="BV99" s="40">
        <f t="shared" si="72"/>
        <v>604.40086933848136</v>
      </c>
      <c r="BW99" s="40">
        <f t="shared" si="72"/>
        <v>298.89217277915475</v>
      </c>
      <c r="BX99" s="40">
        <f t="shared" si="72"/>
        <v>0</v>
      </c>
      <c r="BY99" s="40">
        <f t="shared" si="72"/>
        <v>0</v>
      </c>
      <c r="BZ99" s="40">
        <f t="shared" si="72"/>
        <v>0</v>
      </c>
      <c r="CA99" s="40">
        <f t="shared" si="72"/>
        <v>0</v>
      </c>
      <c r="CB99" s="40">
        <f t="shared" si="72"/>
        <v>0</v>
      </c>
      <c r="CC99" s="40">
        <f t="shared" si="54"/>
        <v>0</v>
      </c>
      <c r="CD99" s="40">
        <f t="shared" si="54"/>
        <v>0</v>
      </c>
      <c r="CE99" s="40">
        <f t="shared" si="67"/>
        <v>631.25799829171945</v>
      </c>
      <c r="CF99" s="10">
        <f t="shared" si="60"/>
        <v>1.5479328925125253</v>
      </c>
      <c r="CG99" s="35">
        <f t="shared" si="61"/>
        <v>7.3838709677419336</v>
      </c>
      <c r="CH99" s="7">
        <f t="shared" si="62"/>
        <v>33.434903726465407</v>
      </c>
      <c r="CI99" s="7">
        <f t="shared" si="68"/>
        <v>17.051800900497359</v>
      </c>
      <c r="CJ99" s="10">
        <f t="shared" si="63"/>
        <v>20.5522267436133</v>
      </c>
    </row>
    <row r="100" spans="1:88" ht="15.75" thickBot="1" x14ac:dyDescent="0.3">
      <c r="A100" s="8">
        <v>89</v>
      </c>
      <c r="B100" s="3" t="s">
        <v>18</v>
      </c>
      <c r="C100" s="14">
        <v>44285</v>
      </c>
      <c r="D100" s="11">
        <f t="shared" si="64"/>
        <v>3.6185418445773934</v>
      </c>
      <c r="E100" s="8">
        <f t="shared" si="76"/>
        <v>-180</v>
      </c>
      <c r="F100" s="3">
        <f t="shared" si="76"/>
        <v>-165</v>
      </c>
      <c r="G100" s="3">
        <f t="shared" si="76"/>
        <v>-150</v>
      </c>
      <c r="H100" s="3">
        <f t="shared" si="76"/>
        <v>-135</v>
      </c>
      <c r="I100" s="3">
        <f t="shared" si="76"/>
        <v>-120</v>
      </c>
      <c r="J100" s="3">
        <f t="shared" si="76"/>
        <v>-105</v>
      </c>
      <c r="K100" s="3">
        <f t="shared" si="76"/>
        <v>-90</v>
      </c>
      <c r="L100" s="3">
        <f t="shared" si="76"/>
        <v>-75</v>
      </c>
      <c r="M100" s="3">
        <f t="shared" si="73"/>
        <v>-60</v>
      </c>
      <c r="N100" s="3">
        <f t="shared" si="73"/>
        <v>-45</v>
      </c>
      <c r="O100" s="3">
        <f t="shared" si="73"/>
        <v>-30</v>
      </c>
      <c r="P100" s="3">
        <f t="shared" si="73"/>
        <v>-15</v>
      </c>
      <c r="Q100" s="3">
        <f t="shared" si="73"/>
        <v>0</v>
      </c>
      <c r="R100" s="3">
        <f t="shared" si="73"/>
        <v>15</v>
      </c>
      <c r="S100" s="3">
        <f t="shared" si="73"/>
        <v>30</v>
      </c>
      <c r="T100" s="3">
        <f t="shared" si="73"/>
        <v>45</v>
      </c>
      <c r="U100" s="3">
        <f t="shared" si="74"/>
        <v>60</v>
      </c>
      <c r="V100" s="3">
        <f t="shared" si="74"/>
        <v>75</v>
      </c>
      <c r="W100" s="3">
        <f t="shared" si="74"/>
        <v>90</v>
      </c>
      <c r="X100" s="3">
        <f t="shared" si="74"/>
        <v>105</v>
      </c>
      <c r="Y100" s="3">
        <f t="shared" si="74"/>
        <v>120</v>
      </c>
      <c r="Z100" s="3">
        <f t="shared" si="74"/>
        <v>135</v>
      </c>
      <c r="AA100" s="3">
        <f t="shared" si="74"/>
        <v>150</v>
      </c>
      <c r="AB100" s="3">
        <f t="shared" si="74"/>
        <v>165</v>
      </c>
      <c r="AC100" s="3">
        <f t="shared" si="69"/>
        <v>180</v>
      </c>
      <c r="AD100" s="7">
        <f t="shared" si="71"/>
        <v>161.4985418445774</v>
      </c>
      <c r="AE100" s="7">
        <f t="shared" si="71"/>
        <v>156.46442165779052</v>
      </c>
      <c r="AF100" s="7">
        <f t="shared" si="71"/>
        <v>145.53270057836195</v>
      </c>
      <c r="AG100" s="7">
        <f t="shared" si="71"/>
        <v>132.65023186722604</v>
      </c>
      <c r="AH100" s="7">
        <f t="shared" si="71"/>
        <v>119.08065968577787</v>
      </c>
      <c r="AI100" s="7">
        <f t="shared" si="71"/>
        <v>105.25150014478234</v>
      </c>
      <c r="AJ100" s="7">
        <f t="shared" si="71"/>
        <v>91.361776066628053</v>
      </c>
      <c r="AK100" s="7">
        <f t="shared" si="71"/>
        <v>77.553611726040103</v>
      </c>
      <c r="AL100" s="7">
        <f t="shared" si="70"/>
        <v>63.99115245972768</v>
      </c>
      <c r="AM100" s="7">
        <f t="shared" si="70"/>
        <v>50.950572643628234</v>
      </c>
      <c r="AN100" s="7">
        <f t="shared" si="70"/>
        <v>39.02067304054637</v>
      </c>
      <c r="AO100" s="7">
        <f t="shared" si="70"/>
        <v>29.624711399301088</v>
      </c>
      <c r="AP100" s="7">
        <f t="shared" si="70"/>
        <v>25.738541844577373</v>
      </c>
      <c r="AQ100" s="7">
        <f t="shared" si="70"/>
        <v>29.624711399301088</v>
      </c>
      <c r="AR100" s="7">
        <f t="shared" si="70"/>
        <v>39.02067304054637</v>
      </c>
      <c r="AS100" s="7">
        <f t="shared" si="70"/>
        <v>50.950572643628234</v>
      </c>
      <c r="AT100" s="7">
        <f t="shared" si="70"/>
        <v>63.99115245972768</v>
      </c>
      <c r="AU100" s="7">
        <f t="shared" si="52"/>
        <v>77.553611726040103</v>
      </c>
      <c r="AV100" s="7">
        <f t="shared" si="52"/>
        <v>91.361776066628053</v>
      </c>
      <c r="AW100" s="7">
        <f t="shared" si="52"/>
        <v>105.25150014478234</v>
      </c>
      <c r="AX100" s="7">
        <f t="shared" si="75"/>
        <v>119.08065968577787</v>
      </c>
      <c r="AY100" s="7">
        <f t="shared" si="75"/>
        <v>132.65023186722604</v>
      </c>
      <c r="AZ100" s="7">
        <f t="shared" si="75"/>
        <v>145.53270057836195</v>
      </c>
      <c r="BA100" s="7">
        <f t="shared" si="75"/>
        <v>156.46442165779052</v>
      </c>
      <c r="BB100" s="7">
        <f t="shared" si="75"/>
        <v>161.4985418445774</v>
      </c>
      <c r="BC100" s="7">
        <f t="shared" si="65"/>
        <v>88.527070088868896</v>
      </c>
      <c r="BD100" s="7">
        <f t="shared" si="59"/>
        <v>11.803609345182519</v>
      </c>
      <c r="BE100" s="40">
        <f t="shared" si="66"/>
        <v>1.0012778352694418</v>
      </c>
      <c r="BF100" s="40">
        <f t="shared" si="57"/>
        <v>0</v>
      </c>
      <c r="BG100" s="40">
        <f t="shared" si="57"/>
        <v>0</v>
      </c>
      <c r="BH100" s="40">
        <f t="shared" si="57"/>
        <v>0</v>
      </c>
      <c r="BI100" s="40">
        <f t="shared" si="57"/>
        <v>0</v>
      </c>
      <c r="BJ100" s="40">
        <f t="shared" si="57"/>
        <v>0</v>
      </c>
      <c r="BK100" s="40">
        <f t="shared" si="57"/>
        <v>0</v>
      </c>
      <c r="BL100" s="40">
        <f t="shared" si="57"/>
        <v>0</v>
      </c>
      <c r="BM100" s="40">
        <f t="shared" si="57"/>
        <v>295.00052030527564</v>
      </c>
      <c r="BN100" s="40">
        <f t="shared" si="57"/>
        <v>600.20906679324924</v>
      </c>
      <c r="BO100" s="40">
        <f t="shared" si="57"/>
        <v>862.29758734255381</v>
      </c>
      <c r="BP100" s="40">
        <f t="shared" si="57"/>
        <v>1063.4051823995137</v>
      </c>
      <c r="BQ100" s="40">
        <f t="shared" si="57"/>
        <v>1189.8267017070116</v>
      </c>
      <c r="BR100" s="40">
        <f t="shared" si="57"/>
        <v>1232.9467276456803</v>
      </c>
      <c r="BS100" s="40">
        <f t="shared" si="57"/>
        <v>1189.8267017070116</v>
      </c>
      <c r="BT100" s="40">
        <f t="shared" si="72"/>
        <v>1063.4051823995137</v>
      </c>
      <c r="BU100" s="40">
        <f t="shared" si="72"/>
        <v>862.29758734255381</v>
      </c>
      <c r="BV100" s="40">
        <f t="shared" si="72"/>
        <v>600.20906679324924</v>
      </c>
      <c r="BW100" s="40">
        <f t="shared" si="72"/>
        <v>295.00052030527564</v>
      </c>
      <c r="BX100" s="40">
        <f t="shared" si="72"/>
        <v>0</v>
      </c>
      <c r="BY100" s="40">
        <f t="shared" si="72"/>
        <v>0</v>
      </c>
      <c r="BZ100" s="40">
        <f t="shared" si="72"/>
        <v>0</v>
      </c>
      <c r="CA100" s="40">
        <f t="shared" si="72"/>
        <v>0</v>
      </c>
      <c r="CB100" s="40">
        <f t="shared" si="72"/>
        <v>0</v>
      </c>
      <c r="CC100" s="40">
        <f t="shared" si="54"/>
        <v>0</v>
      </c>
      <c r="CD100" s="40">
        <f t="shared" si="54"/>
        <v>0</v>
      </c>
      <c r="CE100" s="40">
        <f t="shared" si="67"/>
        <v>628.80283109929701</v>
      </c>
      <c r="CF100" s="10">
        <f t="shared" si="60"/>
        <v>1.5450888501945514</v>
      </c>
      <c r="CG100" s="35">
        <f t="shared" si="61"/>
        <v>7.3838709677419336</v>
      </c>
      <c r="CH100" s="7">
        <f t="shared" si="62"/>
        <v>33.227142080121403</v>
      </c>
      <c r="CI100" s="7">
        <f t="shared" si="68"/>
        <v>16.945842460861915</v>
      </c>
      <c r="CJ100" s="10">
        <f t="shared" si="63"/>
        <v>20.444375596869772</v>
      </c>
    </row>
    <row r="101" spans="1:88" ht="15.75" thickBot="1" x14ac:dyDescent="0.3">
      <c r="A101" s="8">
        <v>90</v>
      </c>
      <c r="B101" s="3" t="s">
        <v>18</v>
      </c>
      <c r="C101" s="14">
        <v>44286</v>
      </c>
      <c r="D101" s="11">
        <f t="shared" si="64"/>
        <v>4.016824231055649</v>
      </c>
      <c r="E101" s="8">
        <f t="shared" si="76"/>
        <v>-180</v>
      </c>
      <c r="F101" s="3">
        <f t="shared" si="76"/>
        <v>-165</v>
      </c>
      <c r="G101" s="3">
        <f t="shared" si="76"/>
        <v>-150</v>
      </c>
      <c r="H101" s="3">
        <f t="shared" si="76"/>
        <v>-135</v>
      </c>
      <c r="I101" s="3">
        <f t="shared" si="76"/>
        <v>-120</v>
      </c>
      <c r="J101" s="3">
        <f t="shared" si="76"/>
        <v>-105</v>
      </c>
      <c r="K101" s="3">
        <f t="shared" si="76"/>
        <v>-90</v>
      </c>
      <c r="L101" s="3">
        <f t="shared" si="76"/>
        <v>-75</v>
      </c>
      <c r="M101" s="3">
        <f t="shared" si="73"/>
        <v>-60</v>
      </c>
      <c r="N101" s="3">
        <f t="shared" si="73"/>
        <v>-45</v>
      </c>
      <c r="O101" s="3">
        <f t="shared" si="73"/>
        <v>-30</v>
      </c>
      <c r="P101" s="3">
        <f t="shared" si="73"/>
        <v>-15</v>
      </c>
      <c r="Q101" s="3">
        <f t="shared" si="73"/>
        <v>0</v>
      </c>
      <c r="R101" s="3">
        <f t="shared" si="73"/>
        <v>15</v>
      </c>
      <c r="S101" s="3">
        <f t="shared" si="73"/>
        <v>30</v>
      </c>
      <c r="T101" s="3">
        <f t="shared" si="73"/>
        <v>45</v>
      </c>
      <c r="U101" s="3">
        <f t="shared" si="74"/>
        <v>60</v>
      </c>
      <c r="V101" s="3">
        <f t="shared" si="74"/>
        <v>75</v>
      </c>
      <c r="W101" s="3">
        <f t="shared" si="74"/>
        <v>90</v>
      </c>
      <c r="X101" s="3">
        <f t="shared" si="74"/>
        <v>105</v>
      </c>
      <c r="Y101" s="3">
        <f t="shared" si="74"/>
        <v>120</v>
      </c>
      <c r="Z101" s="3">
        <f t="shared" si="74"/>
        <v>135</v>
      </c>
      <c r="AA101" s="3">
        <f t="shared" si="74"/>
        <v>150</v>
      </c>
      <c r="AB101" s="3">
        <f t="shared" si="74"/>
        <v>165</v>
      </c>
      <c r="AC101" s="3">
        <f t="shared" si="69"/>
        <v>180</v>
      </c>
      <c r="AD101" s="7">
        <f t="shared" si="71"/>
        <v>161.89682423105566</v>
      </c>
      <c r="AE101" s="7">
        <f t="shared" si="71"/>
        <v>156.78175258768252</v>
      </c>
      <c r="AF101" s="7">
        <f t="shared" si="71"/>
        <v>145.76017624158217</v>
      </c>
      <c r="AG101" s="7">
        <f t="shared" si="71"/>
        <v>132.83032628034658</v>
      </c>
      <c r="AH101" s="7">
        <f t="shared" si="71"/>
        <v>119.23794924633579</v>
      </c>
      <c r="AI101" s="7">
        <f t="shared" si="71"/>
        <v>105.40006426289288</v>
      </c>
      <c r="AJ101" s="7">
        <f t="shared" si="71"/>
        <v>91.51146236576902</v>
      </c>
      <c r="AK101" s="7">
        <f t="shared" si="71"/>
        <v>77.713314766297955</v>
      </c>
      <c r="AL101" s="7">
        <f t="shared" si="70"/>
        <v>64.171183562101433</v>
      </c>
      <c r="AM101" s="7">
        <f t="shared" si="70"/>
        <v>51.165299214078111</v>
      </c>
      <c r="AN101" s="7">
        <f t="shared" si="70"/>
        <v>39.291349843999441</v>
      </c>
      <c r="AO101" s="7">
        <f t="shared" si="70"/>
        <v>29.973569582509921</v>
      </c>
      <c r="AP101" s="7">
        <f t="shared" si="70"/>
        <v>26.136824231055645</v>
      </c>
      <c r="AQ101" s="7">
        <f t="shared" si="70"/>
        <v>29.973569582509921</v>
      </c>
      <c r="AR101" s="7">
        <f t="shared" si="70"/>
        <v>39.291349843999441</v>
      </c>
      <c r="AS101" s="7">
        <f t="shared" si="70"/>
        <v>51.165299214078111</v>
      </c>
      <c r="AT101" s="7">
        <f t="shared" si="70"/>
        <v>64.171183562101433</v>
      </c>
      <c r="AU101" s="7">
        <f t="shared" si="52"/>
        <v>77.713314766297955</v>
      </c>
      <c r="AV101" s="7">
        <f t="shared" si="52"/>
        <v>91.51146236576902</v>
      </c>
      <c r="AW101" s="7">
        <f t="shared" si="52"/>
        <v>105.40006426289288</v>
      </c>
      <c r="AX101" s="7">
        <f t="shared" si="75"/>
        <v>119.23794924633579</v>
      </c>
      <c r="AY101" s="7">
        <f t="shared" si="75"/>
        <v>132.83032628034658</v>
      </c>
      <c r="AZ101" s="7">
        <f t="shared" si="75"/>
        <v>145.76017624158217</v>
      </c>
      <c r="BA101" s="7">
        <f t="shared" si="75"/>
        <v>156.78175258768252</v>
      </c>
      <c r="BB101" s="7">
        <f t="shared" si="75"/>
        <v>161.89682423105566</v>
      </c>
      <c r="BC101" s="7">
        <f t="shared" si="65"/>
        <v>88.364400976092313</v>
      </c>
      <c r="BD101" s="7">
        <f t="shared" si="59"/>
        <v>11.781920130145641</v>
      </c>
      <c r="BE101" s="40">
        <f t="shared" si="66"/>
        <v>1.0007100312153954</v>
      </c>
      <c r="BF101" s="40">
        <f t="shared" si="57"/>
        <v>0</v>
      </c>
      <c r="BG101" s="40">
        <f t="shared" si="57"/>
        <v>0</v>
      </c>
      <c r="BH101" s="40">
        <f t="shared" si="57"/>
        <v>0</v>
      </c>
      <c r="BI101" s="40">
        <f t="shared" si="57"/>
        <v>0</v>
      </c>
      <c r="BJ101" s="40">
        <f t="shared" si="57"/>
        <v>0</v>
      </c>
      <c r="BK101" s="40">
        <f t="shared" si="57"/>
        <v>0</v>
      </c>
      <c r="BL101" s="40">
        <f t="shared" si="57"/>
        <v>0</v>
      </c>
      <c r="BM101" s="40">
        <f t="shared" si="57"/>
        <v>291.1086994103988</v>
      </c>
      <c r="BN101" s="40">
        <f t="shared" si="57"/>
        <v>596.00270619604134</v>
      </c>
      <c r="BO101" s="40">
        <f t="shared" si="57"/>
        <v>857.82112537961859</v>
      </c>
      <c r="BP101" s="40">
        <f t="shared" si="57"/>
        <v>1058.7214643691664</v>
      </c>
      <c r="BQ101" s="40">
        <f t="shared" si="57"/>
        <v>1185.0126970660535</v>
      </c>
      <c r="BR101" s="40">
        <f t="shared" si="57"/>
        <v>1228.0882846681184</v>
      </c>
      <c r="BS101" s="40">
        <f t="shared" si="57"/>
        <v>1185.0126970660535</v>
      </c>
      <c r="BT101" s="40">
        <f t="shared" si="72"/>
        <v>1058.7214643691664</v>
      </c>
      <c r="BU101" s="40">
        <f t="shared" si="72"/>
        <v>857.82112537961859</v>
      </c>
      <c r="BV101" s="40">
        <f t="shared" si="72"/>
        <v>596.00270619604134</v>
      </c>
      <c r="BW101" s="40">
        <f t="shared" si="72"/>
        <v>291.1086994103988</v>
      </c>
      <c r="BX101" s="40">
        <f t="shared" si="72"/>
        <v>0</v>
      </c>
      <c r="BY101" s="40">
        <f t="shared" si="72"/>
        <v>0</v>
      </c>
      <c r="BZ101" s="40">
        <f t="shared" si="72"/>
        <v>0</v>
      </c>
      <c r="CA101" s="40">
        <f t="shared" si="72"/>
        <v>0</v>
      </c>
      <c r="CB101" s="40">
        <f t="shared" si="72"/>
        <v>0</v>
      </c>
      <c r="CC101" s="40">
        <f t="shared" si="54"/>
        <v>0</v>
      </c>
      <c r="CD101" s="40">
        <f t="shared" si="54"/>
        <v>0</v>
      </c>
      <c r="CE101" s="40">
        <f t="shared" si="67"/>
        <v>626.32502518074034</v>
      </c>
      <c r="CF101" s="10">
        <f t="shared" si="60"/>
        <v>1.5422497385853018</v>
      </c>
      <c r="CG101" s="35">
        <f t="shared" si="61"/>
        <v>7.3838709677419336</v>
      </c>
      <c r="CH101" s="7">
        <f t="shared" si="62"/>
        <v>33.018201300576806</v>
      </c>
      <c r="CI101" s="7">
        <f t="shared" si="68"/>
        <v>16.839282663294171</v>
      </c>
      <c r="CJ101" s="10">
        <f t="shared" si="63"/>
        <v>20.335588271869863</v>
      </c>
    </row>
    <row r="102" spans="1:88" ht="15.75" thickBot="1" x14ac:dyDescent="0.3">
      <c r="A102" s="8">
        <v>91</v>
      </c>
      <c r="B102" s="3" t="s">
        <v>19</v>
      </c>
      <c r="C102" s="14">
        <v>44287</v>
      </c>
      <c r="D102" s="11">
        <f t="shared" si="64"/>
        <v>4.4139163458240764</v>
      </c>
      <c r="E102" s="8">
        <f t="shared" si="76"/>
        <v>-180</v>
      </c>
      <c r="F102" s="3">
        <f t="shared" si="76"/>
        <v>-165</v>
      </c>
      <c r="G102" s="3">
        <f t="shared" si="76"/>
        <v>-150</v>
      </c>
      <c r="H102" s="3">
        <f t="shared" si="76"/>
        <v>-135</v>
      </c>
      <c r="I102" s="3">
        <f t="shared" si="76"/>
        <v>-120</v>
      </c>
      <c r="J102" s="3">
        <f t="shared" si="76"/>
        <v>-105</v>
      </c>
      <c r="K102" s="3">
        <f t="shared" si="76"/>
        <v>-90</v>
      </c>
      <c r="L102" s="3">
        <f t="shared" si="76"/>
        <v>-75</v>
      </c>
      <c r="M102" s="3">
        <f t="shared" si="73"/>
        <v>-60</v>
      </c>
      <c r="N102" s="3">
        <f t="shared" si="73"/>
        <v>-45</v>
      </c>
      <c r="O102" s="3">
        <f t="shared" si="73"/>
        <v>-30</v>
      </c>
      <c r="P102" s="3">
        <f t="shared" si="73"/>
        <v>-15</v>
      </c>
      <c r="Q102" s="3">
        <f t="shared" si="73"/>
        <v>0</v>
      </c>
      <c r="R102" s="3">
        <f t="shared" si="73"/>
        <v>15</v>
      </c>
      <c r="S102" s="3">
        <f t="shared" si="73"/>
        <v>30</v>
      </c>
      <c r="T102" s="3">
        <f t="shared" si="73"/>
        <v>45</v>
      </c>
      <c r="U102" s="3">
        <f t="shared" si="74"/>
        <v>60</v>
      </c>
      <c r="V102" s="3">
        <f t="shared" si="74"/>
        <v>75</v>
      </c>
      <c r="W102" s="3">
        <f t="shared" si="74"/>
        <v>90</v>
      </c>
      <c r="X102" s="3">
        <f t="shared" si="74"/>
        <v>105</v>
      </c>
      <c r="Y102" s="3">
        <f t="shared" si="74"/>
        <v>120</v>
      </c>
      <c r="Z102" s="3">
        <f t="shared" si="74"/>
        <v>135</v>
      </c>
      <c r="AA102" s="3">
        <f t="shared" si="74"/>
        <v>150</v>
      </c>
      <c r="AB102" s="3">
        <f t="shared" si="74"/>
        <v>165</v>
      </c>
      <c r="AC102" s="3">
        <f t="shared" si="69"/>
        <v>180</v>
      </c>
      <c r="AD102" s="7">
        <f t="shared" si="71"/>
        <v>162.2939163458241</v>
      </c>
      <c r="AE102" s="7">
        <f t="shared" si="71"/>
        <v>157.09575830413723</v>
      </c>
      <c r="AF102" s="7">
        <f t="shared" si="71"/>
        <v>145.984227642284</v>
      </c>
      <c r="AG102" s="7">
        <f t="shared" si="71"/>
        <v>133.00784402260405</v>
      </c>
      <c r="AH102" s="7">
        <f t="shared" si="71"/>
        <v>119.39346459463979</v>
      </c>
      <c r="AI102" s="7">
        <f t="shared" si="71"/>
        <v>105.54753038272426</v>
      </c>
      <c r="AJ102" s="7">
        <f t="shared" si="71"/>
        <v>91.660638874502098</v>
      </c>
      <c r="AK102" s="7">
        <f t="shared" si="71"/>
        <v>77.87304399492723</v>
      </c>
      <c r="AL102" s="7">
        <f t="shared" si="70"/>
        <v>64.351736556484852</v>
      </c>
      <c r="AM102" s="7">
        <f t="shared" si="70"/>
        <v>51.380953214474154</v>
      </c>
      <c r="AN102" s="7">
        <f t="shared" si="70"/>
        <v>39.563019998819584</v>
      </c>
      <c r="AO102" s="7">
        <f t="shared" si="70"/>
        <v>30.322486092615073</v>
      </c>
      <c r="AP102" s="7">
        <f t="shared" si="70"/>
        <v>26.533916345824082</v>
      </c>
      <c r="AQ102" s="7">
        <f t="shared" si="70"/>
        <v>30.322486092615073</v>
      </c>
      <c r="AR102" s="7">
        <f t="shared" si="70"/>
        <v>39.563019998819584</v>
      </c>
      <c r="AS102" s="7">
        <f t="shared" si="70"/>
        <v>51.380953214474154</v>
      </c>
      <c r="AT102" s="7">
        <f t="shared" si="70"/>
        <v>64.351736556484852</v>
      </c>
      <c r="AU102" s="7">
        <f t="shared" si="52"/>
        <v>77.87304399492723</v>
      </c>
      <c r="AV102" s="7">
        <f t="shared" si="52"/>
        <v>91.660638874502098</v>
      </c>
      <c r="AW102" s="7">
        <f t="shared" si="52"/>
        <v>105.54753038272426</v>
      </c>
      <c r="AX102" s="7">
        <f t="shared" si="75"/>
        <v>119.39346459463979</v>
      </c>
      <c r="AY102" s="7">
        <f t="shared" si="75"/>
        <v>133.00784402260405</v>
      </c>
      <c r="AZ102" s="7">
        <f t="shared" si="75"/>
        <v>145.984227642284</v>
      </c>
      <c r="BA102" s="7">
        <f t="shared" si="75"/>
        <v>157.09575830413723</v>
      </c>
      <c r="BB102" s="7">
        <f t="shared" si="75"/>
        <v>162.2939163458241</v>
      </c>
      <c r="BC102" s="7">
        <f t="shared" si="65"/>
        <v>88.202046692051141</v>
      </c>
      <c r="BD102" s="7">
        <f t="shared" si="59"/>
        <v>11.760272892273486</v>
      </c>
      <c r="BE102" s="40">
        <f t="shared" si="66"/>
        <v>1.000142016763776</v>
      </c>
      <c r="BF102" s="40">
        <f t="shared" si="57"/>
        <v>0</v>
      </c>
      <c r="BG102" s="40">
        <f t="shared" si="57"/>
        <v>0</v>
      </c>
      <c r="BH102" s="40">
        <f t="shared" si="57"/>
        <v>0</v>
      </c>
      <c r="BI102" s="40">
        <f t="shared" si="57"/>
        <v>0</v>
      </c>
      <c r="BJ102" s="40">
        <f t="shared" si="57"/>
        <v>0</v>
      </c>
      <c r="BK102" s="40">
        <f t="shared" si="57"/>
        <v>0</v>
      </c>
      <c r="BL102" s="40">
        <f t="shared" si="57"/>
        <v>0</v>
      </c>
      <c r="BM102" s="40">
        <f t="shared" si="57"/>
        <v>287.2181733171351</v>
      </c>
      <c r="BN102" s="40">
        <f t="shared" si="57"/>
        <v>591.78350091676793</v>
      </c>
      <c r="BO102" s="40">
        <f t="shared" si="57"/>
        <v>853.31967688472184</v>
      </c>
      <c r="BP102" s="40">
        <f t="shared" si="57"/>
        <v>1054.0034430377473</v>
      </c>
      <c r="BQ102" s="40">
        <f t="shared" si="57"/>
        <v>1180.1585323581201</v>
      </c>
      <c r="BR102" s="40">
        <f t="shared" si="57"/>
        <v>1223.1876839897986</v>
      </c>
      <c r="BS102" s="40">
        <f t="shared" si="57"/>
        <v>1180.1585323581201</v>
      </c>
      <c r="BT102" s="40">
        <f t="shared" si="72"/>
        <v>1054.0034430377473</v>
      </c>
      <c r="BU102" s="40">
        <f t="shared" si="72"/>
        <v>853.31967688472184</v>
      </c>
      <c r="BV102" s="40">
        <f t="shared" si="72"/>
        <v>591.78350091676793</v>
      </c>
      <c r="BW102" s="40">
        <f t="shared" si="72"/>
        <v>287.2181733171351</v>
      </c>
      <c r="BX102" s="40">
        <f t="shared" si="72"/>
        <v>0</v>
      </c>
      <c r="BY102" s="40">
        <f t="shared" si="72"/>
        <v>0</v>
      </c>
      <c r="BZ102" s="40">
        <f t="shared" si="72"/>
        <v>0</v>
      </c>
      <c r="CA102" s="40">
        <f t="shared" si="72"/>
        <v>0</v>
      </c>
      <c r="CB102" s="40">
        <f t="shared" si="72"/>
        <v>0</v>
      </c>
      <c r="CC102" s="40">
        <f t="shared" si="54"/>
        <v>0</v>
      </c>
      <c r="CD102" s="40">
        <f t="shared" si="54"/>
        <v>0</v>
      </c>
      <c r="CE102" s="40">
        <f t="shared" si="67"/>
        <v>623.82571883479727</v>
      </c>
      <c r="CF102" s="10">
        <f t="shared" si="60"/>
        <v>1.5394161217740654</v>
      </c>
      <c r="CG102" s="35">
        <f t="shared" si="61"/>
        <v>7.9833333333333281</v>
      </c>
      <c r="CH102" s="7">
        <f t="shared" si="62"/>
        <v>32.808170507012335</v>
      </c>
      <c r="CI102" s="7">
        <f t="shared" si="68"/>
        <v>16.73216695857629</v>
      </c>
      <c r="CJ102" s="10">
        <f t="shared" si="63"/>
        <v>21.095533683530657</v>
      </c>
    </row>
    <row r="103" spans="1:88" ht="15.75" thickBot="1" x14ac:dyDescent="0.3">
      <c r="A103" s="8">
        <v>92</v>
      </c>
      <c r="B103" s="3" t="s">
        <v>19</v>
      </c>
      <c r="C103" s="14">
        <v>44288</v>
      </c>
      <c r="D103" s="11">
        <f t="shared" si="64"/>
        <v>4.8097005219191198</v>
      </c>
      <c r="E103" s="8">
        <f t="shared" si="76"/>
        <v>-180</v>
      </c>
      <c r="F103" s="3">
        <f t="shared" si="76"/>
        <v>-165</v>
      </c>
      <c r="G103" s="3">
        <f t="shared" si="76"/>
        <v>-150</v>
      </c>
      <c r="H103" s="3">
        <f t="shared" si="76"/>
        <v>-135</v>
      </c>
      <c r="I103" s="3">
        <f t="shared" si="76"/>
        <v>-120</v>
      </c>
      <c r="J103" s="3">
        <f t="shared" si="76"/>
        <v>-105</v>
      </c>
      <c r="K103" s="3">
        <f t="shared" si="76"/>
        <v>-90</v>
      </c>
      <c r="L103" s="3">
        <f t="shared" si="76"/>
        <v>-75</v>
      </c>
      <c r="M103" s="3">
        <f t="shared" si="73"/>
        <v>-60</v>
      </c>
      <c r="N103" s="3">
        <f t="shared" si="73"/>
        <v>-45</v>
      </c>
      <c r="O103" s="3">
        <f t="shared" si="73"/>
        <v>-30</v>
      </c>
      <c r="P103" s="3">
        <f t="shared" si="73"/>
        <v>-15</v>
      </c>
      <c r="Q103" s="3">
        <f t="shared" si="73"/>
        <v>0</v>
      </c>
      <c r="R103" s="3">
        <f t="shared" si="73"/>
        <v>15</v>
      </c>
      <c r="S103" s="3">
        <f t="shared" si="73"/>
        <v>30</v>
      </c>
      <c r="T103" s="3">
        <f t="shared" si="73"/>
        <v>45</v>
      </c>
      <c r="U103" s="3">
        <f t="shared" si="74"/>
        <v>60</v>
      </c>
      <c r="V103" s="3">
        <f t="shared" si="74"/>
        <v>75</v>
      </c>
      <c r="W103" s="3">
        <f t="shared" si="74"/>
        <v>90</v>
      </c>
      <c r="X103" s="3">
        <f t="shared" si="74"/>
        <v>105</v>
      </c>
      <c r="Y103" s="3">
        <f t="shared" si="74"/>
        <v>120</v>
      </c>
      <c r="Z103" s="3">
        <f t="shared" si="74"/>
        <v>135</v>
      </c>
      <c r="AA103" s="3">
        <f t="shared" si="74"/>
        <v>150</v>
      </c>
      <c r="AB103" s="3">
        <f t="shared" si="74"/>
        <v>165</v>
      </c>
      <c r="AC103" s="3">
        <f t="shared" si="69"/>
        <v>180</v>
      </c>
      <c r="AD103" s="7">
        <f t="shared" si="71"/>
        <v>162.68970052191912</v>
      </c>
      <c r="AE103" s="7">
        <f t="shared" si="71"/>
        <v>157.40626944569308</v>
      </c>
      <c r="AF103" s="7">
        <f t="shared" si="71"/>
        <v>146.20475928305484</v>
      </c>
      <c r="AG103" s="7">
        <f t="shared" si="71"/>
        <v>133.18272730131525</v>
      </c>
      <c r="AH103" s="7">
        <f t="shared" si="71"/>
        <v>119.54715969128084</v>
      </c>
      <c r="AI103" s="7">
        <f t="shared" si="71"/>
        <v>105.6938534964774</v>
      </c>
      <c r="AJ103" s="7">
        <f t="shared" si="71"/>
        <v>91.809255839780235</v>
      </c>
      <c r="AK103" s="7">
        <f t="shared" si="71"/>
        <v>78.032740040332342</v>
      </c>
      <c r="AL103" s="7">
        <f t="shared" si="70"/>
        <v>64.53273633728314</v>
      </c>
      <c r="AM103" s="7">
        <f t="shared" si="70"/>
        <v>51.597434671937812</v>
      </c>
      <c r="AN103" s="7">
        <f t="shared" si="70"/>
        <v>39.835548464657357</v>
      </c>
      <c r="AO103" s="7">
        <f t="shared" si="70"/>
        <v>30.671309552545956</v>
      </c>
      <c r="AP103" s="7">
        <f t="shared" si="70"/>
        <v>26.929700521919113</v>
      </c>
      <c r="AQ103" s="7">
        <f t="shared" si="70"/>
        <v>30.671309552545956</v>
      </c>
      <c r="AR103" s="7">
        <f t="shared" si="70"/>
        <v>39.835548464657357</v>
      </c>
      <c r="AS103" s="7">
        <f t="shared" si="70"/>
        <v>51.597434671937812</v>
      </c>
      <c r="AT103" s="7">
        <f t="shared" si="70"/>
        <v>64.53273633728314</v>
      </c>
      <c r="AU103" s="7">
        <f t="shared" si="52"/>
        <v>78.032740040332342</v>
      </c>
      <c r="AV103" s="7">
        <f t="shared" si="52"/>
        <v>91.809255839780235</v>
      </c>
      <c r="AW103" s="7">
        <f t="shared" si="52"/>
        <v>105.6938534964774</v>
      </c>
      <c r="AX103" s="7">
        <f t="shared" si="75"/>
        <v>119.54715969128084</v>
      </c>
      <c r="AY103" s="7">
        <f t="shared" si="75"/>
        <v>133.18272730131525</v>
      </c>
      <c r="AZ103" s="7">
        <f t="shared" si="75"/>
        <v>146.20475928305484</v>
      </c>
      <c r="BA103" s="7">
        <f t="shared" si="75"/>
        <v>157.40626944569308</v>
      </c>
      <c r="BB103" s="7">
        <f t="shared" si="75"/>
        <v>162.68970052191912</v>
      </c>
      <c r="BC103" s="7">
        <f t="shared" si="65"/>
        <v>88.040039845509682</v>
      </c>
      <c r="BD103" s="7">
        <f t="shared" si="59"/>
        <v>11.738671979401291</v>
      </c>
      <c r="BE103" s="40">
        <f t="shared" si="66"/>
        <v>0.99957396022952472</v>
      </c>
      <c r="BF103" s="40">
        <f t="shared" si="57"/>
        <v>0</v>
      </c>
      <c r="BG103" s="40">
        <f t="shared" si="57"/>
        <v>0</v>
      </c>
      <c r="BH103" s="40">
        <f t="shared" si="57"/>
        <v>0</v>
      </c>
      <c r="BI103" s="40">
        <f t="shared" si="57"/>
        <v>0</v>
      </c>
      <c r="BJ103" s="40">
        <f t="shared" si="57"/>
        <v>0</v>
      </c>
      <c r="BK103" s="40">
        <f t="shared" si="57"/>
        <v>0</v>
      </c>
      <c r="BL103" s="40">
        <f t="shared" si="57"/>
        <v>0</v>
      </c>
      <c r="BM103" s="40">
        <f t="shared" si="57"/>
        <v>283.33040995856982</v>
      </c>
      <c r="BN103" s="40">
        <f t="shared" si="57"/>
        <v>587.55318601873182</v>
      </c>
      <c r="BO103" s="40">
        <f t="shared" si="57"/>
        <v>848.79520631108301</v>
      </c>
      <c r="BP103" s="40">
        <f t="shared" si="57"/>
        <v>1049.2532588755516</v>
      </c>
      <c r="BQ103" s="40">
        <f t="shared" si="57"/>
        <v>1175.2664587024635</v>
      </c>
      <c r="BR103" s="40">
        <f t="shared" si="57"/>
        <v>1218.2472144702738</v>
      </c>
      <c r="BS103" s="40">
        <f t="shared" si="57"/>
        <v>1175.2664587024635</v>
      </c>
      <c r="BT103" s="40">
        <f t="shared" si="72"/>
        <v>1049.2532588755516</v>
      </c>
      <c r="BU103" s="40">
        <f t="shared" si="72"/>
        <v>848.79520631108301</v>
      </c>
      <c r="BV103" s="40">
        <f t="shared" si="72"/>
        <v>587.55318601873182</v>
      </c>
      <c r="BW103" s="40">
        <f t="shared" si="72"/>
        <v>283.33040995856982</v>
      </c>
      <c r="BX103" s="40">
        <f t="shared" si="72"/>
        <v>0</v>
      </c>
      <c r="BY103" s="40">
        <f t="shared" si="72"/>
        <v>0</v>
      </c>
      <c r="BZ103" s="40">
        <f t="shared" si="72"/>
        <v>0</v>
      </c>
      <c r="CA103" s="40">
        <f t="shared" si="72"/>
        <v>0</v>
      </c>
      <c r="CB103" s="40">
        <f t="shared" si="72"/>
        <v>0</v>
      </c>
      <c r="CC103" s="40">
        <f t="shared" si="54"/>
        <v>0</v>
      </c>
      <c r="CD103" s="40">
        <f t="shared" si="54"/>
        <v>0</v>
      </c>
      <c r="CE103" s="40">
        <f t="shared" si="67"/>
        <v>621.30607937983962</v>
      </c>
      <c r="CF103" s="10">
        <f t="shared" si="60"/>
        <v>1.5365885688911438</v>
      </c>
      <c r="CG103" s="35">
        <f t="shared" si="61"/>
        <v>7.9833333333333281</v>
      </c>
      <c r="CH103" s="7">
        <f t="shared" si="62"/>
        <v>32.597140390708589</v>
      </c>
      <c r="CI103" s="7">
        <f t="shared" si="68"/>
        <v>16.624541599261381</v>
      </c>
      <c r="CJ103" s="10">
        <f t="shared" si="63"/>
        <v>20.981016087360882</v>
      </c>
    </row>
    <row r="104" spans="1:88" ht="15.75" thickBot="1" x14ac:dyDescent="0.3">
      <c r="A104" s="8">
        <v>93</v>
      </c>
      <c r="B104" s="3" t="s">
        <v>19</v>
      </c>
      <c r="C104" s="14">
        <v>44289</v>
      </c>
      <c r="D104" s="11">
        <f t="shared" si="64"/>
        <v>5.2040594799476807</v>
      </c>
      <c r="E104" s="8">
        <f t="shared" si="76"/>
        <v>-180</v>
      </c>
      <c r="F104" s="3">
        <f t="shared" si="76"/>
        <v>-165</v>
      </c>
      <c r="G104" s="3">
        <f t="shared" si="76"/>
        <v>-150</v>
      </c>
      <c r="H104" s="3">
        <f t="shared" si="76"/>
        <v>-135</v>
      </c>
      <c r="I104" s="3">
        <f t="shared" si="76"/>
        <v>-120</v>
      </c>
      <c r="J104" s="3">
        <f t="shared" si="76"/>
        <v>-105</v>
      </c>
      <c r="K104" s="3">
        <f t="shared" si="76"/>
        <v>-90</v>
      </c>
      <c r="L104" s="3">
        <f t="shared" si="76"/>
        <v>-75</v>
      </c>
      <c r="M104" s="3">
        <f t="shared" si="73"/>
        <v>-60</v>
      </c>
      <c r="N104" s="3">
        <f t="shared" si="73"/>
        <v>-45</v>
      </c>
      <c r="O104" s="3">
        <f t="shared" si="73"/>
        <v>-30</v>
      </c>
      <c r="P104" s="3">
        <f t="shared" si="73"/>
        <v>-15</v>
      </c>
      <c r="Q104" s="3">
        <f t="shared" si="73"/>
        <v>0</v>
      </c>
      <c r="R104" s="3">
        <f t="shared" si="73"/>
        <v>15</v>
      </c>
      <c r="S104" s="3">
        <f t="shared" si="73"/>
        <v>30</v>
      </c>
      <c r="T104" s="3">
        <f t="shared" si="73"/>
        <v>45</v>
      </c>
      <c r="U104" s="3">
        <f t="shared" si="74"/>
        <v>60</v>
      </c>
      <c r="V104" s="3">
        <f t="shared" si="74"/>
        <v>75</v>
      </c>
      <c r="W104" s="3">
        <f t="shared" si="74"/>
        <v>90</v>
      </c>
      <c r="X104" s="3">
        <f t="shared" si="74"/>
        <v>105</v>
      </c>
      <c r="Y104" s="3">
        <f t="shared" si="74"/>
        <v>120</v>
      </c>
      <c r="Z104" s="3">
        <f t="shared" si="74"/>
        <v>135</v>
      </c>
      <c r="AA104" s="3">
        <f t="shared" si="74"/>
        <v>150</v>
      </c>
      <c r="AB104" s="3">
        <f t="shared" si="74"/>
        <v>165</v>
      </c>
      <c r="AC104" s="3">
        <f t="shared" si="69"/>
        <v>180</v>
      </c>
      <c r="AD104" s="7">
        <f t="shared" si="71"/>
        <v>163.08405947994768</v>
      </c>
      <c r="AE104" s="7">
        <f t="shared" si="71"/>
        <v>157.71311709068593</v>
      </c>
      <c r="AF104" s="7">
        <f t="shared" si="71"/>
        <v>146.42167944444319</v>
      </c>
      <c r="AG104" s="7">
        <f t="shared" si="71"/>
        <v>133.35492127267852</v>
      </c>
      <c r="AH104" s="7">
        <f t="shared" si="71"/>
        <v>119.69899039161378</v>
      </c>
      <c r="AI104" s="7">
        <f t="shared" si="71"/>
        <v>105.83898964155885</v>
      </c>
      <c r="AJ104" s="7">
        <f t="shared" si="71"/>
        <v>91.957263853422148</v>
      </c>
      <c r="AK104" s="7">
        <f t="shared" si="71"/>
        <v>78.192343272553018</v>
      </c>
      <c r="AL104" s="7">
        <f t="shared" si="70"/>
        <v>64.71410704759424</v>
      </c>
      <c r="AM104" s="7">
        <f t="shared" si="70"/>
        <v>51.814642660614808</v>
      </c>
      <c r="AN104" s="7">
        <f t="shared" si="70"/>
        <v>40.108799951532205</v>
      </c>
      <c r="AO104" s="7">
        <f t="shared" si="70"/>
        <v>31.019890013500298</v>
      </c>
      <c r="AP104" s="7">
        <f t="shared" si="70"/>
        <v>27.324059479947685</v>
      </c>
      <c r="AQ104" s="7">
        <f t="shared" si="70"/>
        <v>31.019890013500298</v>
      </c>
      <c r="AR104" s="7">
        <f t="shared" si="70"/>
        <v>40.108799951532205</v>
      </c>
      <c r="AS104" s="7">
        <f t="shared" si="70"/>
        <v>51.814642660614808</v>
      </c>
      <c r="AT104" s="7">
        <f t="shared" si="70"/>
        <v>64.71410704759424</v>
      </c>
      <c r="AU104" s="7">
        <f t="shared" si="52"/>
        <v>78.192343272553018</v>
      </c>
      <c r="AV104" s="7">
        <f t="shared" si="52"/>
        <v>91.957263853422148</v>
      </c>
      <c r="AW104" s="7">
        <f t="shared" si="52"/>
        <v>105.83898964155885</v>
      </c>
      <c r="AX104" s="7">
        <f t="shared" si="75"/>
        <v>119.69899039161378</v>
      </c>
      <c r="AY104" s="7">
        <f t="shared" si="75"/>
        <v>133.35492127267852</v>
      </c>
      <c r="AZ104" s="7">
        <f t="shared" si="75"/>
        <v>146.42167944444319</v>
      </c>
      <c r="BA104" s="7">
        <f t="shared" si="75"/>
        <v>157.71311709068593</v>
      </c>
      <c r="BB104" s="7">
        <f t="shared" si="75"/>
        <v>163.08405947994768</v>
      </c>
      <c r="BC104" s="7">
        <f t="shared" si="65"/>
        <v>87.878413360489375</v>
      </c>
      <c r="BD104" s="7">
        <f t="shared" si="59"/>
        <v>11.717121781398584</v>
      </c>
      <c r="BE104" s="40">
        <f t="shared" si="66"/>
        <v>0.99900602994005205</v>
      </c>
      <c r="BF104" s="40">
        <f t="shared" si="57"/>
        <v>0</v>
      </c>
      <c r="BG104" s="40">
        <f t="shared" si="57"/>
        <v>0</v>
      </c>
      <c r="BH104" s="40">
        <f t="shared" si="57"/>
        <v>0</v>
      </c>
      <c r="BI104" s="40">
        <f t="shared" si="57"/>
        <v>0</v>
      </c>
      <c r="BJ104" s="40">
        <f t="shared" si="57"/>
        <v>0</v>
      </c>
      <c r="BK104" s="40">
        <f t="shared" si="57"/>
        <v>0</v>
      </c>
      <c r="BL104" s="40">
        <f t="shared" si="57"/>
        <v>0</v>
      </c>
      <c r="BM104" s="40">
        <f t="shared" si="57"/>
        <v>279.44688087526424</v>
      </c>
      <c r="BN104" s="40">
        <f t="shared" si="57"/>
        <v>583.3135168054323</v>
      </c>
      <c r="BO104" s="40">
        <f t="shared" si="57"/>
        <v>844.24971263496184</v>
      </c>
      <c r="BP104" s="40">
        <f t="shared" si="57"/>
        <v>1044.4730978355228</v>
      </c>
      <c r="BQ104" s="40">
        <f t="shared" si="57"/>
        <v>1170.3387795904857</v>
      </c>
      <c r="BR104" s="40">
        <f t="shared" si="57"/>
        <v>1213.2692196911241</v>
      </c>
      <c r="BS104" s="40">
        <f t="shared" si="57"/>
        <v>1170.3387795904857</v>
      </c>
      <c r="BT104" s="40">
        <f t="shared" si="72"/>
        <v>1044.4730978355228</v>
      </c>
      <c r="BU104" s="40">
        <f t="shared" si="72"/>
        <v>844.24971263496184</v>
      </c>
      <c r="BV104" s="40">
        <f t="shared" si="72"/>
        <v>583.3135168054323</v>
      </c>
      <c r="BW104" s="40">
        <f t="shared" si="72"/>
        <v>279.44688087526424</v>
      </c>
      <c r="BX104" s="40">
        <f t="shared" si="72"/>
        <v>0</v>
      </c>
      <c r="BY104" s="40">
        <f t="shared" si="72"/>
        <v>0</v>
      </c>
      <c r="BZ104" s="40">
        <f t="shared" si="72"/>
        <v>0</v>
      </c>
      <c r="CA104" s="40">
        <f t="shared" si="72"/>
        <v>0</v>
      </c>
      <c r="CB104" s="40">
        <f t="shared" si="72"/>
        <v>0</v>
      </c>
      <c r="CC104" s="40">
        <f t="shared" si="54"/>
        <v>0</v>
      </c>
      <c r="CD104" s="40">
        <f t="shared" si="54"/>
        <v>0</v>
      </c>
      <c r="CE104" s="40">
        <f t="shared" si="67"/>
        <v>618.76730204247337</v>
      </c>
      <c r="CF104" s="10">
        <f t="shared" si="60"/>
        <v>1.5337676545691141</v>
      </c>
      <c r="CG104" s="35">
        <f t="shared" si="61"/>
        <v>7.9833333333333281</v>
      </c>
      <c r="CH104" s="7">
        <f t="shared" si="62"/>
        <v>32.385203136610173</v>
      </c>
      <c r="CI104" s="7">
        <f t="shared" si="68"/>
        <v>16.516453599671188</v>
      </c>
      <c r="CJ104" s="10">
        <f t="shared" si="63"/>
        <v>20.865667770504853</v>
      </c>
    </row>
    <row r="105" spans="1:88" ht="15.75" thickBot="1" x14ac:dyDescent="0.3">
      <c r="A105" s="8">
        <v>94</v>
      </c>
      <c r="B105" s="3" t="s">
        <v>19</v>
      </c>
      <c r="C105" s="14">
        <v>44290</v>
      </c>
      <c r="D105" s="11">
        <f t="shared" si="64"/>
        <v>5.5968763628395291</v>
      </c>
      <c r="E105" s="8">
        <f t="shared" si="76"/>
        <v>-180</v>
      </c>
      <c r="F105" s="3">
        <f t="shared" si="76"/>
        <v>-165</v>
      </c>
      <c r="G105" s="3">
        <f t="shared" si="76"/>
        <v>-150</v>
      </c>
      <c r="H105" s="3">
        <f t="shared" si="76"/>
        <v>-135</v>
      </c>
      <c r="I105" s="3">
        <f t="shared" si="76"/>
        <v>-120</v>
      </c>
      <c r="J105" s="3">
        <f t="shared" si="76"/>
        <v>-105</v>
      </c>
      <c r="K105" s="3">
        <f t="shared" si="76"/>
        <v>-90</v>
      </c>
      <c r="L105" s="3">
        <f t="shared" si="76"/>
        <v>-75</v>
      </c>
      <c r="M105" s="3">
        <f t="shared" si="73"/>
        <v>-60</v>
      </c>
      <c r="N105" s="3">
        <f t="shared" si="73"/>
        <v>-45</v>
      </c>
      <c r="O105" s="3">
        <f t="shared" si="73"/>
        <v>-30</v>
      </c>
      <c r="P105" s="3">
        <f t="shared" si="73"/>
        <v>-15</v>
      </c>
      <c r="Q105" s="3">
        <f t="shared" si="73"/>
        <v>0</v>
      </c>
      <c r="R105" s="3">
        <f t="shared" si="73"/>
        <v>15</v>
      </c>
      <c r="S105" s="3">
        <f t="shared" si="73"/>
        <v>30</v>
      </c>
      <c r="T105" s="3">
        <f t="shared" si="73"/>
        <v>45</v>
      </c>
      <c r="U105" s="3">
        <f t="shared" si="74"/>
        <v>60</v>
      </c>
      <c r="V105" s="3">
        <f t="shared" si="74"/>
        <v>75</v>
      </c>
      <c r="W105" s="3">
        <f t="shared" si="74"/>
        <v>90</v>
      </c>
      <c r="X105" s="3">
        <f t="shared" si="74"/>
        <v>105</v>
      </c>
      <c r="Y105" s="3">
        <f t="shared" si="74"/>
        <v>120</v>
      </c>
      <c r="Z105" s="3">
        <f t="shared" si="74"/>
        <v>135</v>
      </c>
      <c r="AA105" s="3">
        <f t="shared" si="74"/>
        <v>150</v>
      </c>
      <c r="AB105" s="3">
        <f t="shared" si="74"/>
        <v>165</v>
      </c>
      <c r="AC105" s="3">
        <f t="shared" si="69"/>
        <v>180</v>
      </c>
      <c r="AD105" s="7">
        <f t="shared" si="71"/>
        <v>163.47687636283948</v>
      </c>
      <c r="AE105" s="7">
        <f t="shared" si="71"/>
        <v>158.01613298487047</v>
      </c>
      <c r="AF105" s="7">
        <f t="shared" si="71"/>
        <v>146.63490036273873</v>
      </c>
      <c r="AG105" s="7">
        <f t="shared" si="71"/>
        <v>133.52437410490617</v>
      </c>
      <c r="AH105" s="7">
        <f t="shared" si="71"/>
        <v>119.84891447565145</v>
      </c>
      <c r="AI105" s="7">
        <f t="shared" si="71"/>
        <v>105.98289592456605</v>
      </c>
      <c r="AJ105" s="7">
        <f t="shared" si="71"/>
        <v>92.104613881028257</v>
      </c>
      <c r="AK105" s="7">
        <f t="shared" si="71"/>
        <v>78.351793844698221</v>
      </c>
      <c r="AL105" s="7">
        <f t="shared" si="70"/>
        <v>64.895772142402478</v>
      </c>
      <c r="AM105" s="7">
        <f t="shared" si="70"/>
        <v>52.032475397861845</v>
      </c>
      <c r="AN105" s="7">
        <f t="shared" si="70"/>
        <v>40.382639035579174</v>
      </c>
      <c r="AO105" s="7">
        <f t="shared" si="70"/>
        <v>31.368078973214075</v>
      </c>
      <c r="AP105" s="7">
        <f t="shared" si="70"/>
        <v>27.716876362839518</v>
      </c>
      <c r="AQ105" s="7">
        <f t="shared" si="70"/>
        <v>31.368078973214075</v>
      </c>
      <c r="AR105" s="7">
        <f t="shared" si="70"/>
        <v>40.382639035579174</v>
      </c>
      <c r="AS105" s="7">
        <f t="shared" si="70"/>
        <v>52.032475397861845</v>
      </c>
      <c r="AT105" s="7">
        <f t="shared" si="70"/>
        <v>64.895772142402478</v>
      </c>
      <c r="AU105" s="7">
        <f t="shared" si="52"/>
        <v>78.351793844698221</v>
      </c>
      <c r="AV105" s="7">
        <f t="shared" si="52"/>
        <v>92.104613881028257</v>
      </c>
      <c r="AW105" s="7">
        <f t="shared" si="52"/>
        <v>105.98289592456605</v>
      </c>
      <c r="AX105" s="7">
        <f t="shared" si="75"/>
        <v>119.84891447565145</v>
      </c>
      <c r="AY105" s="7">
        <f t="shared" si="75"/>
        <v>133.52437410490617</v>
      </c>
      <c r="AZ105" s="7">
        <f t="shared" si="75"/>
        <v>146.63490036273873</v>
      </c>
      <c r="BA105" s="7">
        <f t="shared" si="75"/>
        <v>158.01613298487047</v>
      </c>
      <c r="BB105" s="7">
        <f t="shared" si="75"/>
        <v>163.47687636283948</v>
      </c>
      <c r="BC105" s="7">
        <f t="shared" si="65"/>
        <v>87.717200501985346</v>
      </c>
      <c r="BD105" s="7">
        <f t="shared" si="59"/>
        <v>11.695626733598045</v>
      </c>
      <c r="BE105" s="40">
        <f t="shared" si="66"/>
        <v>0.99843839418535973</v>
      </c>
      <c r="BF105" s="40">
        <f t="shared" si="57"/>
        <v>0</v>
      </c>
      <c r="BG105" s="40">
        <f t="shared" si="57"/>
        <v>0</v>
      </c>
      <c r="BH105" s="40">
        <f t="shared" si="57"/>
        <v>0</v>
      </c>
      <c r="BI105" s="40">
        <f t="shared" si="57"/>
        <v>0</v>
      </c>
      <c r="BJ105" s="40">
        <f t="shared" si="57"/>
        <v>0</v>
      </c>
      <c r="BK105" s="40">
        <f t="shared" si="57"/>
        <v>0</v>
      </c>
      <c r="BL105" s="40">
        <f t="shared" si="57"/>
        <v>0</v>
      </c>
      <c r="BM105" s="40">
        <f t="shared" si="57"/>
        <v>275.56906011395949</v>
      </c>
      <c r="BN105" s="40">
        <f t="shared" si="57"/>
        <v>579.06626734774591</v>
      </c>
      <c r="BO105" s="40">
        <f t="shared" si="57"/>
        <v>839.6852275637998</v>
      </c>
      <c r="BP105" s="40">
        <f t="shared" si="57"/>
        <v>1039.6651893165931</v>
      </c>
      <c r="BQ105" s="40">
        <f t="shared" si="57"/>
        <v>1165.3778486951849</v>
      </c>
      <c r="BR105" s="40">
        <f t="shared" si="57"/>
        <v>1208.2560957129174</v>
      </c>
      <c r="BS105" s="40">
        <f t="shared" si="57"/>
        <v>1165.3778486951849</v>
      </c>
      <c r="BT105" s="40">
        <f t="shared" si="72"/>
        <v>1039.6651893165931</v>
      </c>
      <c r="BU105" s="40">
        <f t="shared" si="72"/>
        <v>839.6852275637998</v>
      </c>
      <c r="BV105" s="40">
        <f t="shared" si="72"/>
        <v>579.06626734774591</v>
      </c>
      <c r="BW105" s="40">
        <f t="shared" si="72"/>
        <v>275.56906011395949</v>
      </c>
      <c r="BX105" s="40">
        <f t="shared" si="72"/>
        <v>0</v>
      </c>
      <c r="BY105" s="40">
        <f t="shared" si="72"/>
        <v>0</v>
      </c>
      <c r="BZ105" s="40">
        <f t="shared" si="72"/>
        <v>0</v>
      </c>
      <c r="CA105" s="40">
        <f t="shared" si="72"/>
        <v>0</v>
      </c>
      <c r="CB105" s="40">
        <f t="shared" si="72"/>
        <v>0</v>
      </c>
      <c r="CC105" s="40">
        <f t="shared" si="54"/>
        <v>0</v>
      </c>
      <c r="CD105" s="40">
        <f t="shared" si="54"/>
        <v>0</v>
      </c>
      <c r="CE105" s="40">
        <f t="shared" si="67"/>
        <v>616.2106088135879</v>
      </c>
      <c r="CF105" s="10">
        <f t="shared" si="60"/>
        <v>1.530953959391667</v>
      </c>
      <c r="CG105" s="35">
        <f t="shared" si="61"/>
        <v>7.9833333333333281</v>
      </c>
      <c r="CH105" s="7">
        <f t="shared" si="62"/>
        <v>32.172452343428503</v>
      </c>
      <c r="CI105" s="7">
        <f t="shared" si="68"/>
        <v>16.407950695148536</v>
      </c>
      <c r="CJ105" s="10">
        <f t="shared" si="63"/>
        <v>20.749542331753801</v>
      </c>
    </row>
    <row r="106" spans="1:88" ht="15.75" thickBot="1" x14ac:dyDescent="0.3">
      <c r="A106" s="8">
        <v>95</v>
      </c>
      <c r="B106" s="3" t="s">
        <v>19</v>
      </c>
      <c r="C106" s="14">
        <v>44291</v>
      </c>
      <c r="D106" s="11">
        <f t="shared" si="64"/>
        <v>5.9880347704745844</v>
      </c>
      <c r="E106" s="8">
        <f t="shared" si="76"/>
        <v>-180</v>
      </c>
      <c r="F106" s="3">
        <f t="shared" si="76"/>
        <v>-165</v>
      </c>
      <c r="G106" s="3">
        <f t="shared" si="76"/>
        <v>-150</v>
      </c>
      <c r="H106" s="3">
        <f t="shared" si="76"/>
        <v>-135</v>
      </c>
      <c r="I106" s="3">
        <f t="shared" si="76"/>
        <v>-120</v>
      </c>
      <c r="J106" s="3">
        <f t="shared" si="76"/>
        <v>-105</v>
      </c>
      <c r="K106" s="3">
        <f t="shared" si="76"/>
        <v>-90</v>
      </c>
      <c r="L106" s="3">
        <f t="shared" si="76"/>
        <v>-75</v>
      </c>
      <c r="M106" s="3">
        <f t="shared" si="73"/>
        <v>-60</v>
      </c>
      <c r="N106" s="3">
        <f t="shared" si="73"/>
        <v>-45</v>
      </c>
      <c r="O106" s="3">
        <f t="shared" si="73"/>
        <v>-30</v>
      </c>
      <c r="P106" s="3">
        <f t="shared" si="73"/>
        <v>-15</v>
      </c>
      <c r="Q106" s="3">
        <f t="shared" si="73"/>
        <v>0</v>
      </c>
      <c r="R106" s="3">
        <f t="shared" si="73"/>
        <v>15</v>
      </c>
      <c r="S106" s="3">
        <f t="shared" si="73"/>
        <v>30</v>
      </c>
      <c r="T106" s="3">
        <f t="shared" si="73"/>
        <v>45</v>
      </c>
      <c r="U106" s="3">
        <f t="shared" si="74"/>
        <v>60</v>
      </c>
      <c r="V106" s="3">
        <f t="shared" si="74"/>
        <v>75</v>
      </c>
      <c r="W106" s="3">
        <f t="shared" si="74"/>
        <v>90</v>
      </c>
      <c r="X106" s="3">
        <f t="shared" si="74"/>
        <v>105</v>
      </c>
      <c r="Y106" s="3">
        <f t="shared" si="74"/>
        <v>120</v>
      </c>
      <c r="Z106" s="3">
        <f t="shared" si="74"/>
        <v>135</v>
      </c>
      <c r="AA106" s="3">
        <f t="shared" si="74"/>
        <v>150</v>
      </c>
      <c r="AB106" s="3">
        <f t="shared" si="74"/>
        <v>165</v>
      </c>
      <c r="AC106" s="3">
        <f t="shared" si="69"/>
        <v>180</v>
      </c>
      <c r="AD106" s="7">
        <f t="shared" si="71"/>
        <v>163.86803477047457</v>
      </c>
      <c r="AE106" s="7">
        <f t="shared" si="71"/>
        <v>158.31514979023615</v>
      </c>
      <c r="AF106" s="7">
        <f t="shared" si="71"/>
        <v>146.84433840473315</v>
      </c>
      <c r="AG106" s="7">
        <f t="shared" si="71"/>
        <v>133.69103703680565</v>
      </c>
      <c r="AH106" s="7">
        <f t="shared" si="71"/>
        <v>119.99689167515028</v>
      </c>
      <c r="AI106" s="7">
        <f t="shared" si="71"/>
        <v>106.12553054376643</v>
      </c>
      <c r="AJ106" s="7">
        <f t="shared" si="71"/>
        <v>92.251257290277294</v>
      </c>
      <c r="AK106" s="7">
        <f t="shared" si="71"/>
        <v>78.511031734338346</v>
      </c>
      <c r="AL106" s="7">
        <f t="shared" si="70"/>
        <v>65.07765445184674</v>
      </c>
      <c r="AM106" s="7">
        <f t="shared" si="70"/>
        <v>52.250830339408893</v>
      </c>
      <c r="AN106" s="7">
        <f t="shared" si="70"/>
        <v>40.656930270314177</v>
      </c>
      <c r="AO106" s="7">
        <f t="shared" si="70"/>
        <v>31.715729392555769</v>
      </c>
      <c r="AP106" s="7">
        <f t="shared" si="70"/>
        <v>28.108034770474582</v>
      </c>
      <c r="AQ106" s="7">
        <f t="shared" si="70"/>
        <v>31.715729392555769</v>
      </c>
      <c r="AR106" s="7">
        <f t="shared" si="70"/>
        <v>40.656930270314177</v>
      </c>
      <c r="AS106" s="7">
        <f t="shared" si="70"/>
        <v>52.250830339408893</v>
      </c>
      <c r="AT106" s="7">
        <f t="shared" si="70"/>
        <v>65.07765445184674</v>
      </c>
      <c r="AU106" s="7">
        <f t="shared" si="52"/>
        <v>78.511031734338346</v>
      </c>
      <c r="AV106" s="7">
        <f t="shared" si="52"/>
        <v>92.251257290277294</v>
      </c>
      <c r="AW106" s="7">
        <f t="shared" si="52"/>
        <v>106.12553054376643</v>
      </c>
      <c r="AX106" s="7">
        <f t="shared" si="75"/>
        <v>119.99689167515028</v>
      </c>
      <c r="AY106" s="7">
        <f t="shared" si="75"/>
        <v>133.69103703680565</v>
      </c>
      <c r="AZ106" s="7">
        <f t="shared" si="75"/>
        <v>146.84433840473315</v>
      </c>
      <c r="BA106" s="7">
        <f t="shared" si="75"/>
        <v>158.31514979023615</v>
      </c>
      <c r="BB106" s="7">
        <f t="shared" si="75"/>
        <v>163.86803477047457</v>
      </c>
      <c r="BC106" s="7">
        <f t="shared" si="65"/>
        <v>87.55643490090219</v>
      </c>
      <c r="BD106" s="7">
        <f t="shared" si="59"/>
        <v>11.674191320120292</v>
      </c>
      <c r="BE106" s="40">
        <f t="shared" si="66"/>
        <v>0.99787122116817262</v>
      </c>
      <c r="BF106" s="40">
        <f t="shared" si="57"/>
        <v>0</v>
      </c>
      <c r="BG106" s="40">
        <f t="shared" si="57"/>
        <v>0</v>
      </c>
      <c r="BH106" s="40">
        <f t="shared" si="57"/>
        <v>0</v>
      </c>
      <c r="BI106" s="40">
        <f t="shared" si="57"/>
        <v>0</v>
      </c>
      <c r="BJ106" s="40">
        <f t="shared" ref="BG106:BV125" si="77">IF(1367*$BE106*COS(RADIANS(AH106))&gt;0,1367*$BE106*COS(RADIANS(AH106)),0)</f>
        <v>0</v>
      </c>
      <c r="BK106" s="40">
        <f t="shared" si="77"/>
        <v>0</v>
      </c>
      <c r="BL106" s="40">
        <f t="shared" si="77"/>
        <v>0</v>
      </c>
      <c r="BM106" s="40">
        <f t="shared" si="77"/>
        <v>271.69842312995587</v>
      </c>
      <c r="BN106" s="40">
        <f t="shared" si="77"/>
        <v>574.81322899417444</v>
      </c>
      <c r="BO106" s="40">
        <f t="shared" si="77"/>
        <v>835.10381370974051</v>
      </c>
      <c r="BP106" s="40">
        <f t="shared" si="77"/>
        <v>1034.8318040788183</v>
      </c>
      <c r="BQ106" s="40">
        <f t="shared" si="77"/>
        <v>1160.3860676238653</v>
      </c>
      <c r="BR106" s="40">
        <f t="shared" si="77"/>
        <v>1203.2102887725171</v>
      </c>
      <c r="BS106" s="40">
        <f t="shared" si="77"/>
        <v>1160.3860676238653</v>
      </c>
      <c r="BT106" s="40">
        <f t="shared" si="72"/>
        <v>1034.8318040788183</v>
      </c>
      <c r="BU106" s="40">
        <f t="shared" si="72"/>
        <v>835.10381370974051</v>
      </c>
      <c r="BV106" s="40">
        <f t="shared" si="72"/>
        <v>574.81322899417444</v>
      </c>
      <c r="BW106" s="40">
        <f t="shared" si="72"/>
        <v>271.69842312995587</v>
      </c>
      <c r="BX106" s="40">
        <f t="shared" si="72"/>
        <v>0</v>
      </c>
      <c r="BY106" s="40">
        <f t="shared" si="72"/>
        <v>0</v>
      </c>
      <c r="BZ106" s="40">
        <f t="shared" si="72"/>
        <v>0</v>
      </c>
      <c r="CA106" s="40">
        <f t="shared" si="72"/>
        <v>0</v>
      </c>
      <c r="CB106" s="40">
        <f t="shared" si="72"/>
        <v>0</v>
      </c>
      <c r="CC106" s="40">
        <f t="shared" si="54"/>
        <v>0</v>
      </c>
      <c r="CD106" s="40">
        <f t="shared" si="54"/>
        <v>0</v>
      </c>
      <c r="CE106" s="40">
        <f t="shared" si="67"/>
        <v>613.63724727398369</v>
      </c>
      <c r="CF106" s="10">
        <f t="shared" si="60"/>
        <v>1.5281480703288184</v>
      </c>
      <c r="CG106" s="35">
        <f t="shared" si="61"/>
        <v>7.9833333333333281</v>
      </c>
      <c r="CH106" s="7">
        <f t="shared" si="62"/>
        <v>31.958982942424491</v>
      </c>
      <c r="CI106" s="7">
        <f t="shared" si="68"/>
        <v>16.299081300636491</v>
      </c>
      <c r="CJ106" s="10">
        <f t="shared" si="63"/>
        <v>20.632694475412301</v>
      </c>
    </row>
    <row r="107" spans="1:88" ht="15.75" thickBot="1" x14ac:dyDescent="0.3">
      <c r="A107" s="8">
        <v>96</v>
      </c>
      <c r="B107" s="3" t="s">
        <v>19</v>
      </c>
      <c r="C107" s="14">
        <v>44292</v>
      </c>
      <c r="D107" s="11">
        <f t="shared" si="64"/>
        <v>6.3774187941747744</v>
      </c>
      <c r="E107" s="8">
        <f t="shared" si="76"/>
        <v>-180</v>
      </c>
      <c r="F107" s="3">
        <f t="shared" si="76"/>
        <v>-165</v>
      </c>
      <c r="G107" s="3">
        <f t="shared" si="76"/>
        <v>-150</v>
      </c>
      <c r="H107" s="3">
        <f t="shared" si="76"/>
        <v>-135</v>
      </c>
      <c r="I107" s="3">
        <f t="shared" si="76"/>
        <v>-120</v>
      </c>
      <c r="J107" s="3">
        <f t="shared" si="76"/>
        <v>-105</v>
      </c>
      <c r="K107" s="3">
        <f t="shared" si="76"/>
        <v>-90</v>
      </c>
      <c r="L107" s="3">
        <f t="shared" si="76"/>
        <v>-75</v>
      </c>
      <c r="M107" s="3">
        <f t="shared" si="73"/>
        <v>-60</v>
      </c>
      <c r="N107" s="3">
        <f t="shared" si="73"/>
        <v>-45</v>
      </c>
      <c r="O107" s="3">
        <f t="shared" si="73"/>
        <v>-30</v>
      </c>
      <c r="P107" s="3">
        <f t="shared" si="73"/>
        <v>-15</v>
      </c>
      <c r="Q107" s="3">
        <f t="shared" si="73"/>
        <v>0</v>
      </c>
      <c r="R107" s="3">
        <f t="shared" si="73"/>
        <v>15</v>
      </c>
      <c r="S107" s="3">
        <f t="shared" si="73"/>
        <v>30</v>
      </c>
      <c r="T107" s="3">
        <f t="shared" si="73"/>
        <v>45</v>
      </c>
      <c r="U107" s="3">
        <f t="shared" si="74"/>
        <v>60</v>
      </c>
      <c r="V107" s="3">
        <f t="shared" si="74"/>
        <v>75</v>
      </c>
      <c r="W107" s="3">
        <f t="shared" si="74"/>
        <v>90</v>
      </c>
      <c r="X107" s="3">
        <f t="shared" si="74"/>
        <v>105</v>
      </c>
      <c r="Y107" s="3">
        <f t="shared" si="74"/>
        <v>120</v>
      </c>
      <c r="Z107" s="3">
        <f t="shared" si="74"/>
        <v>135</v>
      </c>
      <c r="AA107" s="3">
        <f t="shared" si="74"/>
        <v>150</v>
      </c>
      <c r="AB107" s="3">
        <f t="shared" si="74"/>
        <v>165</v>
      </c>
      <c r="AC107" s="3">
        <f t="shared" si="69"/>
        <v>180</v>
      </c>
      <c r="AD107" s="7">
        <f t="shared" si="71"/>
        <v>164.25741879417475</v>
      </c>
      <c r="AE107" s="7">
        <f t="shared" si="71"/>
        <v>158.61000135614947</v>
      </c>
      <c r="AF107" s="7">
        <f t="shared" si="71"/>
        <v>147.04991423862413</v>
      </c>
      <c r="AG107" s="7">
        <f t="shared" si="71"/>
        <v>133.85486443154835</v>
      </c>
      <c r="AH107" s="7">
        <f t="shared" si="71"/>
        <v>120.14288369779776</v>
      </c>
      <c r="AI107" s="7">
        <f t="shared" si="71"/>
        <v>106.26685281002209</v>
      </c>
      <c r="AJ107" s="7">
        <f t="shared" si="71"/>
        <v>92.397145878559485</v>
      </c>
      <c r="AK107" s="7">
        <f t="shared" si="71"/>
        <v>78.669996784793682</v>
      </c>
      <c r="AL107" s="7">
        <f t="shared" si="70"/>
        <v>65.259676244466121</v>
      </c>
      <c r="AM107" s="7">
        <f t="shared" si="70"/>
        <v>52.469604273374394</v>
      </c>
      <c r="AN107" s="7">
        <f t="shared" si="70"/>
        <v>40.931538293492167</v>
      </c>
      <c r="AO107" s="7">
        <f t="shared" si="70"/>
        <v>32.062695710700943</v>
      </c>
      <c r="AP107" s="7">
        <f t="shared" si="70"/>
        <v>28.497418794174774</v>
      </c>
      <c r="AQ107" s="7">
        <f t="shared" si="70"/>
        <v>32.062695710700943</v>
      </c>
      <c r="AR107" s="7">
        <f t="shared" si="70"/>
        <v>40.931538293492167</v>
      </c>
      <c r="AS107" s="7">
        <f t="shared" si="70"/>
        <v>52.469604273374394</v>
      </c>
      <c r="AT107" s="7">
        <f t="shared" si="70"/>
        <v>65.259676244466121</v>
      </c>
      <c r="AU107" s="7">
        <f t="shared" si="52"/>
        <v>78.669996784793682</v>
      </c>
      <c r="AV107" s="7">
        <f t="shared" si="52"/>
        <v>92.397145878559485</v>
      </c>
      <c r="AW107" s="7">
        <f t="shared" si="52"/>
        <v>106.26685281002209</v>
      </c>
      <c r="AX107" s="7">
        <f t="shared" si="75"/>
        <v>120.14288369779776</v>
      </c>
      <c r="AY107" s="7">
        <f t="shared" si="75"/>
        <v>133.85486443154835</v>
      </c>
      <c r="AZ107" s="7">
        <f t="shared" si="75"/>
        <v>147.04991423862413</v>
      </c>
      <c r="BA107" s="7">
        <f t="shared" si="75"/>
        <v>158.61000135614947</v>
      </c>
      <c r="BB107" s="7">
        <f t="shared" si="75"/>
        <v>164.25741879417475</v>
      </c>
      <c r="BC107" s="7">
        <f t="shared" si="65"/>
        <v>87.39615057813883</v>
      </c>
      <c r="BD107" s="7">
        <f t="shared" si="59"/>
        <v>11.652820077085178</v>
      </c>
      <c r="BE107" s="40">
        <f t="shared" si="66"/>
        <v>0.99730467895409602</v>
      </c>
      <c r="BF107" s="40">
        <f t="shared" ref="BF107:BK165" si="78">IF(1367*$BE107*COS(RADIANS(AD107))&gt;0,1367*$BE107*COS(RADIANS(AD107)),0)</f>
        <v>0</v>
      </c>
      <c r="BG107" s="40">
        <f t="shared" si="77"/>
        <v>0</v>
      </c>
      <c r="BH107" s="40">
        <f t="shared" si="77"/>
        <v>0</v>
      </c>
      <c r="BI107" s="40">
        <f t="shared" si="77"/>
        <v>0</v>
      </c>
      <c r="BJ107" s="40">
        <f t="shared" si="77"/>
        <v>0</v>
      </c>
      <c r="BK107" s="40">
        <f t="shared" si="77"/>
        <v>0</v>
      </c>
      <c r="BL107" s="40">
        <f t="shared" si="77"/>
        <v>0</v>
      </c>
      <c r="BM107" s="40">
        <f t="shared" si="77"/>
        <v>267.83644569509346</v>
      </c>
      <c r="BN107" s="40">
        <f t="shared" si="77"/>
        <v>570.55620886684846</v>
      </c>
      <c r="BO107" s="40">
        <f t="shared" si="77"/>
        <v>830.50756273186016</v>
      </c>
      <c r="BP107" s="40">
        <f t="shared" si="77"/>
        <v>1029.9752521141527</v>
      </c>
      <c r="BQ107" s="40">
        <f t="shared" si="77"/>
        <v>1155.3658836182647</v>
      </c>
      <c r="BR107" s="40">
        <f t="shared" si="77"/>
        <v>1198.1342929250075</v>
      </c>
      <c r="BS107" s="40">
        <f t="shared" si="77"/>
        <v>1155.3658836182647</v>
      </c>
      <c r="BT107" s="40">
        <f t="shared" si="72"/>
        <v>1029.9752521141527</v>
      </c>
      <c r="BU107" s="40">
        <f t="shared" si="72"/>
        <v>830.50756273186016</v>
      </c>
      <c r="BV107" s="40">
        <f t="shared" si="72"/>
        <v>570.55620886684846</v>
      </c>
      <c r="BW107" s="40">
        <f t="shared" si="72"/>
        <v>267.83644569509346</v>
      </c>
      <c r="BX107" s="40">
        <f t="shared" si="72"/>
        <v>0</v>
      </c>
      <c r="BY107" s="40">
        <f t="shared" si="72"/>
        <v>0</v>
      </c>
      <c r="BZ107" s="40">
        <f t="shared" si="72"/>
        <v>0</v>
      </c>
      <c r="CA107" s="40">
        <f t="shared" si="72"/>
        <v>0</v>
      </c>
      <c r="CB107" s="40">
        <f t="shared" si="72"/>
        <v>0</v>
      </c>
      <c r="CC107" s="40">
        <f t="shared" si="54"/>
        <v>0</v>
      </c>
      <c r="CD107" s="40">
        <f t="shared" si="54"/>
        <v>0</v>
      </c>
      <c r="CE107" s="40">
        <f t="shared" si="67"/>
        <v>611.04848939175383</v>
      </c>
      <c r="CF107" s="10">
        <f t="shared" si="60"/>
        <v>1.5253505811572685</v>
      </c>
      <c r="CG107" s="35">
        <f t="shared" si="61"/>
        <v>7.9833333333333281</v>
      </c>
      <c r="CH107" s="7">
        <f t="shared" si="62"/>
        <v>31.744891115012912</v>
      </c>
      <c r="CI107" s="7">
        <f t="shared" si="68"/>
        <v>16.189894468656586</v>
      </c>
      <c r="CJ107" s="10">
        <f t="shared" si="63"/>
        <v>20.515179963394822</v>
      </c>
    </row>
    <row r="108" spans="1:88" ht="15.75" thickBot="1" x14ac:dyDescent="0.3">
      <c r="A108" s="8">
        <v>97</v>
      </c>
      <c r="B108" s="3" t="s">
        <v>19</v>
      </c>
      <c r="C108" s="14">
        <v>44293</v>
      </c>
      <c r="D108" s="11">
        <f t="shared" si="64"/>
        <v>6.7649130510502804</v>
      </c>
      <c r="E108" s="8">
        <f t="shared" si="76"/>
        <v>-180</v>
      </c>
      <c r="F108" s="3">
        <f t="shared" si="76"/>
        <v>-165</v>
      </c>
      <c r="G108" s="3">
        <f t="shared" si="76"/>
        <v>-150</v>
      </c>
      <c r="H108" s="3">
        <f t="shared" si="76"/>
        <v>-135</v>
      </c>
      <c r="I108" s="3">
        <f t="shared" si="76"/>
        <v>-120</v>
      </c>
      <c r="J108" s="3">
        <f t="shared" si="76"/>
        <v>-105</v>
      </c>
      <c r="K108" s="3">
        <f t="shared" si="76"/>
        <v>-90</v>
      </c>
      <c r="L108" s="3">
        <f t="shared" si="76"/>
        <v>-75</v>
      </c>
      <c r="M108" s="3">
        <f t="shared" si="73"/>
        <v>-60</v>
      </c>
      <c r="N108" s="3">
        <f t="shared" si="73"/>
        <v>-45</v>
      </c>
      <c r="O108" s="3">
        <f t="shared" si="73"/>
        <v>-30</v>
      </c>
      <c r="P108" s="3">
        <f t="shared" si="73"/>
        <v>-15</v>
      </c>
      <c r="Q108" s="3">
        <f t="shared" si="73"/>
        <v>0</v>
      </c>
      <c r="R108" s="3">
        <f t="shared" si="73"/>
        <v>15</v>
      </c>
      <c r="S108" s="3">
        <f t="shared" si="73"/>
        <v>30</v>
      </c>
      <c r="T108" s="3">
        <f t="shared" si="73"/>
        <v>45</v>
      </c>
      <c r="U108" s="3">
        <f t="shared" si="74"/>
        <v>60</v>
      </c>
      <c r="V108" s="3">
        <f t="shared" si="74"/>
        <v>75</v>
      </c>
      <c r="W108" s="3">
        <f t="shared" si="74"/>
        <v>90</v>
      </c>
      <c r="X108" s="3">
        <f t="shared" si="74"/>
        <v>105</v>
      </c>
      <c r="Y108" s="3">
        <f t="shared" si="74"/>
        <v>120</v>
      </c>
      <c r="Z108" s="3">
        <f t="shared" si="74"/>
        <v>135</v>
      </c>
      <c r="AA108" s="3">
        <f t="shared" si="74"/>
        <v>150</v>
      </c>
      <c r="AB108" s="3">
        <f t="shared" si="74"/>
        <v>165</v>
      </c>
      <c r="AC108" s="3">
        <f t="shared" si="69"/>
        <v>180</v>
      </c>
      <c r="AD108" s="7">
        <f t="shared" si="71"/>
        <v>164.64491305105025</v>
      </c>
      <c r="AE108" s="7">
        <f t="shared" si="71"/>
        <v>158.90052301387135</v>
      </c>
      <c r="AF108" s="7">
        <f t="shared" si="71"/>
        <v>147.25155300019165</v>
      </c>
      <c r="AG108" s="7">
        <f t="shared" si="71"/>
        <v>134.01581382537631</v>
      </c>
      <c r="AH108" s="7">
        <f t="shared" si="71"/>
        <v>120.28685424841809</v>
      </c>
      <c r="AI108" s="7">
        <f t="shared" si="71"/>
        <v>106.40682316611509</v>
      </c>
      <c r="AJ108" s="7">
        <f t="shared" si="71"/>
        <v>92.542231899902376</v>
      </c>
      <c r="AK108" s="7">
        <f t="shared" si="71"/>
        <v>78.8286287462589</v>
      </c>
      <c r="AL108" s="7">
        <f t="shared" si="70"/>
        <v>65.441759290328733</v>
      </c>
      <c r="AM108" s="7">
        <f t="shared" si="70"/>
        <v>52.688693413020737</v>
      </c>
      <c r="AN108" s="7">
        <f t="shared" ref="AL108:AW132" si="79">DEGREES(ACOS((SIN(RADIANS($J$4))*SIN(RADIANS($D108))+COS(RADIANS($J$4))*COS(RADIANS($D108))*COS(RADIANS(O108)))))</f>
        <v>41.206327929644971</v>
      </c>
      <c r="AO108" s="7">
        <f t="shared" si="79"/>
        <v>32.408833859115475</v>
      </c>
      <c r="AP108" s="7">
        <f t="shared" si="79"/>
        <v>28.88491305105029</v>
      </c>
      <c r="AQ108" s="7">
        <f t="shared" si="79"/>
        <v>32.408833859115475</v>
      </c>
      <c r="AR108" s="7">
        <f t="shared" si="79"/>
        <v>41.206327929644971</v>
      </c>
      <c r="AS108" s="7">
        <f t="shared" si="79"/>
        <v>52.688693413020737</v>
      </c>
      <c r="AT108" s="7">
        <f t="shared" si="79"/>
        <v>65.441759290328733</v>
      </c>
      <c r="AU108" s="7">
        <f t="shared" si="52"/>
        <v>78.8286287462589</v>
      </c>
      <c r="AV108" s="7">
        <f t="shared" si="52"/>
        <v>92.542231899902376</v>
      </c>
      <c r="AW108" s="7">
        <f t="shared" si="52"/>
        <v>106.40682316611509</v>
      </c>
      <c r="AX108" s="7">
        <f t="shared" si="75"/>
        <v>120.28685424841809</v>
      </c>
      <c r="AY108" s="7">
        <f t="shared" si="75"/>
        <v>134.01581382537631</v>
      </c>
      <c r="AZ108" s="7">
        <f t="shared" si="75"/>
        <v>147.25155300019165</v>
      </c>
      <c r="BA108" s="7">
        <f t="shared" si="75"/>
        <v>158.90052301387135</v>
      </c>
      <c r="BB108" s="7">
        <f t="shared" si="75"/>
        <v>164.64491305105025</v>
      </c>
      <c r="BC108" s="7">
        <f t="shared" si="65"/>
        <v>87.236381967751313</v>
      </c>
      <c r="BD108" s="7">
        <f t="shared" si="59"/>
        <v>11.631517595700176</v>
      </c>
      <c r="BE108" s="40">
        <f t="shared" si="66"/>
        <v>0.99673893542181524</v>
      </c>
      <c r="BF108" s="40">
        <f t="shared" si="78"/>
        <v>0</v>
      </c>
      <c r="BG108" s="40">
        <f t="shared" si="77"/>
        <v>0</v>
      </c>
      <c r="BH108" s="40">
        <f t="shared" si="77"/>
        <v>0</v>
      </c>
      <c r="BI108" s="40">
        <f t="shared" si="77"/>
        <v>0</v>
      </c>
      <c r="BJ108" s="40">
        <f t="shared" si="77"/>
        <v>0</v>
      </c>
      <c r="BK108" s="40">
        <f t="shared" si="77"/>
        <v>0</v>
      </c>
      <c r="BL108" s="40">
        <f t="shared" si="77"/>
        <v>0</v>
      </c>
      <c r="BM108" s="40">
        <f t="shared" si="77"/>
        <v>263.9846028132369</v>
      </c>
      <c r="BN108" s="40">
        <f t="shared" si="77"/>
        <v>566.29702834597902</v>
      </c>
      <c r="BO108" s="40">
        <f t="shared" si="77"/>
        <v>825.89859345048148</v>
      </c>
      <c r="BP108" s="40">
        <f t="shared" si="77"/>
        <v>1025.0978804767433</v>
      </c>
      <c r="BQ108" s="40">
        <f t="shared" si="77"/>
        <v>1150.3197872063115</v>
      </c>
      <c r="BR108" s="40">
        <f t="shared" si="77"/>
        <v>1193.0306476345509</v>
      </c>
      <c r="BS108" s="40">
        <f t="shared" si="77"/>
        <v>1150.3197872063115</v>
      </c>
      <c r="BT108" s="40">
        <f t="shared" si="72"/>
        <v>1025.0978804767433</v>
      </c>
      <c r="BU108" s="40">
        <f t="shared" si="72"/>
        <v>825.89859345048148</v>
      </c>
      <c r="BV108" s="40">
        <f t="shared" si="72"/>
        <v>566.29702834597902</v>
      </c>
      <c r="BW108" s="40">
        <f t="shared" si="72"/>
        <v>263.9846028132369</v>
      </c>
      <c r="BX108" s="40">
        <f t="shared" si="72"/>
        <v>0</v>
      </c>
      <c r="BY108" s="40">
        <f t="shared" si="72"/>
        <v>0</v>
      </c>
      <c r="BZ108" s="40">
        <f t="shared" si="72"/>
        <v>0</v>
      </c>
      <c r="CA108" s="40">
        <f t="shared" si="72"/>
        <v>0</v>
      </c>
      <c r="CB108" s="40">
        <f t="shared" si="72"/>
        <v>0</v>
      </c>
      <c r="CC108" s="40">
        <f t="shared" si="54"/>
        <v>0</v>
      </c>
      <c r="CD108" s="40">
        <f t="shared" si="54"/>
        <v>0</v>
      </c>
      <c r="CE108" s="40">
        <f t="shared" si="67"/>
        <v>608.44563029362098</v>
      </c>
      <c r="CF108" s="10">
        <f t="shared" si="60"/>
        <v>1.5225620928646701</v>
      </c>
      <c r="CG108" s="35">
        <f t="shared" si="61"/>
        <v>7.9833333333333281</v>
      </c>
      <c r="CH108" s="7">
        <f t="shared" si="62"/>
        <v>31.530274209330113</v>
      </c>
      <c r="CI108" s="7">
        <f t="shared" si="68"/>
        <v>16.080439846758356</v>
      </c>
      <c r="CJ108" s="10">
        <f t="shared" si="63"/>
        <v>20.397055566362873</v>
      </c>
    </row>
    <row r="109" spans="1:88" ht="15.75" thickBot="1" x14ac:dyDescent="0.3">
      <c r="A109" s="8">
        <v>98</v>
      </c>
      <c r="B109" s="3" t="s">
        <v>19</v>
      </c>
      <c r="C109" s="14">
        <v>44294</v>
      </c>
      <c r="D109" s="11">
        <f t="shared" si="64"/>
        <v>7.1504027181899783</v>
      </c>
      <c r="E109" s="8">
        <f t="shared" si="76"/>
        <v>-180</v>
      </c>
      <c r="F109" s="3">
        <f t="shared" si="76"/>
        <v>-165</v>
      </c>
      <c r="G109" s="3">
        <f t="shared" si="76"/>
        <v>-150</v>
      </c>
      <c r="H109" s="3">
        <f t="shared" si="76"/>
        <v>-135</v>
      </c>
      <c r="I109" s="3">
        <f t="shared" si="76"/>
        <v>-120</v>
      </c>
      <c r="J109" s="3">
        <f t="shared" si="76"/>
        <v>-105</v>
      </c>
      <c r="K109" s="3">
        <f t="shared" si="76"/>
        <v>-90</v>
      </c>
      <c r="L109" s="3">
        <f t="shared" si="76"/>
        <v>-75</v>
      </c>
      <c r="M109" s="3">
        <f t="shared" si="73"/>
        <v>-60</v>
      </c>
      <c r="N109" s="3">
        <f t="shared" si="73"/>
        <v>-45</v>
      </c>
      <c r="O109" s="3">
        <f t="shared" si="73"/>
        <v>-30</v>
      </c>
      <c r="P109" s="3">
        <f t="shared" si="73"/>
        <v>-15</v>
      </c>
      <c r="Q109" s="3">
        <f t="shared" si="73"/>
        <v>0</v>
      </c>
      <c r="R109" s="3">
        <f t="shared" si="73"/>
        <v>15</v>
      </c>
      <c r="S109" s="3">
        <f t="shared" si="73"/>
        <v>30</v>
      </c>
      <c r="T109" s="3">
        <f t="shared" si="73"/>
        <v>45</v>
      </c>
      <c r="U109" s="3">
        <f t="shared" si="74"/>
        <v>60</v>
      </c>
      <c r="V109" s="3">
        <f t="shared" si="74"/>
        <v>75</v>
      </c>
      <c r="W109" s="3">
        <f t="shared" si="74"/>
        <v>90</v>
      </c>
      <c r="X109" s="3">
        <f t="shared" si="74"/>
        <v>105</v>
      </c>
      <c r="Y109" s="3">
        <f t="shared" si="74"/>
        <v>120</v>
      </c>
      <c r="Z109" s="3">
        <f t="shared" si="74"/>
        <v>135</v>
      </c>
      <c r="AA109" s="3">
        <f t="shared" si="74"/>
        <v>150</v>
      </c>
      <c r="AB109" s="3">
        <f t="shared" si="74"/>
        <v>165</v>
      </c>
      <c r="AC109" s="3">
        <f t="shared" si="69"/>
        <v>180</v>
      </c>
      <c r="AD109" s="7">
        <f t="shared" si="71"/>
        <v>165.03040271818998</v>
      </c>
      <c r="AE109" s="7">
        <f t="shared" si="71"/>
        <v>159.18655189537714</v>
      </c>
      <c r="AF109" s="7">
        <f t="shared" si="71"/>
        <v>147.44918445335108</v>
      </c>
      <c r="AG109" s="7">
        <f t="shared" si="71"/>
        <v>134.1738459710057</v>
      </c>
      <c r="AH109" s="7">
        <f t="shared" si="71"/>
        <v>120.42876904711814</v>
      </c>
      <c r="AI109" s="7">
        <f t="shared" si="71"/>
        <v>106.54540320443138</v>
      </c>
      <c r="AJ109" s="7">
        <f t="shared" si="71"/>
        <v>92.686468091148257</v>
      </c>
      <c r="AK109" s="7">
        <f t="shared" si="71"/>
        <v>78.986867316704405</v>
      </c>
      <c r="AL109" s="7">
        <f t="shared" si="79"/>
        <v>65.623824923954103</v>
      </c>
      <c r="AM109" s="7">
        <f t="shared" si="79"/>
        <v>52.907993488147937</v>
      </c>
      <c r="AN109" s="7">
        <f t="shared" si="79"/>
        <v>41.481164288396009</v>
      </c>
      <c r="AO109" s="7">
        <f t="shared" si="79"/>
        <v>32.754001274549864</v>
      </c>
      <c r="AP109" s="7">
        <f t="shared" si="79"/>
        <v>29.270402718189981</v>
      </c>
      <c r="AQ109" s="7">
        <f t="shared" si="79"/>
        <v>32.754001274549864</v>
      </c>
      <c r="AR109" s="7">
        <f t="shared" si="79"/>
        <v>41.481164288396009</v>
      </c>
      <c r="AS109" s="7">
        <f t="shared" si="79"/>
        <v>52.907993488147937</v>
      </c>
      <c r="AT109" s="7">
        <f t="shared" si="79"/>
        <v>65.623824923954103</v>
      </c>
      <c r="AU109" s="7">
        <f t="shared" si="52"/>
        <v>78.986867316704405</v>
      </c>
      <c r="AV109" s="7">
        <f t="shared" si="52"/>
        <v>92.686468091148257</v>
      </c>
      <c r="AW109" s="7">
        <f t="shared" si="52"/>
        <v>106.54540320443138</v>
      </c>
      <c r="AX109" s="7">
        <f t="shared" si="75"/>
        <v>120.42876904711814</v>
      </c>
      <c r="AY109" s="7">
        <f t="shared" si="75"/>
        <v>134.1738459710057</v>
      </c>
      <c r="AZ109" s="7">
        <f t="shared" si="75"/>
        <v>147.44918445335108</v>
      </c>
      <c r="BA109" s="7">
        <f t="shared" si="75"/>
        <v>159.18655189537714</v>
      </c>
      <c r="BB109" s="7">
        <f t="shared" si="75"/>
        <v>165.03040271818998</v>
      </c>
      <c r="BC109" s="7">
        <f t="shared" si="65"/>
        <v>87.077163939121249</v>
      </c>
      <c r="BD109" s="7">
        <f t="shared" si="59"/>
        <v>11.610288525216166</v>
      </c>
      <c r="BE109" s="40">
        <f t="shared" si="66"/>
        <v>0.99617415821334854</v>
      </c>
      <c r="BF109" s="40">
        <f t="shared" si="78"/>
        <v>0</v>
      </c>
      <c r="BG109" s="40">
        <f t="shared" si="77"/>
        <v>0</v>
      </c>
      <c r="BH109" s="40">
        <f t="shared" si="77"/>
        <v>0</v>
      </c>
      <c r="BI109" s="40">
        <f t="shared" si="77"/>
        <v>0</v>
      </c>
      <c r="BJ109" s="40">
        <f t="shared" si="77"/>
        <v>0</v>
      </c>
      <c r="BK109" s="40">
        <f t="shared" si="77"/>
        <v>0</v>
      </c>
      <c r="BL109" s="40">
        <f t="shared" si="77"/>
        <v>0</v>
      </c>
      <c r="BM109" s="40">
        <f t="shared" si="77"/>
        <v>260.14436764510941</v>
      </c>
      <c r="BN109" s="40">
        <f t="shared" si="77"/>
        <v>562.03752154541587</v>
      </c>
      <c r="BO109" s="40">
        <f t="shared" si="77"/>
        <v>821.27904993693039</v>
      </c>
      <c r="BP109" s="40">
        <f t="shared" si="77"/>
        <v>1020.2020710766531</v>
      </c>
      <c r="BQ109" s="40">
        <f t="shared" si="77"/>
        <v>1145.2503098097479</v>
      </c>
      <c r="BR109" s="40">
        <f t="shared" si="77"/>
        <v>1187.9019353185395</v>
      </c>
      <c r="BS109" s="40">
        <f t="shared" si="77"/>
        <v>1145.2503098097479</v>
      </c>
      <c r="BT109" s="40">
        <f t="shared" si="72"/>
        <v>1020.2020710766531</v>
      </c>
      <c r="BU109" s="40">
        <f t="shared" si="72"/>
        <v>821.27904993693039</v>
      </c>
      <c r="BV109" s="40">
        <f t="shared" si="72"/>
        <v>562.03752154541587</v>
      </c>
      <c r="BW109" s="40">
        <f t="shared" si="72"/>
        <v>260.14436764510941</v>
      </c>
      <c r="BX109" s="40">
        <f t="shared" si="72"/>
        <v>0</v>
      </c>
      <c r="BY109" s="40">
        <f t="shared" si="72"/>
        <v>0</v>
      </c>
      <c r="BZ109" s="40">
        <f t="shared" si="72"/>
        <v>0</v>
      </c>
      <c r="CA109" s="40">
        <f t="shared" si="72"/>
        <v>0</v>
      </c>
      <c r="CB109" s="40">
        <f t="shared" si="72"/>
        <v>0</v>
      </c>
      <c r="CC109" s="40">
        <f t="shared" si="54"/>
        <v>0</v>
      </c>
      <c r="CD109" s="40">
        <f t="shared" si="54"/>
        <v>0</v>
      </c>
      <c r="CE109" s="40">
        <f t="shared" si="67"/>
        <v>605.82998701245515</v>
      </c>
      <c r="CF109" s="10">
        <f t="shared" si="60"/>
        <v>1.5197832140365408</v>
      </c>
      <c r="CG109" s="35">
        <f t="shared" si="61"/>
        <v>7.9833333333333281</v>
      </c>
      <c r="CH109" s="7">
        <f t="shared" si="62"/>
        <v>31.315230655906124</v>
      </c>
      <c r="CI109" s="7">
        <f t="shared" si="68"/>
        <v>15.970767634512123</v>
      </c>
      <c r="CJ109" s="10">
        <f t="shared" si="63"/>
        <v>20.278379013982605</v>
      </c>
    </row>
    <row r="110" spans="1:88" ht="15.75" thickBot="1" x14ac:dyDescent="0.3">
      <c r="A110" s="8">
        <v>99</v>
      </c>
      <c r="B110" s="3" t="s">
        <v>19</v>
      </c>
      <c r="C110" s="14">
        <v>44295</v>
      </c>
      <c r="D110" s="11">
        <f t="shared" si="64"/>
        <v>7.5337735666859453</v>
      </c>
      <c r="E110" s="8">
        <f t="shared" si="76"/>
        <v>-180</v>
      </c>
      <c r="F110" s="3">
        <f t="shared" si="76"/>
        <v>-165</v>
      </c>
      <c r="G110" s="3">
        <f t="shared" si="76"/>
        <v>-150</v>
      </c>
      <c r="H110" s="3">
        <f t="shared" si="76"/>
        <v>-135</v>
      </c>
      <c r="I110" s="3">
        <f t="shared" si="76"/>
        <v>-120</v>
      </c>
      <c r="J110" s="3">
        <f t="shared" si="76"/>
        <v>-105</v>
      </c>
      <c r="K110" s="3">
        <f t="shared" si="76"/>
        <v>-90</v>
      </c>
      <c r="L110" s="3">
        <f t="shared" si="76"/>
        <v>-75</v>
      </c>
      <c r="M110" s="3">
        <f t="shared" si="73"/>
        <v>-60</v>
      </c>
      <c r="N110" s="3">
        <f t="shared" si="73"/>
        <v>-45</v>
      </c>
      <c r="O110" s="3">
        <f t="shared" si="73"/>
        <v>-30</v>
      </c>
      <c r="P110" s="3">
        <f t="shared" si="73"/>
        <v>-15</v>
      </c>
      <c r="Q110" s="3">
        <f t="shared" si="73"/>
        <v>0</v>
      </c>
      <c r="R110" s="3">
        <f t="shared" si="73"/>
        <v>15</v>
      </c>
      <c r="S110" s="3">
        <f t="shared" si="73"/>
        <v>30</v>
      </c>
      <c r="T110" s="3">
        <f t="shared" si="73"/>
        <v>45</v>
      </c>
      <c r="U110" s="3">
        <f t="shared" si="74"/>
        <v>60</v>
      </c>
      <c r="V110" s="3">
        <f t="shared" si="74"/>
        <v>75</v>
      </c>
      <c r="W110" s="3">
        <f t="shared" si="74"/>
        <v>90</v>
      </c>
      <c r="X110" s="3">
        <f t="shared" si="74"/>
        <v>105</v>
      </c>
      <c r="Y110" s="3">
        <f t="shared" si="74"/>
        <v>120</v>
      </c>
      <c r="Z110" s="3">
        <f t="shared" si="74"/>
        <v>135</v>
      </c>
      <c r="AA110" s="3">
        <f t="shared" si="74"/>
        <v>150</v>
      </c>
      <c r="AB110" s="3">
        <f t="shared" si="74"/>
        <v>165</v>
      </c>
      <c r="AC110" s="3">
        <f t="shared" si="69"/>
        <v>180</v>
      </c>
      <c r="AD110" s="7">
        <f t="shared" si="71"/>
        <v>165.4137735666859</v>
      </c>
      <c r="AE110" s="7">
        <f t="shared" si="71"/>
        <v>159.46792727725733</v>
      </c>
      <c r="AF110" s="7">
        <f t="shared" si="71"/>
        <v>147.64274314416599</v>
      </c>
      <c r="AG110" s="7">
        <f t="shared" si="71"/>
        <v>134.32892487549947</v>
      </c>
      <c r="AH110" s="7">
        <f t="shared" si="71"/>
        <v>120.56859584430325</v>
      </c>
      <c r="AI110" s="7">
        <f t="shared" si="71"/>
        <v>106.68255568296453</v>
      </c>
      <c r="AJ110" s="7">
        <f t="shared" si="71"/>
        <v>92.829807697343128</v>
      </c>
      <c r="AK110" s="7">
        <f t="shared" si="71"/>
        <v>79.144652182497637</v>
      </c>
      <c r="AL110" s="7">
        <f t="shared" si="79"/>
        <v>65.805794106942443</v>
      </c>
      <c r="AM110" s="7">
        <f t="shared" si="79"/>
        <v>53.127399835032769</v>
      </c>
      <c r="AN110" s="7">
        <f t="shared" si="79"/>
        <v>41.755912858657851</v>
      </c>
      <c r="AO110" s="7">
        <f t="shared" si="79"/>
        <v>33.098056911223416</v>
      </c>
      <c r="AP110" s="7">
        <f t="shared" si="79"/>
        <v>29.653773566685963</v>
      </c>
      <c r="AQ110" s="7">
        <f t="shared" si="79"/>
        <v>33.098056911223416</v>
      </c>
      <c r="AR110" s="7">
        <f t="shared" si="79"/>
        <v>41.755912858657851</v>
      </c>
      <c r="AS110" s="7">
        <f t="shared" si="79"/>
        <v>53.127399835032769</v>
      </c>
      <c r="AT110" s="7">
        <f t="shared" si="79"/>
        <v>65.805794106942443</v>
      </c>
      <c r="AU110" s="7">
        <f t="shared" si="52"/>
        <v>79.144652182497637</v>
      </c>
      <c r="AV110" s="7">
        <f t="shared" si="52"/>
        <v>92.829807697343128</v>
      </c>
      <c r="AW110" s="7">
        <f t="shared" si="52"/>
        <v>106.68255568296453</v>
      </c>
      <c r="AX110" s="7">
        <f t="shared" si="75"/>
        <v>120.56859584430325</v>
      </c>
      <c r="AY110" s="7">
        <f t="shared" si="75"/>
        <v>134.32892487549947</v>
      </c>
      <c r="AZ110" s="7">
        <f t="shared" si="75"/>
        <v>147.64274314416599</v>
      </c>
      <c r="BA110" s="7">
        <f t="shared" si="75"/>
        <v>159.46792727725733</v>
      </c>
      <c r="BB110" s="7">
        <f t="shared" si="75"/>
        <v>165.4137735666859</v>
      </c>
      <c r="BC110" s="7">
        <f t="shared" si="65"/>
        <v>86.918531818057062</v>
      </c>
      <c r="BD110" s="7">
        <f t="shared" si="59"/>
        <v>11.589137575740942</v>
      </c>
      <c r="BE110" s="40">
        <f t="shared" si="66"/>
        <v>0.99561051468437156</v>
      </c>
      <c r="BF110" s="40">
        <f t="shared" si="78"/>
        <v>0</v>
      </c>
      <c r="BG110" s="40">
        <f t="shared" si="77"/>
        <v>0</v>
      </c>
      <c r="BH110" s="40">
        <f t="shared" si="77"/>
        <v>0</v>
      </c>
      <c r="BI110" s="40">
        <f t="shared" si="77"/>
        <v>0</v>
      </c>
      <c r="BJ110" s="40">
        <f t="shared" si="77"/>
        <v>0</v>
      </c>
      <c r="BK110" s="40">
        <f t="shared" si="77"/>
        <v>0</v>
      </c>
      <c r="BL110" s="40">
        <f t="shared" si="77"/>
        <v>0</v>
      </c>
      <c r="BM110" s="40">
        <f t="shared" si="77"/>
        <v>256.31721044428542</v>
      </c>
      <c r="BN110" s="40">
        <f t="shared" si="77"/>
        <v>557.77953378196162</v>
      </c>
      <c r="BO110" s="40">
        <f t="shared" si="77"/>
        <v>816.65109958210508</v>
      </c>
      <c r="BP110" s="40">
        <f t="shared" si="77"/>
        <v>1015.2902384409266</v>
      </c>
      <c r="BQ110" s="40">
        <f t="shared" si="77"/>
        <v>1140.160021311895</v>
      </c>
      <c r="BR110" s="40">
        <f t="shared" si="77"/>
        <v>1182.7507788494272</v>
      </c>
      <c r="BS110" s="40">
        <f t="shared" si="77"/>
        <v>1140.160021311895</v>
      </c>
      <c r="BT110" s="40">
        <f t="shared" si="72"/>
        <v>1015.2902384409266</v>
      </c>
      <c r="BU110" s="40">
        <f t="shared" si="72"/>
        <v>816.65109958210508</v>
      </c>
      <c r="BV110" s="40">
        <f t="shared" si="72"/>
        <v>557.77953378196162</v>
      </c>
      <c r="BW110" s="40">
        <f t="shared" si="72"/>
        <v>256.31721044428542</v>
      </c>
      <c r="BX110" s="40">
        <f t="shared" si="72"/>
        <v>0</v>
      </c>
      <c r="BY110" s="40">
        <f t="shared" si="72"/>
        <v>0</v>
      </c>
      <c r="BZ110" s="40">
        <f t="shared" si="72"/>
        <v>0</v>
      </c>
      <c r="CA110" s="40">
        <f t="shared" si="72"/>
        <v>0</v>
      </c>
      <c r="CB110" s="40">
        <f t="shared" si="72"/>
        <v>0</v>
      </c>
      <c r="CC110" s="40">
        <f t="shared" si="54"/>
        <v>0</v>
      </c>
      <c r="CD110" s="40">
        <f t="shared" si="54"/>
        <v>0</v>
      </c>
      <c r="CE110" s="40">
        <f t="shared" si="67"/>
        <v>603.20289721320785</v>
      </c>
      <c r="CF110" s="10">
        <f t="shared" si="60"/>
        <v>1.5170145612245487</v>
      </c>
      <c r="CG110" s="35">
        <f t="shared" si="61"/>
        <v>7.9833333333333281</v>
      </c>
      <c r="CH110" s="7">
        <f t="shared" si="62"/>
        <v>31.099859882581278</v>
      </c>
      <c r="CI110" s="7">
        <f t="shared" si="68"/>
        <v>15.860928540116452</v>
      </c>
      <c r="CJ110" s="10">
        <f t="shared" si="63"/>
        <v>20.159208944382055</v>
      </c>
    </row>
    <row r="111" spans="1:88" ht="15.75" thickBot="1" x14ac:dyDescent="0.3">
      <c r="A111" s="8">
        <v>100</v>
      </c>
      <c r="B111" s="3" t="s">
        <v>19</v>
      </c>
      <c r="C111" s="14">
        <v>44296</v>
      </c>
      <c r="D111" s="11">
        <f t="shared" si="64"/>
        <v>7.9149119954819565</v>
      </c>
      <c r="E111" s="8">
        <f t="shared" si="76"/>
        <v>-180</v>
      </c>
      <c r="F111" s="3">
        <f t="shared" si="76"/>
        <v>-165</v>
      </c>
      <c r="G111" s="3">
        <f t="shared" si="76"/>
        <v>-150</v>
      </c>
      <c r="H111" s="3">
        <f t="shared" si="76"/>
        <v>-135</v>
      </c>
      <c r="I111" s="3">
        <f t="shared" si="76"/>
        <v>-120</v>
      </c>
      <c r="J111" s="3">
        <f t="shared" si="76"/>
        <v>-105</v>
      </c>
      <c r="K111" s="3">
        <f t="shared" si="76"/>
        <v>-90</v>
      </c>
      <c r="L111" s="3">
        <f t="shared" si="76"/>
        <v>-75</v>
      </c>
      <c r="M111" s="3">
        <f t="shared" si="73"/>
        <v>-60</v>
      </c>
      <c r="N111" s="3">
        <f t="shared" si="73"/>
        <v>-45</v>
      </c>
      <c r="O111" s="3">
        <f t="shared" si="73"/>
        <v>-30</v>
      </c>
      <c r="P111" s="3">
        <f t="shared" si="73"/>
        <v>-15</v>
      </c>
      <c r="Q111" s="3">
        <f t="shared" si="73"/>
        <v>0</v>
      </c>
      <c r="R111" s="3">
        <f t="shared" si="73"/>
        <v>15</v>
      </c>
      <c r="S111" s="3">
        <f t="shared" si="73"/>
        <v>30</v>
      </c>
      <c r="T111" s="3">
        <f t="shared" si="73"/>
        <v>45</v>
      </c>
      <c r="U111" s="3">
        <f t="shared" si="74"/>
        <v>60</v>
      </c>
      <c r="V111" s="3">
        <f t="shared" si="74"/>
        <v>75</v>
      </c>
      <c r="W111" s="3">
        <f t="shared" si="74"/>
        <v>90</v>
      </c>
      <c r="X111" s="3">
        <f t="shared" si="74"/>
        <v>105</v>
      </c>
      <c r="Y111" s="3">
        <f t="shared" si="74"/>
        <v>120</v>
      </c>
      <c r="Z111" s="3">
        <f t="shared" si="74"/>
        <v>135</v>
      </c>
      <c r="AA111" s="3">
        <f t="shared" si="74"/>
        <v>150</v>
      </c>
      <c r="AB111" s="3">
        <f t="shared" si="74"/>
        <v>165</v>
      </c>
      <c r="AC111" s="3">
        <f t="shared" si="69"/>
        <v>180</v>
      </c>
      <c r="AD111" s="7">
        <f t="shared" si="71"/>
        <v>165.79491199548193</v>
      </c>
      <c r="AE111" s="7">
        <f t="shared" si="71"/>
        <v>159.74449095028041</v>
      </c>
      <c r="AF111" s="7">
        <f t="shared" si="71"/>
        <v>147.83216854739183</v>
      </c>
      <c r="AG111" s="7">
        <f t="shared" si="71"/>
        <v>134.48101783239576</v>
      </c>
      <c r="AH111" s="7">
        <f t="shared" si="71"/>
        <v>120.70630443249858</v>
      </c>
      <c r="AI111" s="7">
        <f t="shared" si="71"/>
        <v>106.81824453960385</v>
      </c>
      <c r="AJ111" s="7">
        <f t="shared" si="71"/>
        <v>92.972204496299369</v>
      </c>
      <c r="AK111" s="7">
        <f t="shared" si="71"/>
        <v>79.301923058688914</v>
      </c>
      <c r="AL111" s="7">
        <f t="shared" si="79"/>
        <v>65.987587490228151</v>
      </c>
      <c r="AM111" s="7">
        <f t="shared" si="79"/>
        <v>53.346807484830279</v>
      </c>
      <c r="AN111" s="7">
        <f t="shared" si="79"/>
        <v>42.030439598825566</v>
      </c>
      <c r="AO111" s="7">
        <f t="shared" si="79"/>
        <v>33.44086125235539</v>
      </c>
      <c r="AP111" s="7">
        <f t="shared" si="79"/>
        <v>30.034911995481956</v>
      </c>
      <c r="AQ111" s="7">
        <f t="shared" si="79"/>
        <v>33.44086125235539</v>
      </c>
      <c r="AR111" s="7">
        <f t="shared" si="79"/>
        <v>42.030439598825566</v>
      </c>
      <c r="AS111" s="7">
        <f t="shared" si="79"/>
        <v>53.346807484830279</v>
      </c>
      <c r="AT111" s="7">
        <f t="shared" si="79"/>
        <v>65.987587490228151</v>
      </c>
      <c r="AU111" s="7">
        <f t="shared" si="52"/>
        <v>79.301923058688914</v>
      </c>
      <c r="AV111" s="7">
        <f t="shared" si="52"/>
        <v>92.972204496299369</v>
      </c>
      <c r="AW111" s="7">
        <f t="shared" si="52"/>
        <v>106.81824453960385</v>
      </c>
      <c r="AX111" s="7">
        <f t="shared" si="75"/>
        <v>120.70630443249858</v>
      </c>
      <c r="AY111" s="7">
        <f t="shared" si="75"/>
        <v>134.48101783239576</v>
      </c>
      <c r="AZ111" s="7">
        <f t="shared" si="75"/>
        <v>147.83216854739183</v>
      </c>
      <c r="BA111" s="7">
        <f t="shared" si="75"/>
        <v>159.74449095028041</v>
      </c>
      <c r="BB111" s="7">
        <f t="shared" si="75"/>
        <v>165.79491199548193</v>
      </c>
      <c r="BC111" s="7">
        <f t="shared" si="65"/>
        <v>86.76052140675381</v>
      </c>
      <c r="BD111" s="7">
        <f t="shared" si="59"/>
        <v>11.568069520900508</v>
      </c>
      <c r="BE111" s="40">
        <f t="shared" si="66"/>
        <v>0.99504817185462646</v>
      </c>
      <c r="BF111" s="40">
        <f t="shared" si="78"/>
        <v>0</v>
      </c>
      <c r="BG111" s="40">
        <f t="shared" si="77"/>
        <v>0</v>
      </c>
      <c r="BH111" s="40">
        <f t="shared" si="77"/>
        <v>0</v>
      </c>
      <c r="BI111" s="40">
        <f t="shared" si="77"/>
        <v>0</v>
      </c>
      <c r="BJ111" s="40">
        <f t="shared" si="77"/>
        <v>0</v>
      </c>
      <c r="BK111" s="40">
        <f t="shared" si="77"/>
        <v>0</v>
      </c>
      <c r="BL111" s="40">
        <f t="shared" si="77"/>
        <v>0</v>
      </c>
      <c r="BM111" s="40">
        <f t="shared" si="77"/>
        <v>252.50459750608951</v>
      </c>
      <c r="BN111" s="40">
        <f t="shared" si="77"/>
        <v>553.52492004106045</v>
      </c>
      <c r="BO111" s="40">
        <f t="shared" si="77"/>
        <v>812.01693114722298</v>
      </c>
      <c r="BP111" s="40">
        <f t="shared" si="77"/>
        <v>1010.3648274459388</v>
      </c>
      <c r="BQ111" s="40">
        <f t="shared" si="77"/>
        <v>1135.051527589847</v>
      </c>
      <c r="BR111" s="40">
        <f t="shared" si="77"/>
        <v>1177.5798390186549</v>
      </c>
      <c r="BS111" s="40">
        <f t="shared" si="77"/>
        <v>1135.051527589847</v>
      </c>
      <c r="BT111" s="40">
        <f t="shared" si="72"/>
        <v>1010.3648274459388</v>
      </c>
      <c r="BU111" s="40">
        <f t="shared" si="72"/>
        <v>812.01693114722298</v>
      </c>
      <c r="BV111" s="40">
        <f t="shared" si="72"/>
        <v>553.52492004106045</v>
      </c>
      <c r="BW111" s="40">
        <f t="shared" si="72"/>
        <v>252.50459750608951</v>
      </c>
      <c r="BX111" s="40">
        <f t="shared" si="72"/>
        <v>0</v>
      </c>
      <c r="BY111" s="40">
        <f t="shared" si="72"/>
        <v>0</v>
      </c>
      <c r="BZ111" s="40">
        <f t="shared" si="72"/>
        <v>0</v>
      </c>
      <c r="CA111" s="40">
        <f t="shared" si="72"/>
        <v>0</v>
      </c>
      <c r="CB111" s="40">
        <f t="shared" si="72"/>
        <v>0</v>
      </c>
      <c r="CC111" s="40">
        <f t="shared" si="54"/>
        <v>0</v>
      </c>
      <c r="CD111" s="40">
        <f t="shared" si="54"/>
        <v>0</v>
      </c>
      <c r="CE111" s="40">
        <f t="shared" si="67"/>
        <v>600.56571789951397</v>
      </c>
      <c r="CF111" s="10">
        <f t="shared" si="60"/>
        <v>1.5142567592948764</v>
      </c>
      <c r="CG111" s="35">
        <f t="shared" si="61"/>
        <v>7.9833333333333281</v>
      </c>
      <c r="CH111" s="7">
        <f t="shared" si="62"/>
        <v>30.884262228806513</v>
      </c>
      <c r="CI111" s="7">
        <f t="shared" si="68"/>
        <v>15.750973736691321</v>
      </c>
      <c r="CJ111" s="10">
        <f t="shared" si="63"/>
        <v>20.039604852887091</v>
      </c>
    </row>
    <row r="112" spans="1:88" ht="15.75" thickBot="1" x14ac:dyDescent="0.3">
      <c r="A112" s="8">
        <v>101</v>
      </c>
      <c r="B112" s="3" t="s">
        <v>19</v>
      </c>
      <c r="C112" s="14">
        <v>44297</v>
      </c>
      <c r="D112" s="11">
        <f t="shared" si="64"/>
        <v>8.2937050650359136</v>
      </c>
      <c r="E112" s="8">
        <f t="shared" si="76"/>
        <v>-180</v>
      </c>
      <c r="F112" s="3">
        <f t="shared" si="76"/>
        <v>-165</v>
      </c>
      <c r="G112" s="3">
        <f t="shared" si="76"/>
        <v>-150</v>
      </c>
      <c r="H112" s="3">
        <f t="shared" si="76"/>
        <v>-135</v>
      </c>
      <c r="I112" s="3">
        <f t="shared" si="76"/>
        <v>-120</v>
      </c>
      <c r="J112" s="3">
        <f t="shared" si="76"/>
        <v>-105</v>
      </c>
      <c r="K112" s="3">
        <f t="shared" si="76"/>
        <v>-90</v>
      </c>
      <c r="L112" s="3">
        <f t="shared" si="76"/>
        <v>-75</v>
      </c>
      <c r="M112" s="3">
        <f t="shared" si="73"/>
        <v>-60</v>
      </c>
      <c r="N112" s="3">
        <f t="shared" si="73"/>
        <v>-45</v>
      </c>
      <c r="O112" s="3">
        <f t="shared" si="73"/>
        <v>-30</v>
      </c>
      <c r="P112" s="3">
        <f t="shared" si="73"/>
        <v>-15</v>
      </c>
      <c r="Q112" s="3">
        <f t="shared" si="73"/>
        <v>0</v>
      </c>
      <c r="R112" s="3">
        <f t="shared" si="73"/>
        <v>15</v>
      </c>
      <c r="S112" s="3">
        <f t="shared" si="73"/>
        <v>30</v>
      </c>
      <c r="T112" s="3">
        <f t="shared" si="73"/>
        <v>45</v>
      </c>
      <c r="U112" s="3">
        <f t="shared" si="74"/>
        <v>60</v>
      </c>
      <c r="V112" s="3">
        <f t="shared" si="74"/>
        <v>75</v>
      </c>
      <c r="W112" s="3">
        <f t="shared" si="74"/>
        <v>90</v>
      </c>
      <c r="X112" s="3">
        <f t="shared" si="74"/>
        <v>105</v>
      </c>
      <c r="Y112" s="3">
        <f t="shared" si="74"/>
        <v>120</v>
      </c>
      <c r="Z112" s="3">
        <f t="shared" si="74"/>
        <v>135</v>
      </c>
      <c r="AA112" s="3">
        <f t="shared" si="74"/>
        <v>150</v>
      </c>
      <c r="AB112" s="3">
        <f t="shared" si="74"/>
        <v>165</v>
      </c>
      <c r="AC112" s="3">
        <f t="shared" si="69"/>
        <v>180</v>
      </c>
      <c r="AD112" s="7">
        <f t="shared" si="71"/>
        <v>166.1737050650359</v>
      </c>
      <c r="AE112" s="7">
        <f t="shared" si="71"/>
        <v>160.0160876149649</v>
      </c>
      <c r="AF112" s="7">
        <f t="shared" si="71"/>
        <v>148.01740520461283</v>
      </c>
      <c r="AG112" s="7">
        <f t="shared" si="71"/>
        <v>134.6300954478933</v>
      </c>
      <c r="AH112" s="7">
        <f t="shared" si="71"/>
        <v>120.8418666549201</v>
      </c>
      <c r="AI112" s="7">
        <f t="shared" si="71"/>
        <v>106.95243490467489</v>
      </c>
      <c r="AJ112" s="7">
        <f t="shared" si="71"/>
        <v>93.113612822296233</v>
      </c>
      <c r="AK112" s="7">
        <f t="shared" si="71"/>
        <v>79.458619728908488</v>
      </c>
      <c r="AL112" s="7">
        <f t="shared" si="79"/>
        <v>66.169125475879142</v>
      </c>
      <c r="AM112" s="7">
        <f t="shared" si="79"/>
        <v>53.566111250364287</v>
      </c>
      <c r="AN112" s="7">
        <f t="shared" si="79"/>
        <v>42.304611023084746</v>
      </c>
      <c r="AO112" s="7">
        <f t="shared" si="79"/>
        <v>33.782276321181428</v>
      </c>
      <c r="AP112" s="7">
        <f t="shared" si="79"/>
        <v>30.413705065035916</v>
      </c>
      <c r="AQ112" s="7">
        <f t="shared" si="79"/>
        <v>33.782276321181428</v>
      </c>
      <c r="AR112" s="7">
        <f t="shared" si="79"/>
        <v>42.304611023084746</v>
      </c>
      <c r="AS112" s="7">
        <f t="shared" si="79"/>
        <v>53.566111250364287</v>
      </c>
      <c r="AT112" s="7">
        <f t="shared" si="79"/>
        <v>66.169125475879142</v>
      </c>
      <c r="AU112" s="7">
        <f t="shared" si="52"/>
        <v>79.458619728908488</v>
      </c>
      <c r="AV112" s="7">
        <f t="shared" si="52"/>
        <v>93.113612822296233</v>
      </c>
      <c r="AW112" s="7">
        <f t="shared" si="52"/>
        <v>106.95243490467489</v>
      </c>
      <c r="AX112" s="7">
        <f t="shared" si="75"/>
        <v>120.8418666549201</v>
      </c>
      <c r="AY112" s="7">
        <f t="shared" si="75"/>
        <v>134.6300954478933</v>
      </c>
      <c r="AZ112" s="7">
        <f t="shared" si="75"/>
        <v>148.01740520461283</v>
      </c>
      <c r="BA112" s="7">
        <f t="shared" si="75"/>
        <v>160.0160876149649</v>
      </c>
      <c r="BB112" s="7">
        <f t="shared" si="75"/>
        <v>166.1737050650359</v>
      </c>
      <c r="BC112" s="7">
        <f t="shared" si="65"/>
        <v>86.603169002536461</v>
      </c>
      <c r="BD112" s="7">
        <f t="shared" si="59"/>
        <v>11.547089200338196</v>
      </c>
      <c r="BE112" s="40">
        <f t="shared" si="66"/>
        <v>0.99448729635843003</v>
      </c>
      <c r="BF112" s="40">
        <f t="shared" si="78"/>
        <v>0</v>
      </c>
      <c r="BG112" s="40">
        <f t="shared" si="77"/>
        <v>0</v>
      </c>
      <c r="BH112" s="40">
        <f t="shared" si="77"/>
        <v>0</v>
      </c>
      <c r="BI112" s="40">
        <f t="shared" si="77"/>
        <v>0</v>
      </c>
      <c r="BJ112" s="40">
        <f t="shared" si="77"/>
        <v>0</v>
      </c>
      <c r="BK112" s="40">
        <f t="shared" si="77"/>
        <v>0</v>
      </c>
      <c r="BL112" s="40">
        <f t="shared" si="77"/>
        <v>0</v>
      </c>
      <c r="BM112" s="40">
        <f t="shared" si="77"/>
        <v>248.70799013109183</v>
      </c>
      <c r="BN112" s="40">
        <f t="shared" si="77"/>
        <v>549.27554344143061</v>
      </c>
      <c r="BO112" s="40">
        <f t="shared" si="77"/>
        <v>807.37875280006801</v>
      </c>
      <c r="BP112" s="40">
        <f t="shared" si="77"/>
        <v>1005.4283110249341</v>
      </c>
      <c r="BQ112" s="40">
        <f t="shared" si="77"/>
        <v>1129.9274680153744</v>
      </c>
      <c r="BR112" s="40">
        <f t="shared" si="77"/>
        <v>1172.3918119670755</v>
      </c>
      <c r="BS112" s="40">
        <f t="shared" si="77"/>
        <v>1129.9274680153744</v>
      </c>
      <c r="BT112" s="40">
        <f t="shared" si="72"/>
        <v>1005.4283110249341</v>
      </c>
      <c r="BU112" s="40">
        <f t="shared" si="72"/>
        <v>807.37875280006801</v>
      </c>
      <c r="BV112" s="40">
        <f t="shared" si="72"/>
        <v>549.27554344143061</v>
      </c>
      <c r="BW112" s="40">
        <f t="shared" si="72"/>
        <v>248.70799013109183</v>
      </c>
      <c r="BX112" s="40">
        <f t="shared" si="72"/>
        <v>0</v>
      </c>
      <c r="BY112" s="40">
        <f t="shared" si="72"/>
        <v>0</v>
      </c>
      <c r="BZ112" s="40">
        <f t="shared" si="72"/>
        <v>0</v>
      </c>
      <c r="CA112" s="40">
        <f t="shared" si="72"/>
        <v>0</v>
      </c>
      <c r="CB112" s="40">
        <f t="shared" si="72"/>
        <v>0</v>
      </c>
      <c r="CC112" s="40">
        <f t="shared" si="54"/>
        <v>0</v>
      </c>
      <c r="CD112" s="40">
        <f t="shared" si="54"/>
        <v>0</v>
      </c>
      <c r="CE112" s="40">
        <f t="shared" si="67"/>
        <v>597.9198241032085</v>
      </c>
      <c r="CF112" s="10">
        <f t="shared" si="60"/>
        <v>1.5115104417553544</v>
      </c>
      <c r="CG112" s="35">
        <f t="shared" si="61"/>
        <v>7.9833333333333281</v>
      </c>
      <c r="CH112" s="7">
        <f t="shared" si="62"/>
        <v>30.668538859464338</v>
      </c>
      <c r="CI112" s="7">
        <f t="shared" si="68"/>
        <v>15.640954818326813</v>
      </c>
      <c r="CJ112" s="10">
        <f t="shared" si="63"/>
        <v>19.919627040113735</v>
      </c>
    </row>
    <row r="113" spans="1:88" ht="15.75" thickBot="1" x14ac:dyDescent="0.3">
      <c r="A113" s="8">
        <v>102</v>
      </c>
      <c r="B113" s="3" t="s">
        <v>19</v>
      </c>
      <c r="C113" s="14">
        <v>44298</v>
      </c>
      <c r="D113" s="11">
        <f t="shared" si="64"/>
        <v>8.6700405307862844</v>
      </c>
      <c r="E113" s="8">
        <f t="shared" si="76"/>
        <v>-180</v>
      </c>
      <c r="F113" s="3">
        <f t="shared" si="76"/>
        <v>-165</v>
      </c>
      <c r="G113" s="3">
        <f t="shared" si="76"/>
        <v>-150</v>
      </c>
      <c r="H113" s="3">
        <f t="shared" si="76"/>
        <v>-135</v>
      </c>
      <c r="I113" s="3">
        <f t="shared" si="76"/>
        <v>-120</v>
      </c>
      <c r="J113" s="3">
        <f t="shared" si="76"/>
        <v>-105</v>
      </c>
      <c r="K113" s="3">
        <f t="shared" si="76"/>
        <v>-90</v>
      </c>
      <c r="L113" s="3">
        <f t="shared" si="76"/>
        <v>-75</v>
      </c>
      <c r="M113" s="3">
        <f t="shared" si="73"/>
        <v>-60</v>
      </c>
      <c r="N113" s="3">
        <f t="shared" si="73"/>
        <v>-45</v>
      </c>
      <c r="O113" s="3">
        <f t="shared" si="73"/>
        <v>-30</v>
      </c>
      <c r="P113" s="3">
        <f t="shared" si="73"/>
        <v>-15</v>
      </c>
      <c r="Q113" s="3">
        <f t="shared" si="73"/>
        <v>0</v>
      </c>
      <c r="R113" s="3">
        <f t="shared" si="73"/>
        <v>15</v>
      </c>
      <c r="S113" s="3">
        <f t="shared" si="73"/>
        <v>30</v>
      </c>
      <c r="T113" s="3">
        <f t="shared" si="73"/>
        <v>45</v>
      </c>
      <c r="U113" s="3">
        <f t="shared" si="74"/>
        <v>60</v>
      </c>
      <c r="V113" s="3">
        <f t="shared" si="74"/>
        <v>75</v>
      </c>
      <c r="W113" s="3">
        <f t="shared" si="74"/>
        <v>90</v>
      </c>
      <c r="X113" s="3">
        <f t="shared" si="74"/>
        <v>105</v>
      </c>
      <c r="Y113" s="3">
        <f t="shared" si="74"/>
        <v>120</v>
      </c>
      <c r="Z113" s="3">
        <f t="shared" si="74"/>
        <v>135</v>
      </c>
      <c r="AA113" s="3">
        <f t="shared" si="74"/>
        <v>150</v>
      </c>
      <c r="AB113" s="3">
        <f t="shared" si="74"/>
        <v>165</v>
      </c>
      <c r="AC113" s="3">
        <f t="shared" si="69"/>
        <v>180</v>
      </c>
      <c r="AD113" s="7">
        <f t="shared" si="71"/>
        <v>166.5500405307863</v>
      </c>
      <c r="AE113" s="7">
        <f t="shared" si="71"/>
        <v>160.28256530322403</v>
      </c>
      <c r="AF113" s="7">
        <f t="shared" si="71"/>
        <v>148.19840285303925</v>
      </c>
      <c r="AG113" s="7">
        <f t="shared" si="71"/>
        <v>134.77613166091294</v>
      </c>
      <c r="AH113" s="7">
        <f t="shared" si="71"/>
        <v>120.97525641074607</v>
      </c>
      <c r="AI113" s="7">
        <f t="shared" si="71"/>
        <v>107.08509311170458</v>
      </c>
      <c r="AJ113" s="7">
        <f t="shared" si="71"/>
        <v>93.253987588884399</v>
      </c>
      <c r="AK113" s="7">
        <f t="shared" si="71"/>
        <v>79.614682084823031</v>
      </c>
      <c r="AL113" s="7">
        <f t="shared" si="79"/>
        <v>66.350328278366902</v>
      </c>
      <c r="AM113" s="7">
        <f t="shared" si="79"/>
        <v>53.785205811241021</v>
      </c>
      <c r="AN113" s="7">
        <f t="shared" si="79"/>
        <v>42.578294283957263</v>
      </c>
      <c r="AO113" s="7">
        <f t="shared" si="79"/>
        <v>34.122165691574708</v>
      </c>
      <c r="AP113" s="7">
        <f t="shared" si="79"/>
        <v>30.790040530786268</v>
      </c>
      <c r="AQ113" s="7">
        <f t="shared" si="79"/>
        <v>34.122165691574708</v>
      </c>
      <c r="AR113" s="7">
        <f t="shared" si="79"/>
        <v>42.578294283957263</v>
      </c>
      <c r="AS113" s="7">
        <f t="shared" si="79"/>
        <v>53.785205811241021</v>
      </c>
      <c r="AT113" s="7">
        <f t="shared" si="79"/>
        <v>66.350328278366902</v>
      </c>
      <c r="AU113" s="7">
        <f t="shared" si="52"/>
        <v>79.614682084823031</v>
      </c>
      <c r="AV113" s="7">
        <f t="shared" si="52"/>
        <v>93.253987588884399</v>
      </c>
      <c r="AW113" s="7">
        <f t="shared" si="52"/>
        <v>107.08509311170458</v>
      </c>
      <c r="AX113" s="7">
        <f t="shared" si="75"/>
        <v>120.97525641074607</v>
      </c>
      <c r="AY113" s="7">
        <f t="shared" si="75"/>
        <v>134.77613166091294</v>
      </c>
      <c r="AZ113" s="7">
        <f t="shared" si="75"/>
        <v>148.19840285303925</v>
      </c>
      <c r="BA113" s="7">
        <f t="shared" si="75"/>
        <v>160.28256530322403</v>
      </c>
      <c r="BB113" s="7">
        <f t="shared" si="75"/>
        <v>166.5500405307863</v>
      </c>
      <c r="BC113" s="7">
        <f t="shared" si="65"/>
        <v>86.446511415311321</v>
      </c>
      <c r="BD113" s="7">
        <f t="shared" si="59"/>
        <v>11.526201522041509</v>
      </c>
      <c r="BE113" s="40">
        <f t="shared" si="66"/>
        <v>0.99392805439529652</v>
      </c>
      <c r="BF113" s="40">
        <f t="shared" si="78"/>
        <v>0</v>
      </c>
      <c r="BG113" s="40">
        <f t="shared" si="77"/>
        <v>0</v>
      </c>
      <c r="BH113" s="40">
        <f t="shared" si="77"/>
        <v>0</v>
      </c>
      <c r="BI113" s="40">
        <f t="shared" si="77"/>
        <v>0</v>
      </c>
      <c r="BJ113" s="40">
        <f t="shared" si="77"/>
        <v>0</v>
      </c>
      <c r="BK113" s="40">
        <f t="shared" si="77"/>
        <v>0</v>
      </c>
      <c r="BL113" s="40">
        <f t="shared" si="77"/>
        <v>0</v>
      </c>
      <c r="BM113" s="40">
        <f t="shared" si="77"/>
        <v>244.92884360484555</v>
      </c>
      <c r="BN113" s="40">
        <f t="shared" si="77"/>
        <v>545.03327370118814</v>
      </c>
      <c r="BO113" s="40">
        <f t="shared" si="77"/>
        <v>802.73879014006661</v>
      </c>
      <c r="BP113" s="40">
        <f t="shared" si="77"/>
        <v>1000.4831878546736</v>
      </c>
      <c r="BQ113" s="40">
        <f t="shared" si="77"/>
        <v>1124.7905129288272</v>
      </c>
      <c r="BR113" s="40">
        <f t="shared" si="77"/>
        <v>1167.1894265862911</v>
      </c>
      <c r="BS113" s="40">
        <f t="shared" si="77"/>
        <v>1124.7905129288272</v>
      </c>
      <c r="BT113" s="40">
        <f t="shared" si="72"/>
        <v>1000.4831878546736</v>
      </c>
      <c r="BU113" s="40">
        <f t="shared" si="72"/>
        <v>802.73879014006661</v>
      </c>
      <c r="BV113" s="40">
        <f t="shared" si="72"/>
        <v>545.03327370118814</v>
      </c>
      <c r="BW113" s="40">
        <f t="shared" si="72"/>
        <v>244.92884360484555</v>
      </c>
      <c r="BX113" s="40">
        <f t="shared" si="72"/>
        <v>0</v>
      </c>
      <c r="BY113" s="40">
        <f t="shared" si="72"/>
        <v>0</v>
      </c>
      <c r="BZ113" s="40">
        <f t="shared" si="72"/>
        <v>0</v>
      </c>
      <c r="CA113" s="40">
        <f t="shared" si="72"/>
        <v>0</v>
      </c>
      <c r="CB113" s="40">
        <f t="shared" si="72"/>
        <v>0</v>
      </c>
      <c r="CC113" s="40">
        <f t="shared" si="54"/>
        <v>0</v>
      </c>
      <c r="CD113" s="40">
        <f t="shared" si="54"/>
        <v>0</v>
      </c>
      <c r="CE113" s="40">
        <f t="shared" si="67"/>
        <v>595.26660755900843</v>
      </c>
      <c r="CF113" s="10">
        <f t="shared" si="60"/>
        <v>1.5087762510600458</v>
      </c>
      <c r="CG113" s="35">
        <f t="shared" si="61"/>
        <v>7.9833333333333281</v>
      </c>
      <c r="CH113" s="7">
        <f t="shared" si="62"/>
        <v>30.452791678346252</v>
      </c>
      <c r="CI113" s="7">
        <f t="shared" si="68"/>
        <v>15.530923755956589</v>
      </c>
      <c r="CJ113" s="10">
        <f t="shared" si="63"/>
        <v>19.799336559493948</v>
      </c>
    </row>
    <row r="114" spans="1:88" ht="15.75" thickBot="1" x14ac:dyDescent="0.3">
      <c r="A114" s="8">
        <v>103</v>
      </c>
      <c r="B114" s="3" t="s">
        <v>19</v>
      </c>
      <c r="C114" s="14">
        <v>44299</v>
      </c>
      <c r="D114" s="11">
        <f t="shared" si="64"/>
        <v>9.0438068764125852</v>
      </c>
      <c r="E114" s="8">
        <f t="shared" si="76"/>
        <v>-180</v>
      </c>
      <c r="F114" s="3">
        <f t="shared" si="76"/>
        <v>-165</v>
      </c>
      <c r="G114" s="3">
        <f t="shared" si="76"/>
        <v>-150</v>
      </c>
      <c r="H114" s="3">
        <f t="shared" si="76"/>
        <v>-135</v>
      </c>
      <c r="I114" s="3">
        <f t="shared" si="76"/>
        <v>-120</v>
      </c>
      <c r="J114" s="3">
        <f t="shared" si="76"/>
        <v>-105</v>
      </c>
      <c r="K114" s="3">
        <f t="shared" si="76"/>
        <v>-90</v>
      </c>
      <c r="L114" s="3">
        <f t="shared" si="76"/>
        <v>-75</v>
      </c>
      <c r="M114" s="3">
        <f t="shared" si="73"/>
        <v>-60</v>
      </c>
      <c r="N114" s="3">
        <f t="shared" si="73"/>
        <v>-45</v>
      </c>
      <c r="O114" s="3">
        <f t="shared" si="73"/>
        <v>-30</v>
      </c>
      <c r="P114" s="3">
        <f t="shared" si="73"/>
        <v>-15</v>
      </c>
      <c r="Q114" s="3">
        <f t="shared" si="73"/>
        <v>0</v>
      </c>
      <c r="R114" s="3">
        <f t="shared" si="73"/>
        <v>15</v>
      </c>
      <c r="S114" s="3">
        <f t="shared" si="73"/>
        <v>30</v>
      </c>
      <c r="T114" s="3">
        <f t="shared" si="73"/>
        <v>45</v>
      </c>
      <c r="U114" s="3">
        <f t="shared" si="74"/>
        <v>60</v>
      </c>
      <c r="V114" s="3">
        <f t="shared" si="74"/>
        <v>75</v>
      </c>
      <c r="W114" s="3">
        <f t="shared" si="74"/>
        <v>90</v>
      </c>
      <c r="X114" s="3">
        <f t="shared" si="74"/>
        <v>105</v>
      </c>
      <c r="Y114" s="3">
        <f t="shared" si="74"/>
        <v>120</v>
      </c>
      <c r="Z114" s="3">
        <f t="shared" si="74"/>
        <v>135</v>
      </c>
      <c r="AA114" s="3">
        <f t="shared" si="74"/>
        <v>150</v>
      </c>
      <c r="AB114" s="3">
        <f t="shared" si="74"/>
        <v>165</v>
      </c>
      <c r="AC114" s="3">
        <f t="shared" si="69"/>
        <v>180</v>
      </c>
      <c r="AD114" s="7">
        <f t="shared" si="71"/>
        <v>166.92380687641261</v>
      </c>
      <c r="AE114" s="7">
        <f t="shared" si="71"/>
        <v>160.54377582581654</v>
      </c>
      <c r="AF114" s="7">
        <f t="shared" si="71"/>
        <v>148.37511654404068</v>
      </c>
      <c r="AG114" s="7">
        <f t="shared" si="71"/>
        <v>134.91910375687357</v>
      </c>
      <c r="AH114" s="7">
        <f t="shared" si="71"/>
        <v>121.10644965704937</v>
      </c>
      <c r="AI114" s="7">
        <f t="shared" si="71"/>
        <v>107.2161867063859</v>
      </c>
      <c r="AJ114" s="7">
        <f t="shared" si="71"/>
        <v>93.39328431076261</v>
      </c>
      <c r="AK114" s="7">
        <f t="shared" si="71"/>
        <v>79.770050165102674</v>
      </c>
      <c r="AL114" s="7">
        <f t="shared" si="79"/>
        <v>66.531115985236525</v>
      </c>
      <c r="AM114" s="7">
        <f t="shared" si="79"/>
        <v>54.003985797229838</v>
      </c>
      <c r="AN114" s="7">
        <f t="shared" si="79"/>
        <v>42.851357251210949</v>
      </c>
      <c r="AO114" s="7">
        <f t="shared" si="79"/>
        <v>34.460394498376637</v>
      </c>
      <c r="AP114" s="7">
        <f t="shared" si="79"/>
        <v>31.163806876412586</v>
      </c>
      <c r="AQ114" s="7">
        <f t="shared" si="79"/>
        <v>34.460394498376637</v>
      </c>
      <c r="AR114" s="7">
        <f t="shared" si="79"/>
        <v>42.851357251210949</v>
      </c>
      <c r="AS114" s="7">
        <f t="shared" si="79"/>
        <v>54.003985797229838</v>
      </c>
      <c r="AT114" s="7">
        <f t="shared" si="79"/>
        <v>66.531115985236525</v>
      </c>
      <c r="AU114" s="7">
        <f t="shared" si="52"/>
        <v>79.770050165102674</v>
      </c>
      <c r="AV114" s="7">
        <f t="shared" si="52"/>
        <v>93.39328431076261</v>
      </c>
      <c r="AW114" s="7">
        <f t="shared" si="52"/>
        <v>107.2161867063859</v>
      </c>
      <c r="AX114" s="7">
        <f t="shared" si="75"/>
        <v>121.10644965704937</v>
      </c>
      <c r="AY114" s="7">
        <f t="shared" si="75"/>
        <v>134.91910375687357</v>
      </c>
      <c r="AZ114" s="7">
        <f t="shared" si="75"/>
        <v>148.37511654404068</v>
      </c>
      <c r="BA114" s="7">
        <f t="shared" si="75"/>
        <v>160.54377582581654</v>
      </c>
      <c r="BB114" s="7">
        <f t="shared" si="75"/>
        <v>166.92380687641261</v>
      </c>
      <c r="BC114" s="7">
        <f t="shared" si="65"/>
        <v>86.290585983648683</v>
      </c>
      <c r="BD114" s="7">
        <f t="shared" si="59"/>
        <v>11.505411464486491</v>
      </c>
      <c r="BE114" s="40">
        <f t="shared" si="66"/>
        <v>0.99337061168068908</v>
      </c>
      <c r="BF114" s="40">
        <f t="shared" si="78"/>
        <v>0</v>
      </c>
      <c r="BG114" s="40">
        <f t="shared" si="77"/>
        <v>0</v>
      </c>
      <c r="BH114" s="40">
        <f t="shared" si="77"/>
        <v>0</v>
      </c>
      <c r="BI114" s="40">
        <f t="shared" si="77"/>
        <v>0</v>
      </c>
      <c r="BJ114" s="40">
        <f t="shared" si="77"/>
        <v>0</v>
      </c>
      <c r="BK114" s="40">
        <f t="shared" si="77"/>
        <v>0</v>
      </c>
      <c r="BL114" s="40">
        <f t="shared" si="77"/>
        <v>0</v>
      </c>
      <c r="BM114" s="40">
        <f t="shared" si="77"/>
        <v>241.16860619541407</v>
      </c>
      <c r="BN114" s="40">
        <f t="shared" si="77"/>
        <v>540.79998560793672</v>
      </c>
      <c r="BO114" s="40">
        <f t="shared" si="77"/>
        <v>798.09928421545419</v>
      </c>
      <c r="BP114" s="40">
        <f t="shared" si="77"/>
        <v>995.53198002505951</v>
      </c>
      <c r="BQ114" s="40">
        <f t="shared" si="77"/>
        <v>1119.643361090285</v>
      </c>
      <c r="BR114" s="40">
        <f t="shared" si="77"/>
        <v>1161.97544189529</v>
      </c>
      <c r="BS114" s="40">
        <f t="shared" si="77"/>
        <v>1119.643361090285</v>
      </c>
      <c r="BT114" s="40">
        <f t="shared" si="72"/>
        <v>995.53198002505951</v>
      </c>
      <c r="BU114" s="40">
        <f t="shared" si="72"/>
        <v>798.09928421545419</v>
      </c>
      <c r="BV114" s="40">
        <f t="shared" si="72"/>
        <v>540.79998560793672</v>
      </c>
      <c r="BW114" s="40">
        <f t="shared" si="72"/>
        <v>241.16860619541407</v>
      </c>
      <c r="BX114" s="40">
        <f t="shared" si="72"/>
        <v>0</v>
      </c>
      <c r="BY114" s="40">
        <f t="shared" si="72"/>
        <v>0</v>
      </c>
      <c r="BZ114" s="40">
        <f t="shared" si="72"/>
        <v>0</v>
      </c>
      <c r="CA114" s="40">
        <f t="shared" si="72"/>
        <v>0</v>
      </c>
      <c r="CB114" s="40">
        <f t="shared" si="72"/>
        <v>0</v>
      </c>
      <c r="CC114" s="40">
        <f t="shared" si="54"/>
        <v>0</v>
      </c>
      <c r="CD114" s="40">
        <f t="shared" si="54"/>
        <v>0</v>
      </c>
      <c r="CE114" s="40">
        <f t="shared" si="67"/>
        <v>592.6074753665979</v>
      </c>
      <c r="CF114" s="10">
        <f t="shared" si="60"/>
        <v>1.5060548388899393</v>
      </c>
      <c r="CG114" s="35">
        <f t="shared" si="61"/>
        <v>7.9833333333333281</v>
      </c>
      <c r="CH114" s="7">
        <f t="shared" si="62"/>
        <v>30.23712324141912</v>
      </c>
      <c r="CI114" s="7">
        <f t="shared" si="68"/>
        <v>15.420932853123752</v>
      </c>
      <c r="CJ114" s="10">
        <f t="shared" si="63"/>
        <v>19.678795164310237</v>
      </c>
    </row>
    <row r="115" spans="1:88" ht="15.75" thickBot="1" x14ac:dyDescent="0.3">
      <c r="A115" s="8">
        <v>104</v>
      </c>
      <c r="B115" s="3" t="s">
        <v>19</v>
      </c>
      <c r="C115" s="14">
        <v>44300</v>
      </c>
      <c r="D115" s="11">
        <f t="shared" si="64"/>
        <v>9.4148933468800671</v>
      </c>
      <c r="E115" s="8">
        <f t="shared" si="76"/>
        <v>-180</v>
      </c>
      <c r="F115" s="3">
        <f t="shared" si="76"/>
        <v>-165</v>
      </c>
      <c r="G115" s="3">
        <f t="shared" si="76"/>
        <v>-150</v>
      </c>
      <c r="H115" s="3">
        <f t="shared" si="76"/>
        <v>-135</v>
      </c>
      <c r="I115" s="3">
        <f t="shared" si="76"/>
        <v>-120</v>
      </c>
      <c r="J115" s="3">
        <f t="shared" si="76"/>
        <v>-105</v>
      </c>
      <c r="K115" s="3">
        <f t="shared" si="76"/>
        <v>-90</v>
      </c>
      <c r="L115" s="3">
        <f t="shared" si="76"/>
        <v>-75</v>
      </c>
      <c r="M115" s="3">
        <f t="shared" si="73"/>
        <v>-60</v>
      </c>
      <c r="N115" s="3">
        <f t="shared" si="73"/>
        <v>-45</v>
      </c>
      <c r="O115" s="3">
        <f t="shared" si="73"/>
        <v>-30</v>
      </c>
      <c r="P115" s="3">
        <f t="shared" si="73"/>
        <v>-15</v>
      </c>
      <c r="Q115" s="3">
        <f t="shared" si="73"/>
        <v>0</v>
      </c>
      <c r="R115" s="3">
        <f t="shared" si="73"/>
        <v>15</v>
      </c>
      <c r="S115" s="3">
        <f t="shared" si="73"/>
        <v>30</v>
      </c>
      <c r="T115" s="3">
        <f t="shared" si="73"/>
        <v>45</v>
      </c>
      <c r="U115" s="3">
        <f t="shared" si="74"/>
        <v>60</v>
      </c>
      <c r="V115" s="3">
        <f t="shared" si="74"/>
        <v>75</v>
      </c>
      <c r="W115" s="3">
        <f t="shared" si="74"/>
        <v>90</v>
      </c>
      <c r="X115" s="3">
        <f t="shared" si="74"/>
        <v>105</v>
      </c>
      <c r="Y115" s="3">
        <f t="shared" si="74"/>
        <v>120</v>
      </c>
      <c r="Z115" s="3">
        <f t="shared" si="74"/>
        <v>135</v>
      </c>
      <c r="AA115" s="3">
        <f t="shared" si="74"/>
        <v>150</v>
      </c>
      <c r="AB115" s="3">
        <f t="shared" si="74"/>
        <v>165</v>
      </c>
      <c r="AC115" s="3">
        <f t="shared" si="69"/>
        <v>180</v>
      </c>
      <c r="AD115" s="7">
        <f t="shared" si="71"/>
        <v>167.29489334688003</v>
      </c>
      <c r="AE115" s="7">
        <f t="shared" si="71"/>
        <v>160.79957524495549</v>
      </c>
      <c r="AF115" s="7">
        <f t="shared" si="71"/>
        <v>148.54750675051002</v>
      </c>
      <c r="AG115" s="7">
        <f t="shared" si="71"/>
        <v>135.05899237503843</v>
      </c>
      <c r="AH115" s="7">
        <f t="shared" si="71"/>
        <v>121.23542440735757</v>
      </c>
      <c r="AI115" s="7">
        <f t="shared" si="71"/>
        <v>107.34568445372204</v>
      </c>
      <c r="AJ115" s="7">
        <f t="shared" ref="AH115:AT147" si="80">DEGREES(ACOS((SIN(RADIANS($J$4))*SIN(RADIANS($D115))+COS(RADIANS($J$4))*COS(RADIANS($D115))*COS(RADIANS(K115)))))</f>
        <v>93.531459124697236</v>
      </c>
      <c r="AK115" s="7">
        <f t="shared" si="80"/>
        <v>79.924664193851058</v>
      </c>
      <c r="AL115" s="7">
        <f t="shared" si="79"/>
        <v>66.71140861711001</v>
      </c>
      <c r="AM115" s="7">
        <f t="shared" si="79"/>
        <v>54.222345869861819</v>
      </c>
      <c r="AN115" s="7">
        <f t="shared" si="79"/>
        <v>43.123668587261356</v>
      </c>
      <c r="AO115" s="7">
        <f t="shared" si="79"/>
        <v>34.796829447525987</v>
      </c>
      <c r="AP115" s="7">
        <f t="shared" si="79"/>
        <v>31.534893346880068</v>
      </c>
      <c r="AQ115" s="7">
        <f t="shared" si="79"/>
        <v>34.796829447525987</v>
      </c>
      <c r="AR115" s="7">
        <f t="shared" si="79"/>
        <v>43.123668587261356</v>
      </c>
      <c r="AS115" s="7">
        <f t="shared" si="79"/>
        <v>54.222345869861819</v>
      </c>
      <c r="AT115" s="7">
        <f t="shared" si="79"/>
        <v>66.71140861711001</v>
      </c>
      <c r="AU115" s="7">
        <f t="shared" si="52"/>
        <v>79.924664193851058</v>
      </c>
      <c r="AV115" s="7">
        <f t="shared" si="52"/>
        <v>93.531459124697236</v>
      </c>
      <c r="AW115" s="7">
        <f t="shared" si="52"/>
        <v>107.34568445372204</v>
      </c>
      <c r="AX115" s="7">
        <f t="shared" si="75"/>
        <v>121.23542440735757</v>
      </c>
      <c r="AY115" s="7">
        <f t="shared" si="75"/>
        <v>135.05899237503843</v>
      </c>
      <c r="AZ115" s="7">
        <f t="shared" si="75"/>
        <v>148.54750675051002</v>
      </c>
      <c r="BA115" s="7">
        <f t="shared" si="75"/>
        <v>160.79957524495549</v>
      </c>
      <c r="BB115" s="7">
        <f t="shared" si="75"/>
        <v>167.29489334688003</v>
      </c>
      <c r="BC115" s="7">
        <f t="shared" si="65"/>
        <v>86.135430589419855</v>
      </c>
      <c r="BD115" s="7">
        <f t="shared" si="59"/>
        <v>11.484724078589315</v>
      </c>
      <c r="BE115" s="40">
        <f t="shared" si="66"/>
        <v>0.99281513339691441</v>
      </c>
      <c r="BF115" s="40">
        <f t="shared" si="78"/>
        <v>0</v>
      </c>
      <c r="BG115" s="40">
        <f t="shared" si="77"/>
        <v>0</v>
      </c>
      <c r="BH115" s="40">
        <f t="shared" si="77"/>
        <v>0</v>
      </c>
      <c r="BI115" s="40">
        <f t="shared" si="77"/>
        <v>0</v>
      </c>
      <c r="BJ115" s="40">
        <f t="shared" si="77"/>
        <v>0</v>
      </c>
      <c r="BK115" s="40">
        <f t="shared" si="77"/>
        <v>0</v>
      </c>
      <c r="BL115" s="40">
        <f t="shared" si="77"/>
        <v>0</v>
      </c>
      <c r="BM115" s="40">
        <f t="shared" si="77"/>
        <v>237.4287181702019</v>
      </c>
      <c r="BN115" s="40">
        <f t="shared" si="77"/>
        <v>536.57755749525802</v>
      </c>
      <c r="BO115" s="40">
        <f t="shared" si="77"/>
        <v>793.46248953576662</v>
      </c>
      <c r="BP115" s="40">
        <f t="shared" si="77"/>
        <v>990.57723069559017</v>
      </c>
      <c r="BQ115" s="40">
        <f t="shared" si="77"/>
        <v>1114.4887371121981</v>
      </c>
      <c r="BR115" s="40">
        <f t="shared" si="77"/>
        <v>1156.7526443967449</v>
      </c>
      <c r="BS115" s="40">
        <f t="shared" si="77"/>
        <v>1114.4887371121981</v>
      </c>
      <c r="BT115" s="40">
        <f t="shared" si="72"/>
        <v>990.57723069559017</v>
      </c>
      <c r="BU115" s="40">
        <f t="shared" si="72"/>
        <v>793.46248953576662</v>
      </c>
      <c r="BV115" s="40">
        <f t="shared" si="72"/>
        <v>536.57755749525802</v>
      </c>
      <c r="BW115" s="40">
        <f t="shared" si="72"/>
        <v>237.4287181702019</v>
      </c>
      <c r="BX115" s="40">
        <f t="shared" si="72"/>
        <v>0</v>
      </c>
      <c r="BY115" s="40">
        <f t="shared" si="72"/>
        <v>0</v>
      </c>
      <c r="BZ115" s="40">
        <f t="shared" si="72"/>
        <v>0</v>
      </c>
      <c r="CA115" s="40">
        <f t="shared" si="72"/>
        <v>0</v>
      </c>
      <c r="CB115" s="40">
        <f t="shared" si="72"/>
        <v>0</v>
      </c>
      <c r="CC115" s="40">
        <f t="shared" si="54"/>
        <v>0</v>
      </c>
      <c r="CD115" s="40">
        <f t="shared" si="54"/>
        <v>0</v>
      </c>
      <c r="CE115" s="40">
        <f t="shared" si="67"/>
        <v>589.94384864233996</v>
      </c>
      <c r="CF115" s="10">
        <f t="shared" si="60"/>
        <v>1.5033468664084164</v>
      </c>
      <c r="CG115" s="35">
        <f t="shared" si="61"/>
        <v>7.9833333333333281</v>
      </c>
      <c r="CH115" s="7">
        <f t="shared" si="62"/>
        <v>30.021636670011276</v>
      </c>
      <c r="CI115" s="7">
        <f t="shared" si="68"/>
        <v>15.311034701705751</v>
      </c>
      <c r="CJ115" s="10">
        <f t="shared" si="63"/>
        <v>19.558065254313405</v>
      </c>
    </row>
    <row r="116" spans="1:88" ht="15.75" thickBot="1" x14ac:dyDescent="0.3">
      <c r="A116" s="8">
        <v>105</v>
      </c>
      <c r="B116" s="3" t="s">
        <v>19</v>
      </c>
      <c r="C116" s="14">
        <v>44301</v>
      </c>
      <c r="D116" s="11">
        <f t="shared" si="64"/>
        <v>9.783189981258829</v>
      </c>
      <c r="E116" s="8">
        <f t="shared" si="76"/>
        <v>-180</v>
      </c>
      <c r="F116" s="3">
        <f t="shared" si="76"/>
        <v>-165</v>
      </c>
      <c r="G116" s="3">
        <f t="shared" si="76"/>
        <v>-150</v>
      </c>
      <c r="H116" s="3">
        <f t="shared" si="76"/>
        <v>-135</v>
      </c>
      <c r="I116" s="3">
        <f t="shared" si="76"/>
        <v>-120</v>
      </c>
      <c r="J116" s="3">
        <f t="shared" si="76"/>
        <v>-105</v>
      </c>
      <c r="K116" s="3">
        <f t="shared" si="76"/>
        <v>-90</v>
      </c>
      <c r="L116" s="3">
        <f t="shared" si="76"/>
        <v>-75</v>
      </c>
      <c r="M116" s="3">
        <f t="shared" si="73"/>
        <v>-60</v>
      </c>
      <c r="N116" s="3">
        <f t="shared" si="73"/>
        <v>-45</v>
      </c>
      <c r="O116" s="3">
        <f t="shared" si="73"/>
        <v>-30</v>
      </c>
      <c r="P116" s="3">
        <f t="shared" si="73"/>
        <v>-15</v>
      </c>
      <c r="Q116" s="3">
        <f t="shared" si="73"/>
        <v>0</v>
      </c>
      <c r="R116" s="3">
        <f t="shared" si="73"/>
        <v>15</v>
      </c>
      <c r="S116" s="3">
        <f t="shared" si="73"/>
        <v>30</v>
      </c>
      <c r="T116" s="3">
        <f t="shared" si="73"/>
        <v>45</v>
      </c>
      <c r="U116" s="3">
        <f t="shared" si="74"/>
        <v>60</v>
      </c>
      <c r="V116" s="3">
        <f t="shared" si="74"/>
        <v>75</v>
      </c>
      <c r="W116" s="3">
        <f t="shared" si="74"/>
        <v>90</v>
      </c>
      <c r="X116" s="3">
        <f t="shared" si="74"/>
        <v>105</v>
      </c>
      <c r="Y116" s="3">
        <f t="shared" si="74"/>
        <v>120</v>
      </c>
      <c r="Z116" s="3">
        <f t="shared" si="74"/>
        <v>135</v>
      </c>
      <c r="AA116" s="3">
        <f t="shared" si="74"/>
        <v>150</v>
      </c>
      <c r="AB116" s="3">
        <f t="shared" si="74"/>
        <v>165</v>
      </c>
      <c r="AC116" s="3">
        <f t="shared" si="69"/>
        <v>180</v>
      </c>
      <c r="AD116" s="7">
        <f t="shared" ref="AD116:AK173" si="81">DEGREES(ACOS((SIN(RADIANS($J$4))*SIN(RADIANS($D116))+COS(RADIANS($J$4))*COS(RADIANS($D116))*COS(RADIANS(E116)))))</f>
        <v>167.6631899812588</v>
      </c>
      <c r="AE116" s="7">
        <f t="shared" si="81"/>
        <v>161.04982437099815</v>
      </c>
      <c r="AF116" s="7">
        <f t="shared" si="81"/>
        <v>148.71553946218197</v>
      </c>
      <c r="AG116" s="7">
        <f t="shared" si="81"/>
        <v>135.19578150931173</v>
      </c>
      <c r="AH116" s="7">
        <f t="shared" si="80"/>
        <v>121.36216072681815</v>
      </c>
      <c r="AI116" s="7">
        <f t="shared" si="80"/>
        <v>107.47355634333353</v>
      </c>
      <c r="AJ116" s="7">
        <f t="shared" si="80"/>
        <v>93.668468809457366</v>
      </c>
      <c r="AK116" s="7">
        <f t="shared" si="80"/>
        <v>80.078464618453197</v>
      </c>
      <c r="AL116" s="7">
        <f t="shared" si="79"/>
        <v>66.891126186959568</v>
      </c>
      <c r="AM116" s="7">
        <f t="shared" si="79"/>
        <v>54.440180802205312</v>
      </c>
      <c r="AN116" s="7">
        <f t="shared" si="79"/>
        <v>43.395097819195072</v>
      </c>
      <c r="AO116" s="7">
        <f t="shared" si="79"/>
        <v>35.131338826063761</v>
      </c>
      <c r="AP116" s="7">
        <f t="shared" si="79"/>
        <v>31.90318998125883</v>
      </c>
      <c r="AQ116" s="7">
        <f t="shared" si="79"/>
        <v>35.131338826063761</v>
      </c>
      <c r="AR116" s="7">
        <f t="shared" si="79"/>
        <v>43.395097819195072</v>
      </c>
      <c r="AS116" s="7">
        <f t="shared" si="79"/>
        <v>54.440180802205312</v>
      </c>
      <c r="AT116" s="7">
        <f t="shared" si="79"/>
        <v>66.891126186959568</v>
      </c>
      <c r="AU116" s="7">
        <f t="shared" si="52"/>
        <v>80.078464618453197</v>
      </c>
      <c r="AV116" s="7">
        <f t="shared" si="52"/>
        <v>93.668468809457366</v>
      </c>
      <c r="AW116" s="7">
        <f t="shared" si="52"/>
        <v>107.47355634333353</v>
      </c>
      <c r="AX116" s="7">
        <f t="shared" si="75"/>
        <v>121.36216072681815</v>
      </c>
      <c r="AY116" s="7">
        <f t="shared" si="75"/>
        <v>135.19578150931173</v>
      </c>
      <c r="AZ116" s="7">
        <f t="shared" si="75"/>
        <v>148.71553946218197</v>
      </c>
      <c r="BA116" s="7">
        <f t="shared" si="75"/>
        <v>161.04982437099815</v>
      </c>
      <c r="BB116" s="7">
        <f t="shared" si="75"/>
        <v>167.6631899812588</v>
      </c>
      <c r="BC116" s="7">
        <f t="shared" si="65"/>
        <v>85.981083670911218</v>
      </c>
      <c r="BD116" s="7">
        <f t="shared" si="59"/>
        <v>11.46414448945483</v>
      </c>
      <c r="BE116" s="40">
        <f t="shared" si="66"/>
        <v>0.99226178414417643</v>
      </c>
      <c r="BF116" s="40">
        <f t="shared" si="78"/>
        <v>0</v>
      </c>
      <c r="BG116" s="40">
        <f t="shared" si="77"/>
        <v>0</v>
      </c>
      <c r="BH116" s="40">
        <f t="shared" si="77"/>
        <v>0</v>
      </c>
      <c r="BI116" s="40">
        <f t="shared" si="77"/>
        <v>0</v>
      </c>
      <c r="BJ116" s="40">
        <f t="shared" si="77"/>
        <v>0</v>
      </c>
      <c r="BK116" s="40">
        <f t="shared" si="77"/>
        <v>0</v>
      </c>
      <c r="BL116" s="40">
        <f t="shared" si="77"/>
        <v>0</v>
      </c>
      <c r="BM116" s="40">
        <f t="shared" si="77"/>
        <v>233.71061083350969</v>
      </c>
      <c r="BN116" s="40">
        <f t="shared" si="77"/>
        <v>532.36786972797245</v>
      </c>
      <c r="BO116" s="40">
        <f t="shared" si="77"/>
        <v>788.83067208283603</v>
      </c>
      <c r="BP116" s="40">
        <f t="shared" si="77"/>
        <v>985.62150174243709</v>
      </c>
      <c r="BQ116" s="40">
        <f t="shared" si="77"/>
        <v>1109.3293888776961</v>
      </c>
      <c r="BR116" s="40">
        <f t="shared" si="77"/>
        <v>1151.523845417295</v>
      </c>
      <c r="BS116" s="40">
        <f t="shared" si="77"/>
        <v>1109.3293888776961</v>
      </c>
      <c r="BT116" s="40">
        <f t="shared" si="72"/>
        <v>985.62150174243709</v>
      </c>
      <c r="BU116" s="40">
        <f t="shared" si="72"/>
        <v>788.83067208283603</v>
      </c>
      <c r="BV116" s="40">
        <f t="shared" si="72"/>
        <v>532.36786972797245</v>
      </c>
      <c r="BW116" s="40">
        <f t="shared" si="72"/>
        <v>233.71061083350969</v>
      </c>
      <c r="BX116" s="40">
        <f t="shared" si="72"/>
        <v>0</v>
      </c>
      <c r="BY116" s="40">
        <f t="shared" si="72"/>
        <v>0</v>
      </c>
      <c r="BZ116" s="40">
        <f t="shared" si="72"/>
        <v>0</v>
      </c>
      <c r="CA116" s="40">
        <f t="shared" si="72"/>
        <v>0</v>
      </c>
      <c r="CB116" s="40">
        <f t="shared" si="72"/>
        <v>0</v>
      </c>
      <c r="CC116" s="40">
        <f t="shared" si="54"/>
        <v>0</v>
      </c>
      <c r="CD116" s="40">
        <f t="shared" si="54"/>
        <v>0</v>
      </c>
      <c r="CE116" s="40">
        <f t="shared" si="67"/>
        <v>587.27716116282045</v>
      </c>
      <c r="CF116" s="10">
        <f t="shared" si="60"/>
        <v>1.5006530044901334</v>
      </c>
      <c r="CG116" s="35">
        <f t="shared" si="61"/>
        <v>7.9833333333333281</v>
      </c>
      <c r="CH116" s="7">
        <f t="shared" si="62"/>
        <v>29.806435564045611</v>
      </c>
      <c r="CI116" s="7">
        <f t="shared" si="68"/>
        <v>15.201282137663261</v>
      </c>
      <c r="CJ116" s="10">
        <f t="shared" si="63"/>
        <v>19.437209821995705</v>
      </c>
    </row>
    <row r="117" spans="1:88" ht="15.75" thickBot="1" x14ac:dyDescent="0.3">
      <c r="A117" s="8">
        <v>106</v>
      </c>
      <c r="B117" s="3" t="s">
        <v>19</v>
      </c>
      <c r="C117" s="14">
        <v>44302</v>
      </c>
      <c r="D117" s="11">
        <f t="shared" si="64"/>
        <v>10.148587645307611</v>
      </c>
      <c r="E117" s="8">
        <f t="shared" si="76"/>
        <v>-180</v>
      </c>
      <c r="F117" s="3">
        <f t="shared" si="76"/>
        <v>-165</v>
      </c>
      <c r="G117" s="3">
        <f t="shared" si="76"/>
        <v>-150</v>
      </c>
      <c r="H117" s="3">
        <f t="shared" si="76"/>
        <v>-135</v>
      </c>
      <c r="I117" s="3">
        <f t="shared" si="76"/>
        <v>-120</v>
      </c>
      <c r="J117" s="3">
        <f t="shared" si="76"/>
        <v>-105</v>
      </c>
      <c r="K117" s="3">
        <f t="shared" si="76"/>
        <v>-90</v>
      </c>
      <c r="L117" s="3">
        <f t="shared" si="76"/>
        <v>-75</v>
      </c>
      <c r="M117" s="3">
        <f t="shared" si="73"/>
        <v>-60</v>
      </c>
      <c r="N117" s="3">
        <f t="shared" si="73"/>
        <v>-45</v>
      </c>
      <c r="O117" s="3">
        <f t="shared" si="73"/>
        <v>-30</v>
      </c>
      <c r="P117" s="3">
        <f t="shared" si="73"/>
        <v>-15</v>
      </c>
      <c r="Q117" s="3">
        <f t="shared" si="73"/>
        <v>0</v>
      </c>
      <c r="R117" s="3">
        <f t="shared" si="73"/>
        <v>15</v>
      </c>
      <c r="S117" s="3">
        <f t="shared" si="73"/>
        <v>30</v>
      </c>
      <c r="T117" s="3">
        <f t="shared" si="73"/>
        <v>45</v>
      </c>
      <c r="U117" s="3">
        <f t="shared" si="74"/>
        <v>60</v>
      </c>
      <c r="V117" s="3">
        <f t="shared" si="74"/>
        <v>75</v>
      </c>
      <c r="W117" s="3">
        <f t="shared" si="74"/>
        <v>90</v>
      </c>
      <c r="X117" s="3">
        <f t="shared" si="74"/>
        <v>105</v>
      </c>
      <c r="Y117" s="3">
        <f t="shared" si="74"/>
        <v>120</v>
      </c>
      <c r="Z117" s="3">
        <f t="shared" si="74"/>
        <v>135</v>
      </c>
      <c r="AA117" s="3">
        <f t="shared" si="74"/>
        <v>150</v>
      </c>
      <c r="AB117" s="3">
        <f t="shared" si="74"/>
        <v>165</v>
      </c>
      <c r="AC117" s="3">
        <f t="shared" si="69"/>
        <v>180</v>
      </c>
      <c r="AD117" s="7">
        <f t="shared" si="81"/>
        <v>168.0285876453076</v>
      </c>
      <c r="AE117" s="7">
        <f t="shared" si="81"/>
        <v>161.2943892816609</v>
      </c>
      <c r="AF117" s="7">
        <f t="shared" si="81"/>
        <v>148.87918626806695</v>
      </c>
      <c r="AG117" s="7">
        <f t="shared" si="81"/>
        <v>135.32945850238599</v>
      </c>
      <c r="AH117" s="7">
        <f t="shared" si="80"/>
        <v>121.48664072395398</v>
      </c>
      <c r="AI117" s="7">
        <f t="shared" si="80"/>
        <v>107.59977359291534</v>
      </c>
      <c r="AJ117" s="7">
        <f t="shared" si="80"/>
        <v>93.804270804740682</v>
      </c>
      <c r="AK117" s="7">
        <f t="shared" si="80"/>
        <v>80.231392146798882</v>
      </c>
      <c r="AL117" s="7">
        <f t="shared" si="79"/>
        <v>67.070188758592096</v>
      </c>
      <c r="AM117" s="7">
        <f t="shared" si="79"/>
        <v>54.657385556784341</v>
      </c>
      <c r="AN117" s="7">
        <f t="shared" si="79"/>
        <v>43.665515407543907</v>
      </c>
      <c r="AO117" s="7">
        <f t="shared" si="79"/>
        <v>35.46379251207847</v>
      </c>
      <c r="AP117" s="7">
        <f t="shared" si="79"/>
        <v>32.268587645307612</v>
      </c>
      <c r="AQ117" s="7">
        <f t="shared" si="79"/>
        <v>35.46379251207847</v>
      </c>
      <c r="AR117" s="7">
        <f t="shared" si="79"/>
        <v>43.665515407543907</v>
      </c>
      <c r="AS117" s="7">
        <f t="shared" si="79"/>
        <v>54.657385556784341</v>
      </c>
      <c r="AT117" s="7">
        <f t="shared" si="79"/>
        <v>67.070188758592096</v>
      </c>
      <c r="AU117" s="7">
        <f t="shared" si="52"/>
        <v>80.231392146798882</v>
      </c>
      <c r="AV117" s="7">
        <f t="shared" si="52"/>
        <v>93.804270804740682</v>
      </c>
      <c r="AW117" s="7">
        <f t="shared" si="52"/>
        <v>107.59977359291534</v>
      </c>
      <c r="AX117" s="7">
        <f t="shared" si="75"/>
        <v>121.48664072395398</v>
      </c>
      <c r="AY117" s="7">
        <f t="shared" si="75"/>
        <v>135.32945850238599</v>
      </c>
      <c r="AZ117" s="7">
        <f t="shared" si="75"/>
        <v>148.87918626806695</v>
      </c>
      <c r="BA117" s="7">
        <f t="shared" si="75"/>
        <v>161.2943892816609</v>
      </c>
      <c r="BB117" s="7">
        <f t="shared" si="75"/>
        <v>168.0285876453076</v>
      </c>
      <c r="BC117" s="7">
        <f t="shared" si="65"/>
        <v>85.827584234337351</v>
      </c>
      <c r="BD117" s="7">
        <f t="shared" si="59"/>
        <v>11.443677897911646</v>
      </c>
      <c r="BE117" s="40">
        <f t="shared" si="66"/>
        <v>0.99171072789180092</v>
      </c>
      <c r="BF117" s="40">
        <f t="shared" si="78"/>
        <v>0</v>
      </c>
      <c r="BG117" s="40">
        <f t="shared" si="77"/>
        <v>0</v>
      </c>
      <c r="BH117" s="40">
        <f t="shared" si="77"/>
        <v>0</v>
      </c>
      <c r="BI117" s="40">
        <f t="shared" si="77"/>
        <v>0</v>
      </c>
      <c r="BJ117" s="40">
        <f t="shared" si="77"/>
        <v>0</v>
      </c>
      <c r="BK117" s="40">
        <f t="shared" si="77"/>
        <v>0</v>
      </c>
      <c r="BL117" s="40">
        <f t="shared" si="77"/>
        <v>0</v>
      </c>
      <c r="BM117" s="40">
        <f t="shared" si="77"/>
        <v>230.01570558615512</v>
      </c>
      <c r="BN117" s="40">
        <f t="shared" si="77"/>
        <v>528.17280319846429</v>
      </c>
      <c r="BO117" s="40">
        <f t="shared" si="77"/>
        <v>784.20610732339901</v>
      </c>
      <c r="BP117" s="40">
        <f t="shared" si="77"/>
        <v>980.66737139988663</v>
      </c>
      <c r="BQ117" s="40">
        <f t="shared" si="77"/>
        <v>1104.1680849487036</v>
      </c>
      <c r="BR117" s="40">
        <f t="shared" si="77"/>
        <v>1146.2918784360772</v>
      </c>
      <c r="BS117" s="40">
        <f t="shared" si="77"/>
        <v>1104.1680849487036</v>
      </c>
      <c r="BT117" s="40">
        <f t="shared" si="72"/>
        <v>980.66737139988663</v>
      </c>
      <c r="BU117" s="40">
        <f t="shared" si="72"/>
        <v>784.20610732339901</v>
      </c>
      <c r="BV117" s="40">
        <f t="shared" si="72"/>
        <v>528.17280319846429</v>
      </c>
      <c r="BW117" s="40">
        <f t="shared" si="72"/>
        <v>230.01570558615512</v>
      </c>
      <c r="BX117" s="40">
        <f t="shared" si="72"/>
        <v>0</v>
      </c>
      <c r="BY117" s="40">
        <f t="shared" si="72"/>
        <v>0</v>
      </c>
      <c r="BZ117" s="40">
        <f t="shared" ref="BX117:CD156" si="82">IF(1367*$BE117*COS(RADIANS(AX117))&gt;0,1367*$BE117*COS(RADIANS(AX117)),0)</f>
        <v>0</v>
      </c>
      <c r="CA117" s="40">
        <f t="shared" si="82"/>
        <v>0</v>
      </c>
      <c r="CB117" s="40">
        <f t="shared" si="82"/>
        <v>0</v>
      </c>
      <c r="CC117" s="40">
        <f t="shared" si="54"/>
        <v>0</v>
      </c>
      <c r="CD117" s="40">
        <f t="shared" si="54"/>
        <v>0</v>
      </c>
      <c r="CE117" s="40">
        <f t="shared" si="67"/>
        <v>584.60885800239942</v>
      </c>
      <c r="CF117" s="10">
        <f t="shared" si="60"/>
        <v>1.4979739339219631</v>
      </c>
      <c r="CG117" s="35">
        <f t="shared" si="61"/>
        <v>7.9833333333333281</v>
      </c>
      <c r="CH117" s="7">
        <f t="shared" si="62"/>
        <v>29.591623915443581</v>
      </c>
      <c r="CI117" s="7">
        <f t="shared" si="68"/>
        <v>15.091728196876227</v>
      </c>
      <c r="CJ117" s="10">
        <f t="shared" si="63"/>
        <v>19.316292398589951</v>
      </c>
    </row>
    <row r="118" spans="1:88" ht="15.75" thickBot="1" x14ac:dyDescent="0.3">
      <c r="A118" s="8">
        <v>107</v>
      </c>
      <c r="B118" s="3" t="s">
        <v>19</v>
      </c>
      <c r="C118" s="14">
        <v>44303</v>
      </c>
      <c r="D118" s="11">
        <f t="shared" si="64"/>
        <v>10.51097806381263</v>
      </c>
      <c r="E118" s="8">
        <f t="shared" si="76"/>
        <v>-180</v>
      </c>
      <c r="F118" s="3">
        <f t="shared" si="76"/>
        <v>-165</v>
      </c>
      <c r="G118" s="3">
        <f t="shared" si="76"/>
        <v>-150</v>
      </c>
      <c r="H118" s="3">
        <f t="shared" si="76"/>
        <v>-135</v>
      </c>
      <c r="I118" s="3">
        <f t="shared" si="76"/>
        <v>-120</v>
      </c>
      <c r="J118" s="3">
        <f t="shared" si="76"/>
        <v>-105</v>
      </c>
      <c r="K118" s="3">
        <f t="shared" si="76"/>
        <v>-90</v>
      </c>
      <c r="L118" s="3">
        <f t="shared" si="76"/>
        <v>-75</v>
      </c>
      <c r="M118" s="3">
        <f t="shared" si="73"/>
        <v>-60</v>
      </c>
      <c r="N118" s="3">
        <f t="shared" si="73"/>
        <v>-45</v>
      </c>
      <c r="O118" s="3">
        <f t="shared" si="73"/>
        <v>-30</v>
      </c>
      <c r="P118" s="3">
        <f t="shared" si="73"/>
        <v>-15</v>
      </c>
      <c r="Q118" s="3">
        <f t="shared" si="73"/>
        <v>0</v>
      </c>
      <c r="R118" s="3">
        <f t="shared" si="73"/>
        <v>15</v>
      </c>
      <c r="S118" s="3">
        <f t="shared" si="73"/>
        <v>30</v>
      </c>
      <c r="T118" s="3">
        <f t="shared" si="73"/>
        <v>45</v>
      </c>
      <c r="U118" s="3">
        <f t="shared" si="74"/>
        <v>60</v>
      </c>
      <c r="V118" s="3">
        <f t="shared" si="74"/>
        <v>75</v>
      </c>
      <c r="W118" s="3">
        <f t="shared" si="74"/>
        <v>90</v>
      </c>
      <c r="X118" s="3">
        <f t="shared" si="74"/>
        <v>105</v>
      </c>
      <c r="Y118" s="3">
        <f t="shared" si="74"/>
        <v>120</v>
      </c>
      <c r="Z118" s="3">
        <f t="shared" si="74"/>
        <v>135</v>
      </c>
      <c r="AA118" s="3">
        <f t="shared" si="74"/>
        <v>150</v>
      </c>
      <c r="AB118" s="3">
        <f t="shared" si="74"/>
        <v>165</v>
      </c>
      <c r="AC118" s="3">
        <f t="shared" si="69"/>
        <v>180</v>
      </c>
      <c r="AD118" s="7">
        <f t="shared" si="81"/>
        <v>168.39097806381267</v>
      </c>
      <c r="AE118" s="7">
        <f t="shared" si="81"/>
        <v>161.53314186168038</v>
      </c>
      <c r="AF118" s="7">
        <f t="shared" si="81"/>
        <v>149.03842442520826</v>
      </c>
      <c r="AG118" s="7">
        <f t="shared" si="81"/>
        <v>135.46001403316376</v>
      </c>
      <c r="AH118" s="7">
        <f t="shared" si="80"/>
        <v>121.6088485390034</v>
      </c>
      <c r="AI118" s="7">
        <f t="shared" si="80"/>
        <v>107.72430864983667</v>
      </c>
      <c r="AJ118" s="7">
        <f t="shared" si="80"/>
        <v>93.938823229067808</v>
      </c>
      <c r="AK118" s="7">
        <f t="shared" si="80"/>
        <v>80.383387783840604</v>
      </c>
      <c r="AL118" s="7">
        <f t="shared" si="79"/>
        <v>67.248516504289896</v>
      </c>
      <c r="AM118" s="7">
        <f t="shared" si="79"/>
        <v>54.873855361612598</v>
      </c>
      <c r="AN118" s="7">
        <f t="shared" si="79"/>
        <v>43.934792811938856</v>
      </c>
      <c r="AO118" s="7">
        <f t="shared" si="79"/>
        <v>35.794061984646149</v>
      </c>
      <c r="AP118" s="7">
        <f t="shared" si="79"/>
        <v>32.63097806381262</v>
      </c>
      <c r="AQ118" s="7">
        <f t="shared" si="79"/>
        <v>35.794061984646149</v>
      </c>
      <c r="AR118" s="7">
        <f t="shared" si="79"/>
        <v>43.934792811938856</v>
      </c>
      <c r="AS118" s="7">
        <f t="shared" si="79"/>
        <v>54.873855361612598</v>
      </c>
      <c r="AT118" s="7">
        <f t="shared" si="79"/>
        <v>67.248516504289896</v>
      </c>
      <c r="AU118" s="7">
        <f t="shared" si="52"/>
        <v>80.383387783840604</v>
      </c>
      <c r="AV118" s="7">
        <f t="shared" si="52"/>
        <v>93.938823229067808</v>
      </c>
      <c r="AW118" s="7">
        <f t="shared" si="52"/>
        <v>107.72430864983667</v>
      </c>
      <c r="AX118" s="7">
        <f t="shared" si="75"/>
        <v>121.6088485390034</v>
      </c>
      <c r="AY118" s="7">
        <f t="shared" si="75"/>
        <v>135.46001403316376</v>
      </c>
      <c r="AZ118" s="7">
        <f t="shared" si="75"/>
        <v>149.03842442520826</v>
      </c>
      <c r="BA118" s="7">
        <f t="shared" si="75"/>
        <v>161.53314186168038</v>
      </c>
      <c r="BB118" s="7">
        <f t="shared" si="75"/>
        <v>168.39097806381267</v>
      </c>
      <c r="BC118" s="7">
        <f t="shared" si="65"/>
        <v>85.674971863675637</v>
      </c>
      <c r="BD118" s="7">
        <f t="shared" si="59"/>
        <v>11.423329581823419</v>
      </c>
      <c r="BE118" s="40">
        <f t="shared" si="66"/>
        <v>0.99116212792964831</v>
      </c>
      <c r="BF118" s="40">
        <f t="shared" si="78"/>
        <v>0</v>
      </c>
      <c r="BG118" s="40">
        <f t="shared" si="77"/>
        <v>0</v>
      </c>
      <c r="BH118" s="40">
        <f t="shared" si="77"/>
        <v>0</v>
      </c>
      <c r="BI118" s="40">
        <f t="shared" si="77"/>
        <v>0</v>
      </c>
      <c r="BJ118" s="40">
        <f t="shared" si="77"/>
        <v>0</v>
      </c>
      <c r="BK118" s="40">
        <f t="shared" si="77"/>
        <v>0</v>
      </c>
      <c r="BL118" s="40">
        <f t="shared" si="77"/>
        <v>0</v>
      </c>
      <c r="BM118" s="40">
        <f t="shared" si="77"/>
        <v>226.34541300844643</v>
      </c>
      <c r="BN118" s="40">
        <f t="shared" si="77"/>
        <v>523.99423783630334</v>
      </c>
      <c r="BO118" s="40">
        <f t="shared" si="77"/>
        <v>779.59107822637463</v>
      </c>
      <c r="BP118" s="40">
        <f t="shared" si="77"/>
        <v>975.71743189982715</v>
      </c>
      <c r="BQ118" s="40">
        <f t="shared" si="77"/>
        <v>1099.0076119679391</v>
      </c>
      <c r="BR118" s="40">
        <f t="shared" si="77"/>
        <v>1141.0595964057247</v>
      </c>
      <c r="BS118" s="40">
        <f t="shared" si="77"/>
        <v>1099.0076119679391</v>
      </c>
      <c r="BT118" s="40">
        <f t="shared" si="77"/>
        <v>975.71743189982715</v>
      </c>
      <c r="BU118" s="40">
        <f t="shared" si="77"/>
        <v>779.59107822637463</v>
      </c>
      <c r="BV118" s="40">
        <f t="shared" si="77"/>
        <v>523.99423783630334</v>
      </c>
      <c r="BW118" s="40">
        <f t="shared" ref="BT118:CA169" si="83">IF(1367*$BE118*COS(RADIANS(AU118))&gt;0,1367*$BE118*COS(RADIANS(AU118)),0)</f>
        <v>226.34541300844643</v>
      </c>
      <c r="BX118" s="40">
        <f t="shared" si="82"/>
        <v>0</v>
      </c>
      <c r="BY118" s="40">
        <f t="shared" si="82"/>
        <v>0</v>
      </c>
      <c r="BZ118" s="40">
        <f t="shared" si="82"/>
        <v>0</v>
      </c>
      <c r="CA118" s="40">
        <f t="shared" si="82"/>
        <v>0</v>
      </c>
      <c r="CB118" s="40">
        <f t="shared" si="82"/>
        <v>0</v>
      </c>
      <c r="CC118" s="40">
        <f t="shared" si="54"/>
        <v>0</v>
      </c>
      <c r="CD118" s="40">
        <f t="shared" si="54"/>
        <v>0</v>
      </c>
      <c r="CE118" s="40">
        <f t="shared" si="67"/>
        <v>581.94039416691965</v>
      </c>
      <c r="CF118" s="10">
        <f t="shared" si="60"/>
        <v>1.4953103455746424</v>
      </c>
      <c r="CG118" s="35">
        <f t="shared" si="61"/>
        <v>7.9833333333333281</v>
      </c>
      <c r="CH118" s="7">
        <f t="shared" si="62"/>
        <v>29.37730602182107</v>
      </c>
      <c r="CI118" s="7">
        <f t="shared" si="68"/>
        <v>14.982426071128746</v>
      </c>
      <c r="CJ118" s="10">
        <f t="shared" si="63"/>
        <v>19.195376999863246</v>
      </c>
    </row>
    <row r="119" spans="1:88" ht="15.75" thickBot="1" x14ac:dyDescent="0.3">
      <c r="A119" s="8">
        <v>108</v>
      </c>
      <c r="B119" s="3" t="s">
        <v>19</v>
      </c>
      <c r="C119" s="14">
        <v>44304</v>
      </c>
      <c r="D119" s="11">
        <f t="shared" si="64"/>
        <v>10.870253852671851</v>
      </c>
      <c r="E119" s="8">
        <f t="shared" si="76"/>
        <v>-180</v>
      </c>
      <c r="F119" s="3">
        <f t="shared" si="76"/>
        <v>-165</v>
      </c>
      <c r="G119" s="3">
        <f t="shared" si="76"/>
        <v>-150</v>
      </c>
      <c r="H119" s="3">
        <f t="shared" si="76"/>
        <v>-135</v>
      </c>
      <c r="I119" s="3">
        <f t="shared" si="76"/>
        <v>-120</v>
      </c>
      <c r="J119" s="3">
        <f t="shared" si="76"/>
        <v>-105</v>
      </c>
      <c r="K119" s="3">
        <f t="shared" si="76"/>
        <v>-90</v>
      </c>
      <c r="L119" s="3">
        <f t="shared" si="76"/>
        <v>-75</v>
      </c>
      <c r="M119" s="3">
        <f t="shared" si="73"/>
        <v>-60</v>
      </c>
      <c r="N119" s="3">
        <f t="shared" si="73"/>
        <v>-45</v>
      </c>
      <c r="O119" s="3">
        <f t="shared" si="73"/>
        <v>-30</v>
      </c>
      <c r="P119" s="3">
        <f t="shared" si="73"/>
        <v>-15</v>
      </c>
      <c r="Q119" s="3">
        <f t="shared" si="73"/>
        <v>0</v>
      </c>
      <c r="R119" s="3">
        <f t="shared" si="73"/>
        <v>15</v>
      </c>
      <c r="S119" s="3">
        <f t="shared" si="73"/>
        <v>30</v>
      </c>
      <c r="T119" s="3">
        <f t="shared" si="73"/>
        <v>45</v>
      </c>
      <c r="U119" s="3">
        <f t="shared" si="74"/>
        <v>60</v>
      </c>
      <c r="V119" s="3">
        <f t="shared" si="74"/>
        <v>75</v>
      </c>
      <c r="W119" s="3">
        <f t="shared" si="74"/>
        <v>90</v>
      </c>
      <c r="X119" s="3">
        <f t="shared" si="74"/>
        <v>105</v>
      </c>
      <c r="Y119" s="3">
        <f t="shared" si="74"/>
        <v>120</v>
      </c>
      <c r="Z119" s="3">
        <f t="shared" si="74"/>
        <v>135</v>
      </c>
      <c r="AA119" s="3">
        <f t="shared" si="74"/>
        <v>150</v>
      </c>
      <c r="AB119" s="3">
        <f t="shared" si="74"/>
        <v>165</v>
      </c>
      <c r="AC119" s="3">
        <f t="shared" si="69"/>
        <v>180</v>
      </c>
      <c r="AD119" s="7">
        <f t="shared" si="81"/>
        <v>168.75025385267179</v>
      </c>
      <c r="AE119" s="7">
        <f t="shared" si="81"/>
        <v>161.76596036027982</v>
      </c>
      <c r="AF119" s="7">
        <f t="shared" si="81"/>
        <v>149.19323691302637</v>
      </c>
      <c r="AG119" s="7">
        <f t="shared" si="81"/>
        <v>135.58744209740289</v>
      </c>
      <c r="AH119" s="7">
        <f t="shared" si="80"/>
        <v>121.7287703288487</v>
      </c>
      <c r="AI119" s="7">
        <f t="shared" si="80"/>
        <v>107.84713519087822</v>
      </c>
      <c r="AJ119" s="7">
        <f t="shared" si="80"/>
        <v>94.072084896625071</v>
      </c>
      <c r="AK119" s="7">
        <f t="shared" si="80"/>
        <v>80.534392867448304</v>
      </c>
      <c r="AL119" s="7">
        <f t="shared" si="79"/>
        <v>67.426029761555967</v>
      </c>
      <c r="AM119" s="7">
        <f t="shared" si="79"/>
        <v>55.089485784321965</v>
      </c>
      <c r="AN119" s="7">
        <f t="shared" si="79"/>
        <v>44.202802553771441</v>
      </c>
      <c r="AO119" s="7">
        <f t="shared" si="79"/>
        <v>36.122020333810447</v>
      </c>
      <c r="AP119" s="7">
        <f t="shared" si="79"/>
        <v>32.990253852671856</v>
      </c>
      <c r="AQ119" s="7">
        <f t="shared" si="79"/>
        <v>36.122020333810447</v>
      </c>
      <c r="AR119" s="7">
        <f t="shared" si="79"/>
        <v>44.202802553771441</v>
      </c>
      <c r="AS119" s="7">
        <f t="shared" si="79"/>
        <v>55.089485784321965</v>
      </c>
      <c r="AT119" s="7">
        <f t="shared" si="79"/>
        <v>67.426029761555967</v>
      </c>
      <c r="AU119" s="7">
        <f t="shared" si="52"/>
        <v>80.534392867448304</v>
      </c>
      <c r="AV119" s="7">
        <f t="shared" si="52"/>
        <v>94.072084896625071</v>
      </c>
      <c r="AW119" s="7">
        <f t="shared" si="52"/>
        <v>107.84713519087822</v>
      </c>
      <c r="AX119" s="7">
        <f t="shared" si="75"/>
        <v>121.7287703288487</v>
      </c>
      <c r="AY119" s="7">
        <f t="shared" si="75"/>
        <v>135.58744209740289</v>
      </c>
      <c r="AZ119" s="7">
        <f t="shared" si="75"/>
        <v>149.19323691302637</v>
      </c>
      <c r="BA119" s="7">
        <f t="shared" si="75"/>
        <v>161.76596036027982</v>
      </c>
      <c r="BB119" s="7">
        <f t="shared" si="75"/>
        <v>168.75025385267179</v>
      </c>
      <c r="BC119" s="7">
        <f t="shared" si="65"/>
        <v>85.523286728744651</v>
      </c>
      <c r="BD119" s="7">
        <f t="shared" si="59"/>
        <v>11.403104897165953</v>
      </c>
      <c r="BE119" s="40">
        <f t="shared" si="66"/>
        <v>0.99061614681972687</v>
      </c>
      <c r="BF119" s="40">
        <f t="shared" si="78"/>
        <v>0</v>
      </c>
      <c r="BG119" s="40">
        <f t="shared" si="77"/>
        <v>0</v>
      </c>
      <c r="BH119" s="40">
        <f t="shared" si="77"/>
        <v>0</v>
      </c>
      <c r="BI119" s="40">
        <f t="shared" si="77"/>
        <v>0</v>
      </c>
      <c r="BJ119" s="40">
        <f t="shared" si="77"/>
        <v>0</v>
      </c>
      <c r="BK119" s="40">
        <f t="shared" si="77"/>
        <v>0</v>
      </c>
      <c r="BL119" s="40">
        <f t="shared" si="77"/>
        <v>0</v>
      </c>
      <c r="BM119" s="40">
        <f t="shared" si="77"/>
        <v>222.7011319676821</v>
      </c>
      <c r="BN119" s="40">
        <f t="shared" si="77"/>
        <v>519.8340511333123</v>
      </c>
      <c r="BO119" s="40">
        <f t="shared" si="77"/>
        <v>774.98787328778019</v>
      </c>
      <c r="BP119" s="40">
        <f t="shared" si="77"/>
        <v>970.77428711288769</v>
      </c>
      <c r="BQ119" s="40">
        <f t="shared" si="77"/>
        <v>1093.8507720588002</v>
      </c>
      <c r="BR119" s="40">
        <f t="shared" si="77"/>
        <v>1135.8298690699619</v>
      </c>
      <c r="BS119" s="40">
        <f t="shared" si="77"/>
        <v>1093.8507720588002</v>
      </c>
      <c r="BT119" s="40">
        <f t="shared" si="83"/>
        <v>970.77428711288769</v>
      </c>
      <c r="BU119" s="40">
        <f t="shared" si="83"/>
        <v>774.98787328778019</v>
      </c>
      <c r="BV119" s="40">
        <f t="shared" si="83"/>
        <v>519.8340511333123</v>
      </c>
      <c r="BW119" s="40">
        <f t="shared" si="83"/>
        <v>222.7011319676821</v>
      </c>
      <c r="BX119" s="40">
        <f t="shared" si="82"/>
        <v>0</v>
      </c>
      <c r="BY119" s="40">
        <f t="shared" si="82"/>
        <v>0</v>
      </c>
      <c r="BZ119" s="40">
        <f t="shared" si="82"/>
        <v>0</v>
      </c>
      <c r="CA119" s="40">
        <f t="shared" si="82"/>
        <v>0</v>
      </c>
      <c r="CB119" s="40">
        <f t="shared" si="82"/>
        <v>0</v>
      </c>
      <c r="CC119" s="40">
        <f t="shared" si="54"/>
        <v>0</v>
      </c>
      <c r="CD119" s="40">
        <f t="shared" si="54"/>
        <v>0</v>
      </c>
      <c r="CE119" s="40">
        <f t="shared" si="67"/>
        <v>579.27323322568054</v>
      </c>
      <c r="CF119" s="10">
        <f t="shared" si="60"/>
        <v>1.4926629405437646</v>
      </c>
      <c r="CG119" s="35">
        <f t="shared" si="61"/>
        <v>7.9833333333333281</v>
      </c>
      <c r="CH119" s="7">
        <f t="shared" si="62"/>
        <v>29.1635864005925</v>
      </c>
      <c r="CI119" s="7">
        <f t="shared" si="68"/>
        <v>14.873429064302176</v>
      </c>
      <c r="CJ119" s="10">
        <f t="shared" si="63"/>
        <v>19.074528071771471</v>
      </c>
    </row>
    <row r="120" spans="1:88" ht="15.75" thickBot="1" x14ac:dyDescent="0.3">
      <c r="A120" s="8">
        <v>109</v>
      </c>
      <c r="B120" s="3" t="s">
        <v>19</v>
      </c>
      <c r="C120" s="14">
        <v>44305</v>
      </c>
      <c r="D120" s="11">
        <f t="shared" si="64"/>
        <v>11.226308550715238</v>
      </c>
      <c r="E120" s="8">
        <f t="shared" si="76"/>
        <v>-180</v>
      </c>
      <c r="F120" s="3">
        <f t="shared" si="76"/>
        <v>-165</v>
      </c>
      <c r="G120" s="3">
        <f t="shared" si="76"/>
        <v>-150</v>
      </c>
      <c r="H120" s="3">
        <f t="shared" si="76"/>
        <v>-135</v>
      </c>
      <c r="I120" s="3">
        <f t="shared" si="76"/>
        <v>-120</v>
      </c>
      <c r="J120" s="3">
        <f t="shared" si="76"/>
        <v>-105</v>
      </c>
      <c r="K120" s="3">
        <f t="shared" si="76"/>
        <v>-90</v>
      </c>
      <c r="L120" s="3">
        <f t="shared" si="76"/>
        <v>-75</v>
      </c>
      <c r="M120" s="3">
        <f t="shared" si="73"/>
        <v>-60</v>
      </c>
      <c r="N120" s="3">
        <f t="shared" si="73"/>
        <v>-45</v>
      </c>
      <c r="O120" s="3">
        <f t="shared" si="73"/>
        <v>-30</v>
      </c>
      <c r="P120" s="3">
        <f t="shared" si="73"/>
        <v>-15</v>
      </c>
      <c r="Q120" s="3">
        <f t="shared" si="73"/>
        <v>0</v>
      </c>
      <c r="R120" s="3">
        <f t="shared" si="73"/>
        <v>15</v>
      </c>
      <c r="S120" s="3">
        <f t="shared" si="73"/>
        <v>30</v>
      </c>
      <c r="T120" s="3">
        <f t="shared" si="73"/>
        <v>45</v>
      </c>
      <c r="U120" s="3">
        <f t="shared" si="74"/>
        <v>60</v>
      </c>
      <c r="V120" s="3">
        <f t="shared" si="74"/>
        <v>75</v>
      </c>
      <c r="W120" s="3">
        <f t="shared" si="74"/>
        <v>90</v>
      </c>
      <c r="X120" s="3">
        <f t="shared" si="74"/>
        <v>105</v>
      </c>
      <c r="Y120" s="3">
        <f t="shared" si="74"/>
        <v>120</v>
      </c>
      <c r="Z120" s="3">
        <f t="shared" si="74"/>
        <v>135</v>
      </c>
      <c r="AA120" s="3">
        <f t="shared" si="74"/>
        <v>150</v>
      </c>
      <c r="AB120" s="3">
        <f t="shared" si="74"/>
        <v>165</v>
      </c>
      <c r="AC120" s="3">
        <f t="shared" si="69"/>
        <v>180</v>
      </c>
      <c r="AD120" s="7">
        <f t="shared" si="81"/>
        <v>169.10630855071526</v>
      </c>
      <c r="AE120" s="7">
        <f t="shared" si="81"/>
        <v>161.99272996320394</v>
      </c>
      <c r="AF120" s="7">
        <f t="shared" si="81"/>
        <v>149.34361247257991</v>
      </c>
      <c r="AG120" s="7">
        <f t="shared" si="81"/>
        <v>135.71173998155774</v>
      </c>
      <c r="AH120" s="7">
        <f t="shared" si="80"/>
        <v>121.84639424854574</v>
      </c>
      <c r="AI120" s="7">
        <f t="shared" si="80"/>
        <v>107.96822812010821</v>
      </c>
      <c r="AJ120" s="7">
        <f t="shared" si="80"/>
        <v>94.204015333038583</v>
      </c>
      <c r="AK120" s="7">
        <f t="shared" si="80"/>
        <v>80.684349103524895</v>
      </c>
      <c r="AL120" s="7">
        <f t="shared" si="79"/>
        <v>67.60264908891709</v>
      </c>
      <c r="AM120" s="7">
        <f t="shared" si="79"/>
        <v>55.304172804370822</v>
      </c>
      <c r="AN120" s="7">
        <f t="shared" si="79"/>
        <v>44.469418275988183</v>
      </c>
      <c r="AO120" s="7">
        <f t="shared" si="79"/>
        <v>36.447542270639531</v>
      </c>
      <c r="AP120" s="7">
        <f t="shared" si="79"/>
        <v>33.346308550715236</v>
      </c>
      <c r="AQ120" s="7">
        <f t="shared" si="79"/>
        <v>36.447542270639531</v>
      </c>
      <c r="AR120" s="7">
        <f t="shared" si="79"/>
        <v>44.469418275988183</v>
      </c>
      <c r="AS120" s="7">
        <f t="shared" si="79"/>
        <v>55.304172804370822</v>
      </c>
      <c r="AT120" s="7">
        <f t="shared" si="79"/>
        <v>67.60264908891709</v>
      </c>
      <c r="AU120" s="7">
        <f t="shared" si="52"/>
        <v>80.684349103524895</v>
      </c>
      <c r="AV120" s="7">
        <f t="shared" si="52"/>
        <v>94.204015333038583</v>
      </c>
      <c r="AW120" s="7">
        <f t="shared" si="52"/>
        <v>107.96822812010821</v>
      </c>
      <c r="AX120" s="7">
        <f t="shared" si="75"/>
        <v>121.84639424854574</v>
      </c>
      <c r="AY120" s="7">
        <f t="shared" si="75"/>
        <v>135.71173998155774</v>
      </c>
      <c r="AZ120" s="7">
        <f t="shared" si="75"/>
        <v>149.34361247257991</v>
      </c>
      <c r="BA120" s="7">
        <f t="shared" si="75"/>
        <v>161.99272996320394</v>
      </c>
      <c r="BB120" s="7">
        <f t="shared" si="75"/>
        <v>169.10630855071526</v>
      </c>
      <c r="BC120" s="7">
        <f t="shared" si="65"/>
        <v>85.372569591449263</v>
      </c>
      <c r="BD120" s="7">
        <f t="shared" si="59"/>
        <v>11.383009278859902</v>
      </c>
      <c r="BE120" s="40">
        <f t="shared" si="66"/>
        <v>0.99007294634802301</v>
      </c>
      <c r="BF120" s="40">
        <f t="shared" si="78"/>
        <v>0</v>
      </c>
      <c r="BG120" s="40">
        <f t="shared" si="77"/>
        <v>0</v>
      </c>
      <c r="BH120" s="40">
        <f t="shared" si="77"/>
        <v>0</v>
      </c>
      <c r="BI120" s="40">
        <f t="shared" si="77"/>
        <v>0</v>
      </c>
      <c r="BJ120" s="40">
        <f t="shared" si="77"/>
        <v>0</v>
      </c>
      <c r="BK120" s="40">
        <f t="shared" si="77"/>
        <v>0</v>
      </c>
      <c r="BL120" s="40">
        <f t="shared" si="77"/>
        <v>0</v>
      </c>
      <c r="BM120" s="40">
        <f t="shared" si="77"/>
        <v>219.08424875129595</v>
      </c>
      <c r="BN120" s="40">
        <f t="shared" si="77"/>
        <v>515.69411668613998</v>
      </c>
      <c r="BO120" s="40">
        <f t="shared" si="77"/>
        <v>770.39878456617635</v>
      </c>
      <c r="BP120" s="40">
        <f t="shared" si="77"/>
        <v>965.84055019474624</v>
      </c>
      <c r="BQ120" s="40">
        <f t="shared" si="77"/>
        <v>1088.7003802270508</v>
      </c>
      <c r="BR120" s="40">
        <f t="shared" si="77"/>
        <v>1130.6055802818585</v>
      </c>
      <c r="BS120" s="40">
        <f t="shared" si="77"/>
        <v>1088.7003802270508</v>
      </c>
      <c r="BT120" s="40">
        <f t="shared" si="83"/>
        <v>965.84055019474624</v>
      </c>
      <c r="BU120" s="40">
        <f t="shared" si="83"/>
        <v>770.39878456617635</v>
      </c>
      <c r="BV120" s="40">
        <f t="shared" si="83"/>
        <v>515.69411668613998</v>
      </c>
      <c r="BW120" s="40">
        <f t="shared" si="83"/>
        <v>219.08424875129595</v>
      </c>
      <c r="BX120" s="40">
        <f t="shared" si="82"/>
        <v>0</v>
      </c>
      <c r="BY120" s="40">
        <f t="shared" si="82"/>
        <v>0</v>
      </c>
      <c r="BZ120" s="40">
        <f t="shared" si="82"/>
        <v>0</v>
      </c>
      <c r="CA120" s="40">
        <f t="shared" si="82"/>
        <v>0</v>
      </c>
      <c r="CB120" s="40">
        <f t="shared" si="82"/>
        <v>0</v>
      </c>
      <c r="CC120" s="40">
        <f t="shared" si="54"/>
        <v>0</v>
      </c>
      <c r="CD120" s="40">
        <f t="shared" si="54"/>
        <v>0</v>
      </c>
      <c r="CE120" s="40">
        <f t="shared" si="67"/>
        <v>576.60884594374784</v>
      </c>
      <c r="CF120" s="10">
        <f t="shared" si="60"/>
        <v>1.4900324302587797</v>
      </c>
      <c r="CG120" s="35">
        <f t="shared" si="61"/>
        <v>7.9833333333333281</v>
      </c>
      <c r="CH120" s="7">
        <f t="shared" si="62"/>
        <v>28.950569703596233</v>
      </c>
      <c r="CI120" s="7">
        <f t="shared" si="68"/>
        <v>14.76479054883408</v>
      </c>
      <c r="CJ120" s="10">
        <f t="shared" si="63"/>
        <v>18.953810436038758</v>
      </c>
    </row>
    <row r="121" spans="1:88" ht="15.75" thickBot="1" x14ac:dyDescent="0.3">
      <c r="A121" s="8">
        <v>110</v>
      </c>
      <c r="B121" s="3" t="s">
        <v>19</v>
      </c>
      <c r="C121" s="14">
        <v>44306</v>
      </c>
      <c r="D121" s="11">
        <f t="shared" si="64"/>
        <v>11.579036651251466</v>
      </c>
      <c r="E121" s="8">
        <f t="shared" si="76"/>
        <v>-180</v>
      </c>
      <c r="F121" s="3">
        <f t="shared" si="76"/>
        <v>-165</v>
      </c>
      <c r="G121" s="3">
        <f t="shared" si="76"/>
        <v>-150</v>
      </c>
      <c r="H121" s="3">
        <f t="shared" si="76"/>
        <v>-135</v>
      </c>
      <c r="I121" s="3">
        <f t="shared" si="76"/>
        <v>-120</v>
      </c>
      <c r="J121" s="3">
        <f t="shared" si="76"/>
        <v>-105</v>
      </c>
      <c r="K121" s="3">
        <f t="shared" si="76"/>
        <v>-90</v>
      </c>
      <c r="L121" s="3">
        <f t="shared" si="76"/>
        <v>-75</v>
      </c>
      <c r="M121" s="3">
        <f t="shared" si="73"/>
        <v>-60</v>
      </c>
      <c r="N121" s="3">
        <f t="shared" si="73"/>
        <v>-45</v>
      </c>
      <c r="O121" s="3">
        <f t="shared" si="73"/>
        <v>-30</v>
      </c>
      <c r="P121" s="3">
        <f t="shared" si="73"/>
        <v>-15</v>
      </c>
      <c r="Q121" s="3">
        <f t="shared" si="73"/>
        <v>0</v>
      </c>
      <c r="R121" s="3">
        <f t="shared" si="73"/>
        <v>15</v>
      </c>
      <c r="S121" s="3">
        <f t="shared" si="73"/>
        <v>30</v>
      </c>
      <c r="T121" s="3">
        <f t="shared" si="73"/>
        <v>45</v>
      </c>
      <c r="U121" s="3">
        <f t="shared" si="74"/>
        <v>60</v>
      </c>
      <c r="V121" s="3">
        <f t="shared" si="74"/>
        <v>75</v>
      </c>
      <c r="W121" s="3">
        <f t="shared" si="74"/>
        <v>90</v>
      </c>
      <c r="X121" s="3">
        <f t="shared" si="74"/>
        <v>105</v>
      </c>
      <c r="Y121" s="3">
        <f t="shared" si="74"/>
        <v>120</v>
      </c>
      <c r="Z121" s="3">
        <f t="shared" si="74"/>
        <v>135</v>
      </c>
      <c r="AA121" s="3">
        <f t="shared" si="74"/>
        <v>150</v>
      </c>
      <c r="AB121" s="3">
        <f t="shared" si="74"/>
        <v>165</v>
      </c>
      <c r="AC121" s="3">
        <f t="shared" si="69"/>
        <v>180</v>
      </c>
      <c r="AD121" s="7">
        <f t="shared" si="81"/>
        <v>169.45903665125149</v>
      </c>
      <c r="AE121" s="7">
        <f t="shared" si="81"/>
        <v>162.21334337546941</v>
      </c>
      <c r="AF121" s="7">
        <f t="shared" si="81"/>
        <v>149.48954563014561</v>
      </c>
      <c r="AG121" s="7">
        <f t="shared" si="81"/>
        <v>135.8329082298149</v>
      </c>
      <c r="AH121" s="7">
        <f t="shared" si="80"/>
        <v>121.96171042947721</v>
      </c>
      <c r="AI121" s="7">
        <f t="shared" si="80"/>
        <v>108.0875635649011</v>
      </c>
      <c r="AJ121" s="7">
        <f t="shared" si="80"/>
        <v>94.334574790064465</v>
      </c>
      <c r="AK121" s="7">
        <f t="shared" si="80"/>
        <v>80.833198600349547</v>
      </c>
      <c r="AL121" s="7">
        <f t="shared" si="79"/>
        <v>67.778295320740312</v>
      </c>
      <c r="AM121" s="7">
        <f t="shared" si="79"/>
        <v>55.51781288332235</v>
      </c>
      <c r="AN121" s="7">
        <f t="shared" si="79"/>
        <v>44.734514800141802</v>
      </c>
      <c r="AO121" s="7">
        <f t="shared" si="79"/>
        <v>36.770504137389047</v>
      </c>
      <c r="AP121" s="7">
        <f t="shared" si="79"/>
        <v>33.699036651251475</v>
      </c>
      <c r="AQ121" s="7">
        <f t="shared" si="79"/>
        <v>36.770504137389047</v>
      </c>
      <c r="AR121" s="7">
        <f t="shared" si="79"/>
        <v>44.734514800141802</v>
      </c>
      <c r="AS121" s="7">
        <f t="shared" si="79"/>
        <v>55.51781288332235</v>
      </c>
      <c r="AT121" s="7">
        <f t="shared" si="79"/>
        <v>67.778295320740312</v>
      </c>
      <c r="AU121" s="7">
        <f t="shared" si="52"/>
        <v>80.833198600349547</v>
      </c>
      <c r="AV121" s="7">
        <f t="shared" si="52"/>
        <v>94.334574790064465</v>
      </c>
      <c r="AW121" s="7">
        <f t="shared" si="52"/>
        <v>108.0875635649011</v>
      </c>
      <c r="AX121" s="7">
        <f t="shared" si="75"/>
        <v>121.96171042947721</v>
      </c>
      <c r="AY121" s="7">
        <f t="shared" si="75"/>
        <v>135.8329082298149</v>
      </c>
      <c r="AZ121" s="7">
        <f t="shared" si="75"/>
        <v>149.48954563014561</v>
      </c>
      <c r="BA121" s="7">
        <f t="shared" si="75"/>
        <v>162.21334337546941</v>
      </c>
      <c r="BB121" s="7">
        <f t="shared" si="75"/>
        <v>169.45903665125149</v>
      </c>
      <c r="BC121" s="7">
        <f t="shared" si="65"/>
        <v>85.222861810115688</v>
      </c>
      <c r="BD121" s="7">
        <f t="shared" si="59"/>
        <v>11.363048241348759</v>
      </c>
      <c r="BE121" s="40">
        <f t="shared" si="66"/>
        <v>0.98953268747655954</v>
      </c>
      <c r="BF121" s="40">
        <f t="shared" si="78"/>
        <v>0</v>
      </c>
      <c r="BG121" s="40">
        <f t="shared" si="77"/>
        <v>0</v>
      </c>
      <c r="BH121" s="40">
        <f t="shared" si="77"/>
        <v>0</v>
      </c>
      <c r="BI121" s="40">
        <f t="shared" si="77"/>
        <v>0</v>
      </c>
      <c r="BJ121" s="40">
        <f t="shared" si="77"/>
        <v>0</v>
      </c>
      <c r="BK121" s="40">
        <f t="shared" si="77"/>
        <v>0</v>
      </c>
      <c r="BL121" s="40">
        <f t="shared" si="77"/>
        <v>0</v>
      </c>
      <c r="BM121" s="40">
        <f t="shared" si="77"/>
        <v>215.49613622666104</v>
      </c>
      <c r="BN121" s="40">
        <f t="shared" si="77"/>
        <v>511.57630275833139</v>
      </c>
      <c r="BO121" s="40">
        <f t="shared" si="77"/>
        <v>765.82610573144325</v>
      </c>
      <c r="BP121" s="40">
        <f t="shared" si="77"/>
        <v>960.9188412410457</v>
      </c>
      <c r="BQ121" s="40">
        <f t="shared" si="77"/>
        <v>1083.5592617681477</v>
      </c>
      <c r="BR121" s="40">
        <f t="shared" si="77"/>
        <v>1125.3896253267055</v>
      </c>
      <c r="BS121" s="40">
        <f t="shared" si="77"/>
        <v>1083.5592617681477</v>
      </c>
      <c r="BT121" s="40">
        <f t="shared" si="83"/>
        <v>960.9188412410457</v>
      </c>
      <c r="BU121" s="40">
        <f t="shared" si="83"/>
        <v>765.82610573144325</v>
      </c>
      <c r="BV121" s="40">
        <f t="shared" si="83"/>
        <v>511.57630275833139</v>
      </c>
      <c r="BW121" s="40">
        <f t="shared" si="83"/>
        <v>215.49613622666104</v>
      </c>
      <c r="BX121" s="40">
        <f t="shared" si="82"/>
        <v>0</v>
      </c>
      <c r="BY121" s="40">
        <f t="shared" si="82"/>
        <v>0</v>
      </c>
      <c r="BZ121" s="40">
        <f t="shared" si="82"/>
        <v>0</v>
      </c>
      <c r="CA121" s="40">
        <f t="shared" si="82"/>
        <v>0</v>
      </c>
      <c r="CB121" s="40">
        <f t="shared" si="82"/>
        <v>0</v>
      </c>
      <c r="CC121" s="40">
        <f t="shared" si="54"/>
        <v>0</v>
      </c>
      <c r="CD121" s="40">
        <f t="shared" si="54"/>
        <v>0</v>
      </c>
      <c r="CE121" s="40">
        <f t="shared" si="67"/>
        <v>573.94870891661981</v>
      </c>
      <c r="CF121" s="10">
        <f t="shared" si="60"/>
        <v>1.4874195365586533</v>
      </c>
      <c r="CG121" s="35">
        <f t="shared" si="61"/>
        <v>7.9833333333333281</v>
      </c>
      <c r="CH121" s="7">
        <f t="shared" si="62"/>
        <v>28.738360632349288</v>
      </c>
      <c r="CI121" s="7">
        <f t="shared" si="68"/>
        <v>14.656563922498137</v>
      </c>
      <c r="CJ121" s="10">
        <f t="shared" si="63"/>
        <v>18.833289235723306</v>
      </c>
    </row>
    <row r="122" spans="1:88" ht="15.75" thickBot="1" x14ac:dyDescent="0.3">
      <c r="A122" s="8">
        <v>111</v>
      </c>
      <c r="B122" s="3" t="s">
        <v>19</v>
      </c>
      <c r="C122" s="14">
        <v>44307</v>
      </c>
      <c r="D122" s="11">
        <f t="shared" si="64"/>
        <v>11.928333633331848</v>
      </c>
      <c r="E122" s="8">
        <f t="shared" si="76"/>
        <v>-180</v>
      </c>
      <c r="F122" s="3">
        <f t="shared" si="76"/>
        <v>-165</v>
      </c>
      <c r="G122" s="3">
        <f t="shared" si="76"/>
        <v>-150</v>
      </c>
      <c r="H122" s="3">
        <f t="shared" si="76"/>
        <v>-135</v>
      </c>
      <c r="I122" s="3">
        <f t="shared" si="76"/>
        <v>-120</v>
      </c>
      <c r="J122" s="3">
        <f t="shared" si="76"/>
        <v>-105</v>
      </c>
      <c r="K122" s="3">
        <f t="shared" si="76"/>
        <v>-90</v>
      </c>
      <c r="L122" s="3">
        <f t="shared" si="76"/>
        <v>-75</v>
      </c>
      <c r="M122" s="3">
        <f t="shared" si="73"/>
        <v>-60</v>
      </c>
      <c r="N122" s="3">
        <f t="shared" si="73"/>
        <v>-45</v>
      </c>
      <c r="O122" s="3">
        <f t="shared" si="73"/>
        <v>-30</v>
      </c>
      <c r="P122" s="3">
        <f t="shared" si="73"/>
        <v>-15</v>
      </c>
      <c r="Q122" s="3">
        <f t="shared" si="73"/>
        <v>0</v>
      </c>
      <c r="R122" s="3">
        <f t="shared" si="73"/>
        <v>15</v>
      </c>
      <c r="S122" s="3">
        <f t="shared" si="73"/>
        <v>30</v>
      </c>
      <c r="T122" s="3">
        <f t="shared" si="73"/>
        <v>45</v>
      </c>
      <c r="U122" s="3">
        <f t="shared" si="74"/>
        <v>60</v>
      </c>
      <c r="V122" s="3">
        <f t="shared" si="74"/>
        <v>75</v>
      </c>
      <c r="W122" s="3">
        <f t="shared" si="74"/>
        <v>90</v>
      </c>
      <c r="X122" s="3">
        <f t="shared" si="74"/>
        <v>105</v>
      </c>
      <c r="Y122" s="3">
        <f t="shared" si="74"/>
        <v>120</v>
      </c>
      <c r="Z122" s="3">
        <f t="shared" si="74"/>
        <v>135</v>
      </c>
      <c r="AA122" s="3">
        <f t="shared" si="74"/>
        <v>150</v>
      </c>
      <c r="AB122" s="3">
        <f t="shared" si="74"/>
        <v>165</v>
      </c>
      <c r="AC122" s="3">
        <f t="shared" si="69"/>
        <v>180</v>
      </c>
      <c r="AD122" s="7">
        <f t="shared" si="81"/>
        <v>169.80833363333181</v>
      </c>
      <c r="AE122" s="7">
        <f t="shared" si="81"/>
        <v>162.42770141035214</v>
      </c>
      <c r="AF122" s="7">
        <f t="shared" si="81"/>
        <v>149.63103670460279</v>
      </c>
      <c r="AG122" s="7">
        <f t="shared" si="81"/>
        <v>135.9509506043475</v>
      </c>
      <c r="AH122" s="7">
        <f t="shared" si="80"/>
        <v>122.07471095416041</v>
      </c>
      <c r="AI122" s="7">
        <f t="shared" si="80"/>
        <v>108.20511887010819</v>
      </c>
      <c r="AJ122" s="7">
        <f t="shared" si="80"/>
        <v>94.463724259183522</v>
      </c>
      <c r="AK122" s="7">
        <f t="shared" si="80"/>
        <v>80.980883902117768</v>
      </c>
      <c r="AL122" s="7">
        <f t="shared" si="79"/>
        <v>67.952889621023829</v>
      </c>
      <c r="AM122" s="7">
        <f t="shared" si="79"/>
        <v>55.730303033188576</v>
      </c>
      <c r="AN122" s="7">
        <f t="shared" si="79"/>
        <v>44.997968180819413</v>
      </c>
      <c r="AO122" s="7">
        <f t="shared" si="79"/>
        <v>37.0907839177938</v>
      </c>
      <c r="AP122" s="7">
        <f t="shared" si="79"/>
        <v>34.048333633331843</v>
      </c>
      <c r="AQ122" s="7">
        <f t="shared" si="79"/>
        <v>37.0907839177938</v>
      </c>
      <c r="AR122" s="7">
        <f t="shared" si="79"/>
        <v>44.997968180819413</v>
      </c>
      <c r="AS122" s="7">
        <f t="shared" si="79"/>
        <v>55.730303033188576</v>
      </c>
      <c r="AT122" s="7">
        <f t="shared" si="79"/>
        <v>67.952889621023829</v>
      </c>
      <c r="AU122" s="7">
        <f t="shared" si="79"/>
        <v>80.980883902117768</v>
      </c>
      <c r="AV122" s="7">
        <f t="shared" si="79"/>
        <v>94.463724259183522</v>
      </c>
      <c r="AW122" s="7">
        <f t="shared" si="79"/>
        <v>108.20511887010819</v>
      </c>
      <c r="AX122" s="7">
        <f t="shared" si="75"/>
        <v>122.07471095416041</v>
      </c>
      <c r="AY122" s="7">
        <f t="shared" si="75"/>
        <v>135.9509506043475</v>
      </c>
      <c r="AZ122" s="7">
        <f t="shared" si="75"/>
        <v>149.63103670460279</v>
      </c>
      <c r="BA122" s="7">
        <f t="shared" si="75"/>
        <v>162.42770141035214</v>
      </c>
      <c r="BB122" s="7">
        <f t="shared" si="75"/>
        <v>169.80833363333181</v>
      </c>
      <c r="BC122" s="7">
        <f t="shared" si="65"/>
        <v>85.07420534184152</v>
      </c>
      <c r="BD122" s="7">
        <f t="shared" si="59"/>
        <v>11.343227378912202</v>
      </c>
      <c r="BE122" s="40">
        <f t="shared" si="66"/>
        <v>0.98899553029569987</v>
      </c>
      <c r="BF122" s="40">
        <f t="shared" si="78"/>
        <v>0</v>
      </c>
      <c r="BG122" s="40">
        <f t="shared" si="77"/>
        <v>0</v>
      </c>
      <c r="BH122" s="40">
        <f t="shared" si="77"/>
        <v>0</v>
      </c>
      <c r="BI122" s="40">
        <f t="shared" si="77"/>
        <v>0</v>
      </c>
      <c r="BJ122" s="40">
        <f t="shared" si="77"/>
        <v>0</v>
      </c>
      <c r="BK122" s="40">
        <f t="shared" si="77"/>
        <v>0</v>
      </c>
      <c r="BL122" s="40">
        <f t="shared" si="77"/>
        <v>0</v>
      </c>
      <c r="BM122" s="40">
        <f t="shared" si="77"/>
        <v>211.93815302848887</v>
      </c>
      <c r="BN122" s="40">
        <f t="shared" si="77"/>
        <v>507.48247086376983</v>
      </c>
      <c r="BO122" s="40">
        <f t="shared" si="77"/>
        <v>761.27213012960067</v>
      </c>
      <c r="BP122" s="40">
        <f t="shared" si="77"/>
        <v>956.01178495425722</v>
      </c>
      <c r="BQ122" s="40">
        <f t="shared" si="77"/>
        <v>1078.430249683935</v>
      </c>
      <c r="BR122" s="40">
        <f t="shared" si="77"/>
        <v>1120.1849082533849</v>
      </c>
      <c r="BS122" s="40">
        <f t="shared" si="77"/>
        <v>1078.430249683935</v>
      </c>
      <c r="BT122" s="40">
        <f t="shared" si="83"/>
        <v>956.01178495425722</v>
      </c>
      <c r="BU122" s="40">
        <f t="shared" si="83"/>
        <v>761.27213012960067</v>
      </c>
      <c r="BV122" s="40">
        <f t="shared" si="83"/>
        <v>507.48247086376983</v>
      </c>
      <c r="BW122" s="40">
        <f t="shared" si="83"/>
        <v>211.93815302848887</v>
      </c>
      <c r="BX122" s="40">
        <f t="shared" si="82"/>
        <v>0</v>
      </c>
      <c r="BY122" s="40">
        <f t="shared" si="82"/>
        <v>0</v>
      </c>
      <c r="BZ122" s="40">
        <f t="shared" si="82"/>
        <v>0</v>
      </c>
      <c r="CA122" s="40">
        <f t="shared" si="82"/>
        <v>0</v>
      </c>
      <c r="CB122" s="40">
        <f t="shared" si="82"/>
        <v>0</v>
      </c>
      <c r="CC122" s="40">
        <f t="shared" si="54"/>
        <v>0</v>
      </c>
      <c r="CD122" s="40">
        <f t="shared" si="54"/>
        <v>0</v>
      </c>
      <c r="CE122" s="40">
        <f t="shared" si="67"/>
        <v>571.29430320922631</v>
      </c>
      <c r="CF122" s="10">
        <f t="shared" si="60"/>
        <v>1.4848249917328824</v>
      </c>
      <c r="CG122" s="35">
        <f t="shared" si="61"/>
        <v>7.9833333333333281</v>
      </c>
      <c r="CH122" s="7">
        <f t="shared" si="62"/>
        <v>28.527063854035756</v>
      </c>
      <c r="CI122" s="7">
        <f t="shared" si="68"/>
        <v>14.548802565558235</v>
      </c>
      <c r="CJ122" s="10">
        <f t="shared" si="63"/>
        <v>18.713029880828746</v>
      </c>
    </row>
    <row r="123" spans="1:88" ht="15.75" thickBot="1" x14ac:dyDescent="0.3">
      <c r="A123" s="8">
        <v>112</v>
      </c>
      <c r="B123" s="3" t="s">
        <v>19</v>
      </c>
      <c r="C123" s="14">
        <v>44308</v>
      </c>
      <c r="D123" s="11">
        <f t="shared" si="64"/>
        <v>12.274095992722152</v>
      </c>
      <c r="E123" s="8">
        <f t="shared" si="76"/>
        <v>-180</v>
      </c>
      <c r="F123" s="3">
        <f t="shared" si="76"/>
        <v>-165</v>
      </c>
      <c r="G123" s="3">
        <f t="shared" si="76"/>
        <v>-150</v>
      </c>
      <c r="H123" s="3">
        <f t="shared" si="76"/>
        <v>-135</v>
      </c>
      <c r="I123" s="3">
        <f t="shared" si="76"/>
        <v>-120</v>
      </c>
      <c r="J123" s="3">
        <f t="shared" si="76"/>
        <v>-105</v>
      </c>
      <c r="K123" s="3">
        <f t="shared" si="76"/>
        <v>-90</v>
      </c>
      <c r="L123" s="3">
        <f t="shared" si="76"/>
        <v>-75</v>
      </c>
      <c r="M123" s="3">
        <f t="shared" si="73"/>
        <v>-60</v>
      </c>
      <c r="N123" s="3">
        <f t="shared" si="73"/>
        <v>-45</v>
      </c>
      <c r="O123" s="3">
        <f t="shared" si="73"/>
        <v>-30</v>
      </c>
      <c r="P123" s="3">
        <f t="shared" si="73"/>
        <v>-15</v>
      </c>
      <c r="Q123" s="3">
        <f t="shared" si="73"/>
        <v>0</v>
      </c>
      <c r="R123" s="3">
        <f t="shared" si="73"/>
        <v>15</v>
      </c>
      <c r="S123" s="3">
        <f t="shared" si="73"/>
        <v>30</v>
      </c>
      <c r="T123" s="3">
        <f t="shared" si="73"/>
        <v>45</v>
      </c>
      <c r="U123" s="3">
        <f t="shared" si="74"/>
        <v>60</v>
      </c>
      <c r="V123" s="3">
        <f t="shared" si="74"/>
        <v>75</v>
      </c>
      <c r="W123" s="3">
        <f t="shared" si="74"/>
        <v>90</v>
      </c>
      <c r="X123" s="3">
        <f t="shared" si="74"/>
        <v>105</v>
      </c>
      <c r="Y123" s="3">
        <f t="shared" si="74"/>
        <v>120</v>
      </c>
      <c r="Z123" s="3">
        <f t="shared" si="74"/>
        <v>135</v>
      </c>
      <c r="AA123" s="3">
        <f t="shared" si="74"/>
        <v>150</v>
      </c>
      <c r="AB123" s="3">
        <f t="shared" si="74"/>
        <v>165</v>
      </c>
      <c r="AC123" s="3">
        <f t="shared" si="69"/>
        <v>180</v>
      </c>
      <c r="AD123" s="7">
        <f t="shared" si="81"/>
        <v>170.15409599272215</v>
      </c>
      <c r="AE123" s="7">
        <f t="shared" si="81"/>
        <v>162.63571357951204</v>
      </c>
      <c r="AF123" s="7">
        <f t="shared" si="81"/>
        <v>149.76809179819512</v>
      </c>
      <c r="AG123" s="7">
        <f t="shared" si="81"/>
        <v>136.06587403883762</v>
      </c>
      <c r="AH123" s="7">
        <f t="shared" si="80"/>
        <v>122.18538982775118</v>
      </c>
      <c r="AI123" s="7">
        <f t="shared" si="80"/>
        <v>108.32087259039331</v>
      </c>
      <c r="AJ123" s="7">
        <f t="shared" si="80"/>
        <v>94.591425484090536</v>
      </c>
      <c r="AK123" s="7">
        <f t="shared" si="80"/>
        <v>81.127348021649865</v>
      </c>
      <c r="AL123" s="7">
        <f t="shared" si="79"/>
        <v>68.126353536125066</v>
      </c>
      <c r="AM123" s="7">
        <f t="shared" si="79"/>
        <v>55.941540882840577</v>
      </c>
      <c r="AN123" s="7">
        <f t="shared" si="79"/>
        <v>45.259655757565731</v>
      </c>
      <c r="AO123" s="7">
        <f t="shared" si="79"/>
        <v>37.408261247505195</v>
      </c>
      <c r="AP123" s="7">
        <f t="shared" si="79"/>
        <v>34.39409599272215</v>
      </c>
      <c r="AQ123" s="7">
        <f t="shared" si="79"/>
        <v>37.408261247505195</v>
      </c>
      <c r="AR123" s="7">
        <f t="shared" si="79"/>
        <v>45.259655757565731</v>
      </c>
      <c r="AS123" s="7">
        <f t="shared" si="79"/>
        <v>55.941540882840577</v>
      </c>
      <c r="AT123" s="7">
        <f t="shared" si="79"/>
        <v>68.126353536125066</v>
      </c>
      <c r="AU123" s="7">
        <f t="shared" si="79"/>
        <v>81.127348021649865</v>
      </c>
      <c r="AV123" s="7">
        <f t="shared" si="79"/>
        <v>94.591425484090536</v>
      </c>
      <c r="AW123" s="7">
        <f t="shared" si="79"/>
        <v>108.32087259039331</v>
      </c>
      <c r="AX123" s="7">
        <f t="shared" si="75"/>
        <v>122.18538982775118</v>
      </c>
      <c r="AY123" s="7">
        <f t="shared" si="75"/>
        <v>136.06587403883762</v>
      </c>
      <c r="AZ123" s="7">
        <f t="shared" si="75"/>
        <v>149.76809179819512</v>
      </c>
      <c r="BA123" s="7">
        <f t="shared" si="75"/>
        <v>162.63571357951204</v>
      </c>
      <c r="BB123" s="7">
        <f t="shared" si="75"/>
        <v>170.15409599272215</v>
      </c>
      <c r="BC123" s="7">
        <f t="shared" si="65"/>
        <v>84.926642742786001</v>
      </c>
      <c r="BD123" s="7">
        <f t="shared" si="59"/>
        <v>11.323552365704801</v>
      </c>
      <c r="BE123" s="40">
        <f t="shared" si="66"/>
        <v>0.9884616339767095</v>
      </c>
      <c r="BF123" s="40">
        <f t="shared" si="78"/>
        <v>0</v>
      </c>
      <c r="BG123" s="40">
        <f t="shared" si="77"/>
        <v>0</v>
      </c>
      <c r="BH123" s="40">
        <f t="shared" si="77"/>
        <v>0</v>
      </c>
      <c r="BI123" s="40">
        <f t="shared" si="77"/>
        <v>0</v>
      </c>
      <c r="BJ123" s="40">
        <f t="shared" si="77"/>
        <v>0</v>
      </c>
      <c r="BK123" s="40">
        <f t="shared" si="77"/>
        <v>0</v>
      </c>
      <c r="BL123" s="40">
        <f t="shared" si="77"/>
        <v>0</v>
      </c>
      <c r="BM123" s="40">
        <f t="shared" si="77"/>
        <v>208.41164277466783</v>
      </c>
      <c r="BN123" s="40">
        <f t="shared" si="77"/>
        <v>503.41447437329606</v>
      </c>
      <c r="BO123" s="40">
        <f t="shared" si="77"/>
        <v>756.7391488662721</v>
      </c>
      <c r="BP123" s="40">
        <f t="shared" si="77"/>
        <v>951.12200832571796</v>
      </c>
      <c r="BQ123" s="40">
        <f t="shared" si="77"/>
        <v>1073.316182112336</v>
      </c>
      <c r="BR123" s="40">
        <f t="shared" si="77"/>
        <v>1114.9943392179885</v>
      </c>
      <c r="BS123" s="40">
        <f t="shared" si="77"/>
        <v>1073.316182112336</v>
      </c>
      <c r="BT123" s="40">
        <f t="shared" si="83"/>
        <v>951.12200832571796</v>
      </c>
      <c r="BU123" s="40">
        <f t="shared" si="83"/>
        <v>756.7391488662721</v>
      </c>
      <c r="BV123" s="40">
        <f t="shared" si="83"/>
        <v>503.41447437329606</v>
      </c>
      <c r="BW123" s="40">
        <f t="shared" si="83"/>
        <v>208.41164277466783</v>
      </c>
      <c r="BX123" s="40">
        <f t="shared" si="82"/>
        <v>0</v>
      </c>
      <c r="BY123" s="40">
        <f t="shared" si="82"/>
        <v>0</v>
      </c>
      <c r="BZ123" s="40">
        <f t="shared" si="82"/>
        <v>0</v>
      </c>
      <c r="CA123" s="40">
        <f t="shared" si="82"/>
        <v>0</v>
      </c>
      <c r="CB123" s="40">
        <f t="shared" si="82"/>
        <v>0</v>
      </c>
      <c r="CC123" s="40">
        <f t="shared" si="54"/>
        <v>0</v>
      </c>
      <c r="CD123" s="40">
        <f t="shared" si="54"/>
        <v>0</v>
      </c>
      <c r="CE123" s="40">
        <f t="shared" si="67"/>
        <v>568.64711300117415</v>
      </c>
      <c r="CF123" s="10">
        <f t="shared" si="60"/>
        <v>1.4822495385265635</v>
      </c>
      <c r="CG123" s="35">
        <f t="shared" si="61"/>
        <v>7.9833333333333281</v>
      </c>
      <c r="CH123" s="7">
        <f t="shared" si="62"/>
        <v>28.316783918327758</v>
      </c>
      <c r="CI123" s="7">
        <f t="shared" si="68"/>
        <v>14.441559798347157</v>
      </c>
      <c r="CJ123" s="10">
        <f t="shared" si="63"/>
        <v>18.59309799401727</v>
      </c>
    </row>
    <row r="124" spans="1:88" ht="15.75" thickBot="1" x14ac:dyDescent="0.3">
      <c r="A124" s="8">
        <v>113</v>
      </c>
      <c r="B124" s="3" t="s">
        <v>19</v>
      </c>
      <c r="C124" s="14">
        <v>44309</v>
      </c>
      <c r="D124" s="11">
        <f t="shared" si="64"/>
        <v>12.616221272573126</v>
      </c>
      <c r="E124" s="8">
        <f t="shared" si="76"/>
        <v>-180</v>
      </c>
      <c r="F124" s="3">
        <f t="shared" si="76"/>
        <v>-165</v>
      </c>
      <c r="G124" s="3">
        <f t="shared" si="76"/>
        <v>-150</v>
      </c>
      <c r="H124" s="3">
        <f t="shared" si="76"/>
        <v>-135</v>
      </c>
      <c r="I124" s="3">
        <f t="shared" si="76"/>
        <v>-120</v>
      </c>
      <c r="J124" s="3">
        <f t="shared" si="76"/>
        <v>-105</v>
      </c>
      <c r="K124" s="3">
        <f t="shared" si="76"/>
        <v>-90</v>
      </c>
      <c r="L124" s="3">
        <f t="shared" si="76"/>
        <v>-75</v>
      </c>
      <c r="M124" s="3">
        <f t="shared" si="73"/>
        <v>-60</v>
      </c>
      <c r="N124" s="3">
        <f t="shared" si="73"/>
        <v>-45</v>
      </c>
      <c r="O124" s="3">
        <f t="shared" si="73"/>
        <v>-30</v>
      </c>
      <c r="P124" s="3">
        <f t="shared" si="73"/>
        <v>-15</v>
      </c>
      <c r="Q124" s="3">
        <f t="shared" si="73"/>
        <v>0</v>
      </c>
      <c r="R124" s="3">
        <f t="shared" si="73"/>
        <v>15</v>
      </c>
      <c r="S124" s="3">
        <f t="shared" si="73"/>
        <v>30</v>
      </c>
      <c r="T124" s="3">
        <f t="shared" si="73"/>
        <v>45</v>
      </c>
      <c r="U124" s="3">
        <f t="shared" si="74"/>
        <v>60</v>
      </c>
      <c r="V124" s="3">
        <f t="shared" si="74"/>
        <v>75</v>
      </c>
      <c r="W124" s="3">
        <f t="shared" si="74"/>
        <v>90</v>
      </c>
      <c r="X124" s="3">
        <f t="shared" si="74"/>
        <v>105</v>
      </c>
      <c r="Y124" s="3">
        <f t="shared" si="74"/>
        <v>120</v>
      </c>
      <c r="Z124" s="3">
        <f t="shared" si="74"/>
        <v>135</v>
      </c>
      <c r="AA124" s="3">
        <f t="shared" si="74"/>
        <v>150</v>
      </c>
      <c r="AB124" s="3">
        <f t="shared" si="74"/>
        <v>165</v>
      </c>
      <c r="AC124" s="3">
        <f t="shared" si="69"/>
        <v>180</v>
      </c>
      <c r="AD124" s="7">
        <f t="shared" si="81"/>
        <v>170.49622127257314</v>
      </c>
      <c r="AE124" s="7">
        <f t="shared" si="81"/>
        <v>162.83729867855618</v>
      </c>
      <c r="AF124" s="7">
        <f t="shared" si="81"/>
        <v>149.90072277033923</v>
      </c>
      <c r="AG124" s="7">
        <f t="shared" si="81"/>
        <v>136.17768858534291</v>
      </c>
      <c r="AH124" s="7">
        <f t="shared" si="80"/>
        <v>122.29374294629309</v>
      </c>
      <c r="AI124" s="7">
        <f t="shared" si="80"/>
        <v>108.43480448075114</v>
      </c>
      <c r="AJ124" s="7">
        <f t="shared" si="80"/>
        <v>94.717640972071351</v>
      </c>
      <c r="AK124" s="7">
        <f t="shared" si="80"/>
        <v>81.272534472242114</v>
      </c>
      <c r="AL124" s="7">
        <f t="shared" si="79"/>
        <v>68.298609046393864</v>
      </c>
      <c r="AM124" s="7">
        <f t="shared" si="79"/>
        <v>56.151424742489468</v>
      </c>
      <c r="AN124" s="7">
        <f t="shared" si="79"/>
        <v>45.519456204415093</v>
      </c>
      <c r="AO124" s="7">
        <f t="shared" si="79"/>
        <v>37.722817424686049</v>
      </c>
      <c r="AP124" s="7">
        <f t="shared" si="79"/>
        <v>34.736221272573111</v>
      </c>
      <c r="AQ124" s="7">
        <f t="shared" si="79"/>
        <v>37.722817424686049</v>
      </c>
      <c r="AR124" s="7">
        <f t="shared" si="79"/>
        <v>45.519456204415093</v>
      </c>
      <c r="AS124" s="7">
        <f t="shared" si="79"/>
        <v>56.151424742489468</v>
      </c>
      <c r="AT124" s="7">
        <f t="shared" si="79"/>
        <v>68.298609046393864</v>
      </c>
      <c r="AU124" s="7">
        <f t="shared" si="79"/>
        <v>81.272534472242114</v>
      </c>
      <c r="AV124" s="7">
        <f t="shared" si="79"/>
        <v>94.717640972071351</v>
      </c>
      <c r="AW124" s="7">
        <f t="shared" si="79"/>
        <v>108.43480448075114</v>
      </c>
      <c r="AX124" s="7">
        <f t="shared" si="75"/>
        <v>122.29374294629309</v>
      </c>
      <c r="AY124" s="7">
        <f t="shared" si="75"/>
        <v>136.17768858534291</v>
      </c>
      <c r="AZ124" s="7">
        <f t="shared" si="75"/>
        <v>149.90072277033923</v>
      </c>
      <c r="BA124" s="7">
        <f t="shared" si="75"/>
        <v>162.83729867855618</v>
      </c>
      <c r="BB124" s="7">
        <f t="shared" si="75"/>
        <v>170.49622127257314</v>
      </c>
      <c r="BC124" s="7">
        <f t="shared" si="65"/>
        <v>84.780217166328725</v>
      </c>
      <c r="BD124" s="7">
        <f t="shared" si="59"/>
        <v>11.304028955510496</v>
      </c>
      <c r="BE124" s="40">
        <f t="shared" si="66"/>
        <v>0.98793115672459009</v>
      </c>
      <c r="BF124" s="40">
        <f t="shared" si="78"/>
        <v>0</v>
      </c>
      <c r="BG124" s="40">
        <f t="shared" si="77"/>
        <v>0</v>
      </c>
      <c r="BH124" s="40">
        <f t="shared" si="77"/>
        <v>0</v>
      </c>
      <c r="BI124" s="40">
        <f t="shared" si="77"/>
        <v>0</v>
      </c>
      <c r="BJ124" s="40">
        <f t="shared" si="77"/>
        <v>0</v>
      </c>
      <c r="BK124" s="40">
        <f t="shared" si="77"/>
        <v>0</v>
      </c>
      <c r="BL124" s="40">
        <f t="shared" si="77"/>
        <v>0</v>
      </c>
      <c r="BM124" s="40">
        <f t="shared" si="77"/>
        <v>204.91793331129855</v>
      </c>
      <c r="BN124" s="40">
        <f t="shared" si="77"/>
        <v>499.37415714619254</v>
      </c>
      <c r="BO124" s="40">
        <f t="shared" si="77"/>
        <v>752.22944891130498</v>
      </c>
      <c r="BP124" s="40">
        <f t="shared" si="77"/>
        <v>946.25213833596956</v>
      </c>
      <c r="BQ124" s="40">
        <f t="shared" si="77"/>
        <v>1068.2198997735504</v>
      </c>
      <c r="BR124" s="40">
        <f t="shared" si="77"/>
        <v>1109.8208318433326</v>
      </c>
      <c r="BS124" s="40">
        <f t="shared" si="77"/>
        <v>1068.2198997735504</v>
      </c>
      <c r="BT124" s="40">
        <f t="shared" si="83"/>
        <v>946.25213833596956</v>
      </c>
      <c r="BU124" s="40">
        <f t="shared" si="83"/>
        <v>752.22944891130498</v>
      </c>
      <c r="BV124" s="40">
        <f t="shared" si="83"/>
        <v>499.37415714619254</v>
      </c>
      <c r="BW124" s="40">
        <f t="shared" si="83"/>
        <v>204.91793331129855</v>
      </c>
      <c r="BX124" s="40">
        <f t="shared" si="82"/>
        <v>0</v>
      </c>
      <c r="BY124" s="40">
        <f t="shared" si="82"/>
        <v>0</v>
      </c>
      <c r="BZ124" s="40">
        <f t="shared" si="82"/>
        <v>0</v>
      </c>
      <c r="CA124" s="40">
        <f t="shared" si="82"/>
        <v>0</v>
      </c>
      <c r="CB124" s="40">
        <f t="shared" si="82"/>
        <v>0</v>
      </c>
      <c r="CC124" s="40">
        <f t="shared" si="54"/>
        <v>0</v>
      </c>
      <c r="CD124" s="40">
        <f t="shared" si="54"/>
        <v>0</v>
      </c>
      <c r="CE124" s="40">
        <f t="shared" si="67"/>
        <v>566.00862424009961</v>
      </c>
      <c r="CF124" s="10">
        <f t="shared" si="60"/>
        <v>1.4796939301082532</v>
      </c>
      <c r="CG124" s="35">
        <f t="shared" si="61"/>
        <v>7.9833333333333281</v>
      </c>
      <c r="CH124" s="7">
        <f t="shared" si="62"/>
        <v>28.107625175133698</v>
      </c>
      <c r="CI124" s="7">
        <f t="shared" si="68"/>
        <v>14.334888839318186</v>
      </c>
      <c r="CJ124" s="10">
        <f t="shared" si="63"/>
        <v>18.473559356478276</v>
      </c>
    </row>
    <row r="125" spans="1:88" ht="15.75" thickBot="1" x14ac:dyDescent="0.3">
      <c r="A125" s="8">
        <v>114</v>
      </c>
      <c r="B125" s="3" t="s">
        <v>19</v>
      </c>
      <c r="C125" s="14">
        <v>44310</v>
      </c>
      <c r="D125" s="11">
        <f t="shared" si="64"/>
        <v>12.95460809378068</v>
      </c>
      <c r="E125" s="8">
        <f t="shared" si="76"/>
        <v>-180</v>
      </c>
      <c r="F125" s="3">
        <f t="shared" si="76"/>
        <v>-165</v>
      </c>
      <c r="G125" s="3">
        <f t="shared" si="76"/>
        <v>-150</v>
      </c>
      <c r="H125" s="3">
        <f t="shared" si="76"/>
        <v>-135</v>
      </c>
      <c r="I125" s="3">
        <f t="shared" si="76"/>
        <v>-120</v>
      </c>
      <c r="J125" s="3">
        <f t="shared" si="76"/>
        <v>-105</v>
      </c>
      <c r="K125" s="3">
        <f t="shared" si="76"/>
        <v>-90</v>
      </c>
      <c r="L125" s="3">
        <f t="shared" si="76"/>
        <v>-75</v>
      </c>
      <c r="M125" s="3">
        <f t="shared" si="73"/>
        <v>-60</v>
      </c>
      <c r="N125" s="3">
        <f t="shared" si="73"/>
        <v>-45</v>
      </c>
      <c r="O125" s="3">
        <f t="shared" si="73"/>
        <v>-30</v>
      </c>
      <c r="P125" s="3">
        <f t="shared" si="73"/>
        <v>-15</v>
      </c>
      <c r="Q125" s="3">
        <f t="shared" si="73"/>
        <v>0</v>
      </c>
      <c r="R125" s="3">
        <f t="shared" si="73"/>
        <v>15</v>
      </c>
      <c r="S125" s="3">
        <f t="shared" si="73"/>
        <v>30</v>
      </c>
      <c r="T125" s="3">
        <f t="shared" si="73"/>
        <v>45</v>
      </c>
      <c r="U125" s="3">
        <f t="shared" si="74"/>
        <v>60</v>
      </c>
      <c r="V125" s="3">
        <f t="shared" si="74"/>
        <v>75</v>
      </c>
      <c r="W125" s="3">
        <f t="shared" si="74"/>
        <v>90</v>
      </c>
      <c r="X125" s="3">
        <f t="shared" si="74"/>
        <v>105</v>
      </c>
      <c r="Y125" s="3">
        <f t="shared" si="74"/>
        <v>120</v>
      </c>
      <c r="Z125" s="3">
        <f t="shared" si="74"/>
        <v>135</v>
      </c>
      <c r="AA125" s="3">
        <f t="shared" si="74"/>
        <v>150</v>
      </c>
      <c r="AB125" s="3">
        <f t="shared" ref="Y125:AB139" si="84">(AB$11-12)*15</f>
        <v>165</v>
      </c>
      <c r="AC125" s="3">
        <f t="shared" si="69"/>
        <v>180</v>
      </c>
      <c r="AD125" s="7">
        <f t="shared" si="81"/>
        <v>170.83460809378067</v>
      </c>
      <c r="AE125" s="7">
        <f t="shared" si="81"/>
        <v>163.03238536178802</v>
      </c>
      <c r="AF125" s="7">
        <f t="shared" si="81"/>
        <v>150.02894719425018</v>
      </c>
      <c r="AG125" s="7">
        <f t="shared" si="81"/>
        <v>136.28640735460803</v>
      </c>
      <c r="AH125" s="7">
        <f t="shared" si="80"/>
        <v>122.39976806177164</v>
      </c>
      <c r="AI125" s="7">
        <f t="shared" si="80"/>
        <v>108.54689548523045</v>
      </c>
      <c r="AJ125" s="7">
        <f t="shared" si="80"/>
        <v>94.84233400426389</v>
      </c>
      <c r="AK125" s="7">
        <f t="shared" si="80"/>
        <v>81.416387298637048</v>
      </c>
      <c r="AL125" s="7">
        <f t="shared" si="79"/>
        <v>68.469578616681332</v>
      </c>
      <c r="AM125" s="7">
        <f t="shared" si="79"/>
        <v>56.359853666247048</v>
      </c>
      <c r="AN125" s="7">
        <f t="shared" si="79"/>
        <v>45.777249577143074</v>
      </c>
      <c r="AO125" s="7">
        <f t="shared" si="79"/>
        <v>38.034335420770098</v>
      </c>
      <c r="AP125" s="7">
        <f t="shared" si="79"/>
        <v>35.074608093780689</v>
      </c>
      <c r="AQ125" s="7">
        <f t="shared" si="79"/>
        <v>38.034335420770098</v>
      </c>
      <c r="AR125" s="7">
        <f t="shared" si="79"/>
        <v>45.777249577143074</v>
      </c>
      <c r="AS125" s="7">
        <f t="shared" si="79"/>
        <v>56.359853666247048</v>
      </c>
      <c r="AT125" s="7">
        <f t="shared" si="79"/>
        <v>68.469578616681332</v>
      </c>
      <c r="AU125" s="7">
        <f t="shared" si="79"/>
        <v>81.416387298637048</v>
      </c>
      <c r="AV125" s="7">
        <f t="shared" si="79"/>
        <v>94.84233400426389</v>
      </c>
      <c r="AW125" s="7">
        <f t="shared" si="79"/>
        <v>108.54689548523045</v>
      </c>
      <c r="AX125" s="7">
        <f t="shared" si="75"/>
        <v>122.39976806177164</v>
      </c>
      <c r="AY125" s="7">
        <f t="shared" si="75"/>
        <v>136.28640735460803</v>
      </c>
      <c r="AZ125" s="7">
        <f t="shared" si="75"/>
        <v>150.02894719425018</v>
      </c>
      <c r="BA125" s="7">
        <f t="shared" si="75"/>
        <v>163.03238536178802</v>
      </c>
      <c r="BB125" s="7">
        <f t="shared" si="75"/>
        <v>170.83460809378067</v>
      </c>
      <c r="BC125" s="7">
        <f t="shared" si="65"/>
        <v>84.634972359025781</v>
      </c>
      <c r="BD125" s="7">
        <f t="shared" si="59"/>
        <v>11.284662981203438</v>
      </c>
      <c r="BE125" s="40">
        <f t="shared" si="66"/>
        <v>0.98740425573120028</v>
      </c>
      <c r="BF125" s="40">
        <f t="shared" si="78"/>
        <v>0</v>
      </c>
      <c r="BG125" s="40">
        <f t="shared" si="77"/>
        <v>0</v>
      </c>
      <c r="BH125" s="40">
        <f t="shared" si="77"/>
        <v>0</v>
      </c>
      <c r="BI125" s="40">
        <f t="shared" si="77"/>
        <v>0</v>
      </c>
      <c r="BJ125" s="40">
        <f t="shared" si="77"/>
        <v>0</v>
      </c>
      <c r="BK125" s="40">
        <f t="shared" si="77"/>
        <v>0</v>
      </c>
      <c r="BL125" s="40">
        <f t="shared" si="77"/>
        <v>0</v>
      </c>
      <c r="BM125" s="40">
        <f t="shared" si="77"/>
        <v>201.45833598758807</v>
      </c>
      <c r="BN125" s="40">
        <f t="shared" si="77"/>
        <v>495.36335218813059</v>
      </c>
      <c r="BO125" s="40">
        <f t="shared" ref="BL125:BS157" si="85">IF(1367*$BE125*COS(RADIANS(AM125))&gt;0,1367*$BE125*COS(RADIANS(AM125)),0)</f>
        <v>747.74531122693134</v>
      </c>
      <c r="BP125" s="40">
        <f t="shared" si="85"/>
        <v>941.40479967640385</v>
      </c>
      <c r="BQ125" s="40">
        <f t="shared" si="85"/>
        <v>1063.1442434361527</v>
      </c>
      <c r="BR125" s="40">
        <f t="shared" si="85"/>
        <v>1104.6673005978944</v>
      </c>
      <c r="BS125" s="40">
        <f t="shared" si="85"/>
        <v>1063.1442434361527</v>
      </c>
      <c r="BT125" s="40">
        <f t="shared" si="83"/>
        <v>941.40479967640385</v>
      </c>
      <c r="BU125" s="40">
        <f t="shared" si="83"/>
        <v>747.74531122693134</v>
      </c>
      <c r="BV125" s="40">
        <f t="shared" si="83"/>
        <v>495.36335218813059</v>
      </c>
      <c r="BW125" s="40">
        <f t="shared" si="83"/>
        <v>201.45833598758807</v>
      </c>
      <c r="BX125" s="40">
        <f t="shared" si="82"/>
        <v>0</v>
      </c>
      <c r="BY125" s="40">
        <f t="shared" si="82"/>
        <v>0</v>
      </c>
      <c r="BZ125" s="40">
        <f t="shared" si="82"/>
        <v>0</v>
      </c>
      <c r="CA125" s="40">
        <f t="shared" si="82"/>
        <v>0</v>
      </c>
      <c r="CB125" s="40">
        <f t="shared" si="82"/>
        <v>0</v>
      </c>
      <c r="CC125" s="40">
        <f t="shared" si="54"/>
        <v>0</v>
      </c>
      <c r="CD125" s="40">
        <f t="shared" si="54"/>
        <v>0</v>
      </c>
      <c r="CE125" s="40">
        <f t="shared" si="67"/>
        <v>563.38032330492615</v>
      </c>
      <c r="CF125" s="10">
        <f t="shared" si="60"/>
        <v>1.4771589299993921</v>
      </c>
      <c r="CG125" s="35">
        <f t="shared" si="61"/>
        <v>7.9833333333333281</v>
      </c>
      <c r="CH125" s="7">
        <f t="shared" si="62"/>
        <v>27.899691693363042</v>
      </c>
      <c r="CI125" s="7">
        <f t="shared" si="68"/>
        <v>14.228842763615152</v>
      </c>
      <c r="CJ125" s="10">
        <f t="shared" si="63"/>
        <v>18.35447985400328</v>
      </c>
    </row>
    <row r="126" spans="1:88" ht="15.75" thickBot="1" x14ac:dyDescent="0.3">
      <c r="A126" s="8">
        <v>115</v>
      </c>
      <c r="B126" s="3" t="s">
        <v>19</v>
      </c>
      <c r="C126" s="14">
        <v>44311</v>
      </c>
      <c r="D126" s="11">
        <f t="shared" si="64"/>
        <v>13.289156185026709</v>
      </c>
      <c r="E126" s="8">
        <f t="shared" si="76"/>
        <v>-180</v>
      </c>
      <c r="F126" s="3">
        <f t="shared" si="76"/>
        <v>-165</v>
      </c>
      <c r="G126" s="3">
        <f t="shared" si="76"/>
        <v>-150</v>
      </c>
      <c r="H126" s="3">
        <f t="shared" si="76"/>
        <v>-135</v>
      </c>
      <c r="I126" s="3">
        <f t="shared" si="76"/>
        <v>-120</v>
      </c>
      <c r="J126" s="3">
        <f t="shared" si="76"/>
        <v>-105</v>
      </c>
      <c r="K126" s="3">
        <f t="shared" si="76"/>
        <v>-90</v>
      </c>
      <c r="L126" s="3">
        <f t="shared" ref="I126:P158" si="86">(L$11-12)*15</f>
        <v>-75</v>
      </c>
      <c r="M126" s="3">
        <f t="shared" si="73"/>
        <v>-60</v>
      </c>
      <c r="N126" s="3">
        <f t="shared" si="73"/>
        <v>-45</v>
      </c>
      <c r="O126" s="3">
        <f t="shared" si="73"/>
        <v>-30</v>
      </c>
      <c r="P126" s="3">
        <f t="shared" si="73"/>
        <v>-15</v>
      </c>
      <c r="Q126" s="3">
        <f t="shared" ref="Q126:AC151" si="87">(Q$11-12)*15</f>
        <v>0</v>
      </c>
      <c r="R126" s="3">
        <f t="shared" si="87"/>
        <v>15</v>
      </c>
      <c r="S126" s="3">
        <f t="shared" si="87"/>
        <v>30</v>
      </c>
      <c r="T126" s="3">
        <f t="shared" si="87"/>
        <v>45</v>
      </c>
      <c r="U126" s="3">
        <f t="shared" si="87"/>
        <v>60</v>
      </c>
      <c r="V126" s="3">
        <f t="shared" si="87"/>
        <v>75</v>
      </c>
      <c r="W126" s="3">
        <f t="shared" si="87"/>
        <v>90</v>
      </c>
      <c r="X126" s="3">
        <f t="shared" si="87"/>
        <v>105</v>
      </c>
      <c r="Y126" s="3">
        <f t="shared" si="84"/>
        <v>120</v>
      </c>
      <c r="Z126" s="3">
        <f t="shared" si="84"/>
        <v>135</v>
      </c>
      <c r="AA126" s="3">
        <f t="shared" si="84"/>
        <v>150</v>
      </c>
      <c r="AB126" s="3">
        <f t="shared" si="84"/>
        <v>165</v>
      </c>
      <c r="AC126" s="3">
        <f t="shared" si="69"/>
        <v>180</v>
      </c>
      <c r="AD126" s="7">
        <f t="shared" si="81"/>
        <v>171.16915618502668</v>
      </c>
      <c r="AE126" s="7">
        <f t="shared" si="81"/>
        <v>163.22091269939571</v>
      </c>
      <c r="AF126" s="7">
        <f t="shared" si="81"/>
        <v>150.15278829625865</v>
      </c>
      <c r="AG126" s="7">
        <f t="shared" si="81"/>
        <v>136.39204644994749</v>
      </c>
      <c r="AH126" s="7">
        <f t="shared" si="80"/>
        <v>122.50346474404104</v>
      </c>
      <c r="AI126" s="7">
        <f t="shared" si="80"/>
        <v>108.65712772388801</v>
      </c>
      <c r="AJ126" s="7">
        <f t="shared" si="80"/>
        <v>94.965468644801192</v>
      </c>
      <c r="AK126" s="7">
        <f t="shared" si="80"/>
        <v>81.558851107092153</v>
      </c>
      <c r="AL126" s="7">
        <f t="shared" si="79"/>
        <v>68.639185245698272</v>
      </c>
      <c r="AM126" s="7">
        <f t="shared" si="79"/>
        <v>56.566727512778407</v>
      </c>
      <c r="AN126" s="7">
        <f t="shared" si="79"/>
        <v>46.032917358344193</v>
      </c>
      <c r="AO126" s="7">
        <f t="shared" si="79"/>
        <v>38.342699891389096</v>
      </c>
      <c r="AP126" s="7">
        <f t="shared" si="79"/>
        <v>35.40915618502671</v>
      </c>
      <c r="AQ126" s="7">
        <f t="shared" si="79"/>
        <v>38.342699891389096</v>
      </c>
      <c r="AR126" s="7">
        <f t="shared" si="79"/>
        <v>46.032917358344193</v>
      </c>
      <c r="AS126" s="7">
        <f t="shared" si="79"/>
        <v>56.566727512778407</v>
      </c>
      <c r="AT126" s="7">
        <f t="shared" si="79"/>
        <v>68.639185245698272</v>
      </c>
      <c r="AU126" s="7">
        <f t="shared" si="79"/>
        <v>81.558851107092153</v>
      </c>
      <c r="AV126" s="7">
        <f t="shared" si="79"/>
        <v>94.965468644801192</v>
      </c>
      <c r="AW126" s="7">
        <f t="shared" si="79"/>
        <v>108.65712772388801</v>
      </c>
      <c r="AX126" s="7">
        <f t="shared" si="75"/>
        <v>122.50346474404104</v>
      </c>
      <c r="AY126" s="7">
        <f t="shared" si="75"/>
        <v>136.39204644994749</v>
      </c>
      <c r="AZ126" s="7">
        <f t="shared" si="75"/>
        <v>150.15278829625865</v>
      </c>
      <c r="BA126" s="7">
        <f t="shared" si="75"/>
        <v>163.22091269939571</v>
      </c>
      <c r="BB126" s="7">
        <f t="shared" si="75"/>
        <v>171.16915618502668</v>
      </c>
      <c r="BC126" s="7">
        <f t="shared" si="65"/>
        <v>84.490952654296123</v>
      </c>
      <c r="BD126" s="7">
        <f t="shared" si="59"/>
        <v>11.26546035390615</v>
      </c>
      <c r="BE126" s="40">
        <f t="shared" si="66"/>
        <v>0.98688108712867562</v>
      </c>
      <c r="BF126" s="40">
        <f t="shared" si="78"/>
        <v>0</v>
      </c>
      <c r="BG126" s="40">
        <f t="shared" si="78"/>
        <v>0</v>
      </c>
      <c r="BH126" s="40">
        <f t="shared" si="78"/>
        <v>0</v>
      </c>
      <c r="BI126" s="40">
        <f t="shared" si="78"/>
        <v>0</v>
      </c>
      <c r="BJ126" s="40">
        <f t="shared" si="78"/>
        <v>0</v>
      </c>
      <c r="BK126" s="40">
        <f t="shared" si="78"/>
        <v>0</v>
      </c>
      <c r="BL126" s="40">
        <f t="shared" si="85"/>
        <v>0</v>
      </c>
      <c r="BM126" s="40">
        <f t="shared" si="85"/>
        <v>198.03414496117887</v>
      </c>
      <c r="BN126" s="40">
        <f t="shared" si="85"/>
        <v>491.38388033707201</v>
      </c>
      <c r="BO126" s="40">
        <f t="shared" si="85"/>
        <v>743.28900892175693</v>
      </c>
      <c r="BP126" s="40">
        <f t="shared" si="85"/>
        <v>936.58261249509644</v>
      </c>
      <c r="BQ126" s="40">
        <f t="shared" si="85"/>
        <v>1058.0920514063496</v>
      </c>
      <c r="BR126" s="40">
        <f t="shared" si="85"/>
        <v>1099.5366581975572</v>
      </c>
      <c r="BS126" s="40">
        <f t="shared" si="85"/>
        <v>1058.0920514063496</v>
      </c>
      <c r="BT126" s="40">
        <f t="shared" si="83"/>
        <v>936.58261249509644</v>
      </c>
      <c r="BU126" s="40">
        <f t="shared" si="83"/>
        <v>743.28900892175693</v>
      </c>
      <c r="BV126" s="40">
        <f t="shared" si="83"/>
        <v>491.38388033707201</v>
      </c>
      <c r="BW126" s="40">
        <f t="shared" si="83"/>
        <v>198.03414496117887</v>
      </c>
      <c r="BX126" s="40">
        <f t="shared" si="82"/>
        <v>0</v>
      </c>
      <c r="BY126" s="40">
        <f t="shared" si="82"/>
        <v>0</v>
      </c>
      <c r="BZ126" s="40">
        <f t="shared" si="82"/>
        <v>0</v>
      </c>
      <c r="CA126" s="40">
        <f t="shared" si="82"/>
        <v>0</v>
      </c>
      <c r="CB126" s="40">
        <f t="shared" si="82"/>
        <v>0</v>
      </c>
      <c r="CC126" s="40">
        <f t="shared" si="54"/>
        <v>0</v>
      </c>
      <c r="CD126" s="40">
        <f t="shared" si="54"/>
        <v>0</v>
      </c>
      <c r="CE126" s="40">
        <f t="shared" si="67"/>
        <v>560.76369568075415</v>
      </c>
      <c r="CF126" s="10">
        <f t="shared" si="60"/>
        <v>1.4746453119641096</v>
      </c>
      <c r="CG126" s="35">
        <f t="shared" si="61"/>
        <v>7.9833333333333281</v>
      </c>
      <c r="CH126" s="7">
        <f t="shared" si="62"/>
        <v>27.693087180792208</v>
      </c>
      <c r="CI126" s="7">
        <f t="shared" si="68"/>
        <v>14.123474462204026</v>
      </c>
      <c r="CJ126" s="10">
        <f t="shared" si="63"/>
        <v>18.235925423315344</v>
      </c>
    </row>
    <row r="127" spans="1:88" ht="15.75" thickBot="1" x14ac:dyDescent="0.3">
      <c r="A127" s="8">
        <v>116</v>
      </c>
      <c r="B127" s="3" t="s">
        <v>19</v>
      </c>
      <c r="C127" s="14">
        <v>44312</v>
      </c>
      <c r="D127" s="11">
        <f t="shared" si="64"/>
        <v>13.61976641249163</v>
      </c>
      <c r="E127" s="8">
        <f t="shared" ref="E127:L174" si="88">(E$11-12)*15</f>
        <v>-180</v>
      </c>
      <c r="F127" s="3">
        <f t="shared" si="88"/>
        <v>-165</v>
      </c>
      <c r="G127" s="3">
        <f t="shared" si="88"/>
        <v>-150</v>
      </c>
      <c r="H127" s="3">
        <f t="shared" si="88"/>
        <v>-135</v>
      </c>
      <c r="I127" s="3">
        <f t="shared" si="86"/>
        <v>-120</v>
      </c>
      <c r="J127" s="3">
        <f t="shared" si="86"/>
        <v>-105</v>
      </c>
      <c r="K127" s="3">
        <f t="shared" si="86"/>
        <v>-90</v>
      </c>
      <c r="L127" s="3">
        <f t="shared" si="86"/>
        <v>-75</v>
      </c>
      <c r="M127" s="3">
        <f t="shared" si="86"/>
        <v>-60</v>
      </c>
      <c r="N127" s="3">
        <f t="shared" si="86"/>
        <v>-45</v>
      </c>
      <c r="O127" s="3">
        <f t="shared" si="86"/>
        <v>-30</v>
      </c>
      <c r="P127" s="3">
        <f t="shared" si="86"/>
        <v>-15</v>
      </c>
      <c r="Q127" s="3">
        <f t="shared" si="87"/>
        <v>0</v>
      </c>
      <c r="R127" s="3">
        <f t="shared" si="87"/>
        <v>15</v>
      </c>
      <c r="S127" s="3">
        <f t="shared" si="87"/>
        <v>30</v>
      </c>
      <c r="T127" s="3">
        <f t="shared" si="87"/>
        <v>45</v>
      </c>
      <c r="U127" s="3">
        <f t="shared" si="87"/>
        <v>60</v>
      </c>
      <c r="V127" s="3">
        <f t="shared" si="87"/>
        <v>75</v>
      </c>
      <c r="W127" s="3">
        <f t="shared" si="87"/>
        <v>90</v>
      </c>
      <c r="X127" s="3">
        <f t="shared" si="87"/>
        <v>105</v>
      </c>
      <c r="Y127" s="3">
        <f t="shared" si="84"/>
        <v>120</v>
      </c>
      <c r="Z127" s="3">
        <f t="shared" si="84"/>
        <v>135</v>
      </c>
      <c r="AA127" s="3">
        <f t="shared" si="84"/>
        <v>150</v>
      </c>
      <c r="AB127" s="3">
        <f t="shared" si="84"/>
        <v>165</v>
      </c>
      <c r="AC127" s="3">
        <f t="shared" si="69"/>
        <v>180</v>
      </c>
      <c r="AD127" s="7">
        <f t="shared" si="81"/>
        <v>171.4997664124916</v>
      </c>
      <c r="AE127" s="7">
        <f t="shared" si="81"/>
        <v>163.40283070992476</v>
      </c>
      <c r="AF127" s="7">
        <f t="shared" si="81"/>
        <v>150.27227487780399</v>
      </c>
      <c r="AG127" s="7">
        <f t="shared" si="81"/>
        <v>136.49462489485106</v>
      </c>
      <c r="AH127" s="7">
        <f t="shared" si="80"/>
        <v>122.6048343397004</v>
      </c>
      <c r="AI127" s="7">
        <f t="shared" si="80"/>
        <v>108.76548447800411</v>
      </c>
      <c r="AJ127" s="7">
        <f t="shared" si="80"/>
        <v>95.087009748838156</v>
      </c>
      <c r="AK127" s="7">
        <f t="shared" si="80"/>
        <v>81.699871094528717</v>
      </c>
      <c r="AL127" s="7">
        <f t="shared" si="79"/>
        <v>68.807352514201</v>
      </c>
      <c r="AM127" s="7">
        <f t="shared" si="79"/>
        <v>56.771947004062426</v>
      </c>
      <c r="AN127" s="7">
        <f t="shared" si="79"/>
        <v>46.286342500438856</v>
      </c>
      <c r="AO127" s="7">
        <f t="shared" si="79"/>
        <v>38.647797187467937</v>
      </c>
      <c r="AP127" s="7">
        <f t="shared" si="79"/>
        <v>35.739766412491633</v>
      </c>
      <c r="AQ127" s="7">
        <f t="shared" si="79"/>
        <v>38.647797187467937</v>
      </c>
      <c r="AR127" s="7">
        <f t="shared" si="79"/>
        <v>46.286342500438856</v>
      </c>
      <c r="AS127" s="7">
        <f t="shared" si="79"/>
        <v>56.771947004062426</v>
      </c>
      <c r="AT127" s="7">
        <f t="shared" si="79"/>
        <v>68.807352514201</v>
      </c>
      <c r="AU127" s="7">
        <f t="shared" si="79"/>
        <v>81.699871094528717</v>
      </c>
      <c r="AV127" s="7">
        <f t="shared" si="79"/>
        <v>95.087009748838156</v>
      </c>
      <c r="AW127" s="7">
        <f t="shared" si="79"/>
        <v>108.76548447800411</v>
      </c>
      <c r="AX127" s="7">
        <f t="shared" si="75"/>
        <v>122.6048343397004</v>
      </c>
      <c r="AY127" s="7">
        <f t="shared" si="75"/>
        <v>136.49462489485106</v>
      </c>
      <c r="AZ127" s="7">
        <f t="shared" si="75"/>
        <v>150.27227487780399</v>
      </c>
      <c r="BA127" s="7">
        <f t="shared" si="75"/>
        <v>163.40283070992476</v>
      </c>
      <c r="BB127" s="7">
        <f t="shared" si="75"/>
        <v>171.4997664124916</v>
      </c>
      <c r="BC127" s="7">
        <f t="shared" si="65"/>
        <v>84.348202963772636</v>
      </c>
      <c r="BD127" s="7">
        <f t="shared" si="59"/>
        <v>11.246427061836352</v>
      </c>
      <c r="BE127" s="40">
        <f t="shared" si="66"/>
        <v>0.98636180594316414</v>
      </c>
      <c r="BF127" s="40">
        <f t="shared" si="78"/>
        <v>0</v>
      </c>
      <c r="BG127" s="40">
        <f t="shared" si="78"/>
        <v>0</v>
      </c>
      <c r="BH127" s="40">
        <f t="shared" si="78"/>
        <v>0</v>
      </c>
      <c r="BI127" s="40">
        <f t="shared" si="78"/>
        <v>0</v>
      </c>
      <c r="BJ127" s="40">
        <f t="shared" si="78"/>
        <v>0</v>
      </c>
      <c r="BK127" s="40">
        <f t="shared" si="78"/>
        <v>0</v>
      </c>
      <c r="BL127" s="40">
        <f t="shared" si="85"/>
        <v>0</v>
      </c>
      <c r="BM127" s="40">
        <f t="shared" si="85"/>
        <v>194.64663653439149</v>
      </c>
      <c r="BN127" s="40">
        <f t="shared" si="85"/>
        <v>487.43754897850727</v>
      </c>
      <c r="BO127" s="40">
        <f t="shared" si="85"/>
        <v>738.8628054327296</v>
      </c>
      <c r="BP127" s="40">
        <f t="shared" si="85"/>
        <v>931.78819016958585</v>
      </c>
      <c r="BQ127" s="40">
        <f t="shared" si="85"/>
        <v>1053.0661570435313</v>
      </c>
      <c r="BR127" s="40">
        <f t="shared" si="85"/>
        <v>1094.4318130334243</v>
      </c>
      <c r="BS127" s="40">
        <f t="shared" si="85"/>
        <v>1053.0661570435313</v>
      </c>
      <c r="BT127" s="40">
        <f t="shared" si="83"/>
        <v>931.78819016958585</v>
      </c>
      <c r="BU127" s="40">
        <f t="shared" si="83"/>
        <v>738.8628054327296</v>
      </c>
      <c r="BV127" s="40">
        <f t="shared" si="83"/>
        <v>487.43754897850727</v>
      </c>
      <c r="BW127" s="40">
        <f t="shared" si="83"/>
        <v>194.64663653439149</v>
      </c>
      <c r="BX127" s="40">
        <f t="shared" si="82"/>
        <v>0</v>
      </c>
      <c r="BY127" s="40">
        <f t="shared" si="82"/>
        <v>0</v>
      </c>
      <c r="BZ127" s="40">
        <f t="shared" si="82"/>
        <v>0</v>
      </c>
      <c r="CA127" s="40">
        <f t="shared" si="82"/>
        <v>0</v>
      </c>
      <c r="CB127" s="40">
        <f t="shared" si="82"/>
        <v>0</v>
      </c>
      <c r="CC127" s="40">
        <f t="shared" si="54"/>
        <v>0</v>
      </c>
      <c r="CD127" s="40">
        <f t="shared" si="54"/>
        <v>0</v>
      </c>
      <c r="CE127" s="40">
        <f t="shared" si="67"/>
        <v>558.16022464704645</v>
      </c>
      <c r="CF127" s="10">
        <f t="shared" si="60"/>
        <v>1.472153859858272</v>
      </c>
      <c r="CG127" s="35">
        <f t="shared" si="61"/>
        <v>7.9833333333333281</v>
      </c>
      <c r="CH127" s="7">
        <f t="shared" si="62"/>
        <v>27.48791490511055</v>
      </c>
      <c r="CI127" s="7">
        <f t="shared" si="68"/>
        <v>14.018836601606381</v>
      </c>
      <c r="CJ127" s="10">
        <f t="shared" si="63"/>
        <v>18.117961998697986</v>
      </c>
    </row>
    <row r="128" spans="1:88" ht="15.75" thickBot="1" x14ac:dyDescent="0.3">
      <c r="A128" s="8">
        <v>117</v>
      </c>
      <c r="B128" s="3" t="s">
        <v>19</v>
      </c>
      <c r="C128" s="14">
        <v>44313</v>
      </c>
      <c r="D128" s="11">
        <f t="shared" si="64"/>
        <v>13.9463408092299</v>
      </c>
      <c r="E128" s="8">
        <f t="shared" si="88"/>
        <v>-180</v>
      </c>
      <c r="F128" s="3">
        <f t="shared" si="88"/>
        <v>-165</v>
      </c>
      <c r="G128" s="3">
        <f t="shared" si="88"/>
        <v>-150</v>
      </c>
      <c r="H128" s="3">
        <f t="shared" si="88"/>
        <v>-135</v>
      </c>
      <c r="I128" s="3">
        <f t="shared" si="86"/>
        <v>-120</v>
      </c>
      <c r="J128" s="3">
        <f t="shared" si="86"/>
        <v>-105</v>
      </c>
      <c r="K128" s="3">
        <f t="shared" si="86"/>
        <v>-90</v>
      </c>
      <c r="L128" s="3">
        <f t="shared" si="86"/>
        <v>-75</v>
      </c>
      <c r="M128" s="3">
        <f t="shared" si="86"/>
        <v>-60</v>
      </c>
      <c r="N128" s="3">
        <f t="shared" si="86"/>
        <v>-45</v>
      </c>
      <c r="O128" s="3">
        <f t="shared" si="86"/>
        <v>-30</v>
      </c>
      <c r="P128" s="3">
        <f t="shared" si="86"/>
        <v>-15</v>
      </c>
      <c r="Q128" s="3">
        <f t="shared" si="87"/>
        <v>0</v>
      </c>
      <c r="R128" s="3">
        <f t="shared" si="87"/>
        <v>15</v>
      </c>
      <c r="S128" s="3">
        <f t="shared" si="87"/>
        <v>30</v>
      </c>
      <c r="T128" s="3">
        <f t="shared" si="87"/>
        <v>45</v>
      </c>
      <c r="U128" s="3">
        <f t="shared" si="87"/>
        <v>60</v>
      </c>
      <c r="V128" s="3">
        <f t="shared" si="87"/>
        <v>75</v>
      </c>
      <c r="W128" s="3">
        <f t="shared" si="87"/>
        <v>90</v>
      </c>
      <c r="X128" s="3">
        <f t="shared" si="87"/>
        <v>105</v>
      </c>
      <c r="Y128" s="3">
        <f t="shared" si="84"/>
        <v>120</v>
      </c>
      <c r="Z128" s="3">
        <f t="shared" si="84"/>
        <v>135</v>
      </c>
      <c r="AA128" s="3">
        <f t="shared" si="84"/>
        <v>150</v>
      </c>
      <c r="AB128" s="3">
        <f t="shared" si="84"/>
        <v>165</v>
      </c>
      <c r="AC128" s="3">
        <f t="shared" si="69"/>
        <v>180</v>
      </c>
      <c r="AD128" s="7">
        <f t="shared" si="81"/>
        <v>171.82634080922983</v>
      </c>
      <c r="AE128" s="7">
        <f t="shared" si="81"/>
        <v>163.5781008605779</v>
      </c>
      <c r="AF128" s="7">
        <f t="shared" si="81"/>
        <v>150.38744122019597</v>
      </c>
      <c r="AG128" s="7">
        <f t="shared" si="81"/>
        <v>136.59416455448604</v>
      </c>
      <c r="AH128" s="7">
        <f t="shared" si="80"/>
        <v>122.70387992800428</v>
      </c>
      <c r="AI128" s="7">
        <f t="shared" si="80"/>
        <v>108.87195017359419</v>
      </c>
      <c r="AJ128" s="7">
        <f t="shared" si="80"/>
        <v>95.206922969465708</v>
      </c>
      <c r="AK128" s="7">
        <f t="shared" si="80"/>
        <v>81.839393076744614</v>
      </c>
      <c r="AL128" s="7">
        <f t="shared" si="79"/>
        <v>68.974004631984755</v>
      </c>
      <c r="AM128" s="7">
        <f t="shared" si="79"/>
        <v>56.975413782278856</v>
      </c>
      <c r="AN128" s="7">
        <f t="shared" si="79"/>
        <v>46.537409466707985</v>
      </c>
      <c r="AO128" s="7">
        <f t="shared" si="79"/>
        <v>38.949515366483702</v>
      </c>
      <c r="AP128" s="7">
        <f t="shared" si="79"/>
        <v>36.066340809229906</v>
      </c>
      <c r="AQ128" s="7">
        <f t="shared" si="79"/>
        <v>38.949515366483702</v>
      </c>
      <c r="AR128" s="7">
        <f t="shared" si="79"/>
        <v>46.537409466707985</v>
      </c>
      <c r="AS128" s="7">
        <f t="shared" si="79"/>
        <v>56.975413782278856</v>
      </c>
      <c r="AT128" s="7">
        <f t="shared" si="79"/>
        <v>68.974004631984755</v>
      </c>
      <c r="AU128" s="7">
        <f t="shared" si="79"/>
        <v>81.839393076744614</v>
      </c>
      <c r="AV128" s="7">
        <f t="shared" si="79"/>
        <v>95.206922969465708</v>
      </c>
      <c r="AW128" s="7">
        <f t="shared" si="79"/>
        <v>108.87195017359419</v>
      </c>
      <c r="AX128" s="7">
        <f t="shared" si="75"/>
        <v>122.70387992800428</v>
      </c>
      <c r="AY128" s="7">
        <f t="shared" si="75"/>
        <v>136.59416455448604</v>
      </c>
      <c r="AZ128" s="7">
        <f t="shared" si="75"/>
        <v>150.38744122019597</v>
      </c>
      <c r="BA128" s="7">
        <f t="shared" si="75"/>
        <v>163.5781008605779</v>
      </c>
      <c r="BB128" s="7">
        <f t="shared" si="75"/>
        <v>171.82634080922983</v>
      </c>
      <c r="BC128" s="7">
        <f t="shared" si="65"/>
        <v>84.206768766256715</v>
      </c>
      <c r="BD128" s="7">
        <f t="shared" si="59"/>
        <v>11.227569168834229</v>
      </c>
      <c r="BE128" s="40">
        <f t="shared" si="66"/>
        <v>0.9858465660488881</v>
      </c>
      <c r="BF128" s="40">
        <f t="shared" si="78"/>
        <v>0</v>
      </c>
      <c r="BG128" s="40">
        <f t="shared" si="78"/>
        <v>0</v>
      </c>
      <c r="BH128" s="40">
        <f t="shared" si="78"/>
        <v>0</v>
      </c>
      <c r="BI128" s="40">
        <f t="shared" si="78"/>
        <v>0</v>
      </c>
      <c r="BJ128" s="40">
        <f t="shared" si="78"/>
        <v>0</v>
      </c>
      <c r="BK128" s="40">
        <f t="shared" si="78"/>
        <v>0</v>
      </c>
      <c r="BL128" s="40">
        <f t="shared" si="85"/>
        <v>0</v>
      </c>
      <c r="BM128" s="40">
        <f t="shared" si="85"/>
        <v>191.2970685217804</v>
      </c>
      <c r="BN128" s="40">
        <f t="shared" si="85"/>
        <v>483.52615079131482</v>
      </c>
      <c r="BO128" s="40">
        <f t="shared" si="85"/>
        <v>734.46895273713551</v>
      </c>
      <c r="BP128" s="40">
        <f t="shared" si="85"/>
        <v>927.02413710922292</v>
      </c>
      <c r="BQ128" s="40">
        <f t="shared" si="85"/>
        <v>1048.0693863051067</v>
      </c>
      <c r="BR128" s="40">
        <f t="shared" si="85"/>
        <v>1089.3556666288205</v>
      </c>
      <c r="BS128" s="40">
        <f t="shared" si="85"/>
        <v>1048.0693863051067</v>
      </c>
      <c r="BT128" s="40">
        <f t="shared" si="83"/>
        <v>927.02413710922292</v>
      </c>
      <c r="BU128" s="40">
        <f t="shared" si="83"/>
        <v>734.46895273713551</v>
      </c>
      <c r="BV128" s="40">
        <f t="shared" si="83"/>
        <v>483.52615079131482</v>
      </c>
      <c r="BW128" s="40">
        <f t="shared" si="83"/>
        <v>191.2970685217804</v>
      </c>
      <c r="BX128" s="40">
        <f t="shared" si="82"/>
        <v>0</v>
      </c>
      <c r="BY128" s="40">
        <f t="shared" si="82"/>
        <v>0</v>
      </c>
      <c r="BZ128" s="40">
        <f t="shared" si="82"/>
        <v>0</v>
      </c>
      <c r="CA128" s="40">
        <f t="shared" si="82"/>
        <v>0</v>
      </c>
      <c r="CB128" s="40">
        <f t="shared" si="82"/>
        <v>0</v>
      </c>
      <c r="CC128" s="40">
        <f t="shared" si="82"/>
        <v>0</v>
      </c>
      <c r="CD128" s="40">
        <f t="shared" si="82"/>
        <v>0</v>
      </c>
      <c r="CE128" s="40">
        <f t="shared" si="67"/>
        <v>555.57138998069843</v>
      </c>
      <c r="CF128" s="10">
        <f t="shared" si="60"/>
        <v>1.469685367436703</v>
      </c>
      <c r="CG128" s="35">
        <f t="shared" si="61"/>
        <v>7.9833333333333281</v>
      </c>
      <c r="CH128" s="7">
        <f t="shared" si="62"/>
        <v>27.284277616220667</v>
      </c>
      <c r="CI128" s="7">
        <f t="shared" si="68"/>
        <v>13.914981584272541</v>
      </c>
      <c r="CJ128" s="10">
        <f t="shared" si="63"/>
        <v>18.000655458966271</v>
      </c>
    </row>
    <row r="129" spans="1:88" ht="15.75" thickBot="1" x14ac:dyDescent="0.3">
      <c r="A129" s="8">
        <v>118</v>
      </c>
      <c r="B129" s="3" t="s">
        <v>19</v>
      </c>
      <c r="C129" s="14">
        <v>44314</v>
      </c>
      <c r="D129" s="11">
        <f t="shared" si="64"/>
        <v>14.268782604199705</v>
      </c>
      <c r="E129" s="8">
        <f t="shared" si="88"/>
        <v>-180</v>
      </c>
      <c r="F129" s="3">
        <f t="shared" si="88"/>
        <v>-165</v>
      </c>
      <c r="G129" s="3">
        <f t="shared" si="88"/>
        <v>-150</v>
      </c>
      <c r="H129" s="3">
        <f t="shared" si="88"/>
        <v>-135</v>
      </c>
      <c r="I129" s="3">
        <f t="shared" si="86"/>
        <v>-120</v>
      </c>
      <c r="J129" s="3">
        <f t="shared" si="86"/>
        <v>-105</v>
      </c>
      <c r="K129" s="3">
        <f t="shared" si="86"/>
        <v>-90</v>
      </c>
      <c r="L129" s="3">
        <f t="shared" si="86"/>
        <v>-75</v>
      </c>
      <c r="M129" s="3">
        <f t="shared" si="86"/>
        <v>-60</v>
      </c>
      <c r="N129" s="3">
        <f t="shared" si="86"/>
        <v>-45</v>
      </c>
      <c r="O129" s="3">
        <f t="shared" si="86"/>
        <v>-30</v>
      </c>
      <c r="P129" s="3">
        <f t="shared" si="86"/>
        <v>-15</v>
      </c>
      <c r="Q129" s="3">
        <f t="shared" si="87"/>
        <v>0</v>
      </c>
      <c r="R129" s="3">
        <f t="shared" si="87"/>
        <v>15</v>
      </c>
      <c r="S129" s="3">
        <f t="shared" si="87"/>
        <v>30</v>
      </c>
      <c r="T129" s="3">
        <f t="shared" si="87"/>
        <v>45</v>
      </c>
      <c r="U129" s="3">
        <f t="shared" si="87"/>
        <v>60</v>
      </c>
      <c r="V129" s="3">
        <f t="shared" si="87"/>
        <v>75</v>
      </c>
      <c r="W129" s="3">
        <f t="shared" si="87"/>
        <v>90</v>
      </c>
      <c r="X129" s="3">
        <f t="shared" si="87"/>
        <v>105</v>
      </c>
      <c r="Y129" s="3">
        <f t="shared" si="84"/>
        <v>120</v>
      </c>
      <c r="Z129" s="3">
        <f t="shared" si="84"/>
        <v>135</v>
      </c>
      <c r="AA129" s="3">
        <f t="shared" si="84"/>
        <v>150</v>
      </c>
      <c r="AB129" s="3">
        <f t="shared" si="84"/>
        <v>165</v>
      </c>
      <c r="AC129" s="3">
        <f t="shared" si="69"/>
        <v>180</v>
      </c>
      <c r="AD129" s="7">
        <f t="shared" si="81"/>
        <v>172.14878260419974</v>
      </c>
      <c r="AE129" s="7">
        <f t="shared" si="81"/>
        <v>163.74669652771152</v>
      </c>
      <c r="AF129" s="7">
        <f t="shared" si="81"/>
        <v>150.49832697235058</v>
      </c>
      <c r="AG129" s="7">
        <f t="shared" si="81"/>
        <v>136.69069005129478</v>
      </c>
      <c r="AH129" s="7">
        <f t="shared" si="80"/>
        <v>122.80060627390105</v>
      </c>
      <c r="AI129" s="7">
        <f t="shared" si="80"/>
        <v>108.97651036325541</v>
      </c>
      <c r="AJ129" s="7">
        <f t="shared" si="80"/>
        <v>95.325174763518973</v>
      </c>
      <c r="AK129" s="7">
        <f t="shared" si="80"/>
        <v>81.977363515678149</v>
      </c>
      <c r="AL129" s="7">
        <f t="shared" si="79"/>
        <v>69.139066483668756</v>
      </c>
      <c r="AM129" s="7">
        <f t="shared" si="79"/>
        <v>57.177030464843533</v>
      </c>
      <c r="AN129" s="7">
        <f t="shared" si="79"/>
        <v>46.786004270450412</v>
      </c>
      <c r="AO129" s="7">
        <f t="shared" si="79"/>
        <v>39.247744203883592</v>
      </c>
      <c r="AP129" s="7">
        <f t="shared" si="79"/>
        <v>36.388782604199704</v>
      </c>
      <c r="AQ129" s="7">
        <f t="shared" si="79"/>
        <v>39.247744203883592</v>
      </c>
      <c r="AR129" s="7">
        <f t="shared" si="79"/>
        <v>46.786004270450412</v>
      </c>
      <c r="AS129" s="7">
        <f t="shared" si="79"/>
        <v>57.177030464843533</v>
      </c>
      <c r="AT129" s="7">
        <f t="shared" si="79"/>
        <v>69.139066483668756</v>
      </c>
      <c r="AU129" s="7">
        <f t="shared" si="79"/>
        <v>81.977363515678149</v>
      </c>
      <c r="AV129" s="7">
        <f t="shared" si="79"/>
        <v>95.325174763518973</v>
      </c>
      <c r="AW129" s="7">
        <f t="shared" si="79"/>
        <v>108.97651036325541</v>
      </c>
      <c r="AX129" s="7">
        <f t="shared" si="75"/>
        <v>122.80060627390105</v>
      </c>
      <c r="AY129" s="7">
        <f t="shared" si="75"/>
        <v>136.69069005129478</v>
      </c>
      <c r="AZ129" s="7">
        <f t="shared" si="75"/>
        <v>150.49832697235058</v>
      </c>
      <c r="BA129" s="7">
        <f t="shared" si="75"/>
        <v>163.74669652771152</v>
      </c>
      <c r="BB129" s="7">
        <f t="shared" si="75"/>
        <v>172.14878260419974</v>
      </c>
      <c r="BC129" s="7">
        <f t="shared" si="65"/>
        <v>84.066696094218543</v>
      </c>
      <c r="BD129" s="7">
        <f t="shared" si="59"/>
        <v>11.208892812562473</v>
      </c>
      <c r="BE129" s="40">
        <f t="shared" si="66"/>
        <v>0.98533552012254777</v>
      </c>
      <c r="BF129" s="40">
        <f t="shared" si="78"/>
        <v>0</v>
      </c>
      <c r="BG129" s="40">
        <f t="shared" si="78"/>
        <v>0</v>
      </c>
      <c r="BH129" s="40">
        <f t="shared" si="78"/>
        <v>0</v>
      </c>
      <c r="BI129" s="40">
        <f t="shared" si="78"/>
        <v>0</v>
      </c>
      <c r="BJ129" s="40">
        <f t="shared" si="78"/>
        <v>0</v>
      </c>
      <c r="BK129" s="40">
        <f t="shared" si="78"/>
        <v>0</v>
      </c>
      <c r="BL129" s="40">
        <f t="shared" si="85"/>
        <v>0</v>
      </c>
      <c r="BM129" s="40">
        <f t="shared" si="85"/>
        <v>187.98667964928913</v>
      </c>
      <c r="BN129" s="40">
        <f t="shared" si="85"/>
        <v>479.65146252540279</v>
      </c>
      <c r="BO129" s="40">
        <f t="shared" si="85"/>
        <v>730.10968959653405</v>
      </c>
      <c r="BP129" s="40">
        <f t="shared" si="85"/>
        <v>922.29304658957608</v>
      </c>
      <c r="BQ129" s="40">
        <f t="shared" si="85"/>
        <v>1043.1045553234662</v>
      </c>
      <c r="BR129" s="40">
        <f t="shared" si="85"/>
        <v>1084.3111111284484</v>
      </c>
      <c r="BS129" s="40">
        <f t="shared" si="85"/>
        <v>1043.1045553234662</v>
      </c>
      <c r="BT129" s="40">
        <f t="shared" si="83"/>
        <v>922.29304658957608</v>
      </c>
      <c r="BU129" s="40">
        <f t="shared" si="83"/>
        <v>730.10968959653405</v>
      </c>
      <c r="BV129" s="40">
        <f t="shared" si="83"/>
        <v>479.65146252540279</v>
      </c>
      <c r="BW129" s="40">
        <f t="shared" si="83"/>
        <v>187.98667964928913</v>
      </c>
      <c r="BX129" s="40">
        <f t="shared" si="82"/>
        <v>0</v>
      </c>
      <c r="BY129" s="40">
        <f t="shared" si="82"/>
        <v>0</v>
      </c>
      <c r="BZ129" s="40">
        <f t="shared" si="82"/>
        <v>0</v>
      </c>
      <c r="CA129" s="40">
        <f t="shared" si="82"/>
        <v>0</v>
      </c>
      <c r="CB129" s="40">
        <f t="shared" si="82"/>
        <v>0</v>
      </c>
      <c r="CC129" s="40">
        <f t="shared" si="82"/>
        <v>0</v>
      </c>
      <c r="CD129" s="40">
        <f t="shared" si="82"/>
        <v>0</v>
      </c>
      <c r="CE129" s="40">
        <f t="shared" si="67"/>
        <v>552.99866667550873</v>
      </c>
      <c r="CF129" s="10">
        <f t="shared" si="60"/>
        <v>1.4672406381175709</v>
      </c>
      <c r="CG129" s="35">
        <f t="shared" si="61"/>
        <v>7.9833333333333281</v>
      </c>
      <c r="CH129" s="7">
        <f t="shared" si="62"/>
        <v>27.082277469861481</v>
      </c>
      <c r="CI129" s="7">
        <f t="shared" si="68"/>
        <v>13.811961509629356</v>
      </c>
      <c r="CJ129" s="10">
        <f t="shared" si="63"/>
        <v>17.884071574819451</v>
      </c>
    </row>
    <row r="130" spans="1:88" ht="15.75" thickBot="1" x14ac:dyDescent="0.3">
      <c r="A130" s="8">
        <v>119</v>
      </c>
      <c r="B130" s="3" t="s">
        <v>19</v>
      </c>
      <c r="C130" s="14">
        <v>44315</v>
      </c>
      <c r="D130" s="11">
        <f t="shared" si="64"/>
        <v>14.586996250938343</v>
      </c>
      <c r="E130" s="8">
        <f t="shared" si="88"/>
        <v>-180</v>
      </c>
      <c r="F130" s="3">
        <f t="shared" si="88"/>
        <v>-165</v>
      </c>
      <c r="G130" s="3">
        <f t="shared" si="88"/>
        <v>-150</v>
      </c>
      <c r="H130" s="3">
        <f t="shared" si="88"/>
        <v>-135</v>
      </c>
      <c r="I130" s="3">
        <f t="shared" si="86"/>
        <v>-120</v>
      </c>
      <c r="J130" s="3">
        <f t="shared" si="86"/>
        <v>-105</v>
      </c>
      <c r="K130" s="3">
        <f t="shared" si="86"/>
        <v>-90</v>
      </c>
      <c r="L130" s="3">
        <f t="shared" si="86"/>
        <v>-75</v>
      </c>
      <c r="M130" s="3">
        <f t="shared" si="86"/>
        <v>-60</v>
      </c>
      <c r="N130" s="3">
        <f t="shared" si="86"/>
        <v>-45</v>
      </c>
      <c r="O130" s="3">
        <f t="shared" si="86"/>
        <v>-30</v>
      </c>
      <c r="P130" s="3">
        <f t="shared" si="86"/>
        <v>-15</v>
      </c>
      <c r="Q130" s="3">
        <f t="shared" si="87"/>
        <v>0</v>
      </c>
      <c r="R130" s="3">
        <f t="shared" si="87"/>
        <v>15</v>
      </c>
      <c r="S130" s="3">
        <f t="shared" si="87"/>
        <v>30</v>
      </c>
      <c r="T130" s="3">
        <f t="shared" si="87"/>
        <v>45</v>
      </c>
      <c r="U130" s="3">
        <f t="shared" si="87"/>
        <v>60</v>
      </c>
      <c r="V130" s="3">
        <f t="shared" si="87"/>
        <v>75</v>
      </c>
      <c r="W130" s="3">
        <f t="shared" si="87"/>
        <v>90</v>
      </c>
      <c r="X130" s="3">
        <f t="shared" si="87"/>
        <v>105</v>
      </c>
      <c r="Y130" s="3">
        <f t="shared" si="84"/>
        <v>120</v>
      </c>
      <c r="Z130" s="3">
        <f t="shared" si="84"/>
        <v>135</v>
      </c>
      <c r="AA130" s="3">
        <f t="shared" si="84"/>
        <v>150</v>
      </c>
      <c r="AB130" s="3">
        <f t="shared" si="84"/>
        <v>165</v>
      </c>
      <c r="AC130" s="3">
        <f t="shared" si="69"/>
        <v>180</v>
      </c>
      <c r="AD130" s="7">
        <f t="shared" si="81"/>
        <v>172.46699625093834</v>
      </c>
      <c r="AE130" s="7">
        <f t="shared" si="81"/>
        <v>163.90860340986779</v>
      </c>
      <c r="AF130" s="7">
        <f t="shared" si="81"/>
        <v>150.60497702181368</v>
      </c>
      <c r="AG130" s="7">
        <f t="shared" si="81"/>
        <v>136.7842286749061</v>
      </c>
      <c r="AH130" s="7">
        <f t="shared" si="80"/>
        <v>122.89501977830027</v>
      </c>
      <c r="AI130" s="7">
        <f t="shared" si="80"/>
        <v>109.07915170639106</v>
      </c>
      <c r="AJ130" s="7">
        <f t="shared" si="80"/>
        <v>95.441732396288998</v>
      </c>
      <c r="AK130" s="7">
        <f t="shared" si="80"/>
        <v>82.113729545711593</v>
      </c>
      <c r="AL130" s="7">
        <f t="shared" si="79"/>
        <v>69.302463673259368</v>
      </c>
      <c r="AM130" s="7">
        <f t="shared" si="79"/>
        <v>57.376700697615775</v>
      </c>
      <c r="AN130" s="7">
        <f t="shared" si="79"/>
        <v>47.032014512353534</v>
      </c>
      <c r="AO130" s="7">
        <f t="shared" si="79"/>
        <v>39.542375204653155</v>
      </c>
      <c r="AP130" s="7">
        <f t="shared" si="79"/>
        <v>36.706996250938353</v>
      </c>
      <c r="AQ130" s="7">
        <f t="shared" si="79"/>
        <v>39.542375204653155</v>
      </c>
      <c r="AR130" s="7">
        <f t="shared" si="79"/>
        <v>47.032014512353534</v>
      </c>
      <c r="AS130" s="7">
        <f t="shared" si="79"/>
        <v>57.376700697615775</v>
      </c>
      <c r="AT130" s="7">
        <f t="shared" si="79"/>
        <v>69.302463673259368</v>
      </c>
      <c r="AU130" s="7">
        <f t="shared" si="79"/>
        <v>82.113729545711593</v>
      </c>
      <c r="AV130" s="7">
        <f t="shared" si="79"/>
        <v>95.441732396288998</v>
      </c>
      <c r="AW130" s="7">
        <f t="shared" si="79"/>
        <v>109.07915170639106</v>
      </c>
      <c r="AX130" s="7">
        <f t="shared" si="75"/>
        <v>122.89501977830027</v>
      </c>
      <c r="AY130" s="7">
        <f t="shared" si="75"/>
        <v>136.7842286749061</v>
      </c>
      <c r="AZ130" s="7">
        <f t="shared" si="75"/>
        <v>150.60497702181368</v>
      </c>
      <c r="BA130" s="7">
        <f t="shared" si="75"/>
        <v>163.90860340986779</v>
      </c>
      <c r="BB130" s="7">
        <f t="shared" si="75"/>
        <v>172.46699625093834</v>
      </c>
      <c r="BC130" s="7">
        <f t="shared" si="65"/>
        <v>83.928031517789577</v>
      </c>
      <c r="BD130" s="7">
        <f t="shared" si="59"/>
        <v>11.190404202371944</v>
      </c>
      <c r="BE130" s="40">
        <f t="shared" si="66"/>
        <v>0.98482881959808055</v>
      </c>
      <c r="BF130" s="40">
        <f t="shared" si="78"/>
        <v>0</v>
      </c>
      <c r="BG130" s="40">
        <f t="shared" si="78"/>
        <v>0</v>
      </c>
      <c r="BH130" s="40">
        <f t="shared" si="78"/>
        <v>0</v>
      </c>
      <c r="BI130" s="40">
        <f t="shared" si="78"/>
        <v>0</v>
      </c>
      <c r="BJ130" s="40">
        <f t="shared" si="78"/>
        <v>0</v>
      </c>
      <c r="BK130" s="40">
        <f t="shared" si="78"/>
        <v>0</v>
      </c>
      <c r="BL130" s="40">
        <f t="shared" si="85"/>
        <v>0</v>
      </c>
      <c r="BM130" s="40">
        <f t="shared" si="85"/>
        <v>184.71668898523257</v>
      </c>
      <c r="BN130" s="40">
        <f t="shared" si="85"/>
        <v>475.81524381219873</v>
      </c>
      <c r="BO130" s="40">
        <f t="shared" si="85"/>
        <v>725.78723983442171</v>
      </c>
      <c r="BP130" s="40">
        <f t="shared" si="85"/>
        <v>917.59749862124261</v>
      </c>
      <c r="BQ130" s="40">
        <f t="shared" si="85"/>
        <v>1038.1744680177799</v>
      </c>
      <c r="BR130" s="40">
        <f t="shared" si="85"/>
        <v>1079.3010268225228</v>
      </c>
      <c r="BS130" s="40">
        <f t="shared" si="85"/>
        <v>1038.1744680177799</v>
      </c>
      <c r="BT130" s="40">
        <f t="shared" si="83"/>
        <v>917.59749862124261</v>
      </c>
      <c r="BU130" s="40">
        <f t="shared" si="83"/>
        <v>725.78723983442171</v>
      </c>
      <c r="BV130" s="40">
        <f t="shared" si="83"/>
        <v>475.81524381219873</v>
      </c>
      <c r="BW130" s="40">
        <f t="shared" si="83"/>
        <v>184.71668898523257</v>
      </c>
      <c r="BX130" s="40">
        <f t="shared" si="82"/>
        <v>0</v>
      </c>
      <c r="BY130" s="40">
        <f t="shared" si="82"/>
        <v>0</v>
      </c>
      <c r="BZ130" s="40">
        <f t="shared" si="82"/>
        <v>0</v>
      </c>
      <c r="CA130" s="40">
        <f t="shared" si="82"/>
        <v>0</v>
      </c>
      <c r="CB130" s="40">
        <f t="shared" si="82"/>
        <v>0</v>
      </c>
      <c r="CC130" s="40">
        <f t="shared" si="82"/>
        <v>0</v>
      </c>
      <c r="CD130" s="40">
        <f t="shared" si="82"/>
        <v>0</v>
      </c>
      <c r="CE130" s="40">
        <f t="shared" si="67"/>
        <v>550.44352367948659</v>
      </c>
      <c r="CF130" s="10">
        <f t="shared" si="60"/>
        <v>1.464820484703002</v>
      </c>
      <c r="CG130" s="35">
        <f t="shared" si="61"/>
        <v>7.9833333333333281</v>
      </c>
      <c r="CH130" s="7">
        <f t="shared" si="62"/>
        <v>26.882015952617522</v>
      </c>
      <c r="CI130" s="7">
        <f t="shared" si="68"/>
        <v>13.709828135834936</v>
      </c>
      <c r="CJ130" s="10">
        <f t="shared" si="63"/>
        <v>17.768275956612037</v>
      </c>
    </row>
    <row r="131" spans="1:88" ht="15.75" thickBot="1" x14ac:dyDescent="0.3">
      <c r="A131" s="8">
        <v>120</v>
      </c>
      <c r="B131" s="3" t="s">
        <v>19</v>
      </c>
      <c r="C131" s="14">
        <v>44316</v>
      </c>
      <c r="D131" s="11">
        <f t="shared" si="64"/>
        <v>14.90088745587466</v>
      </c>
      <c r="E131" s="8">
        <f t="shared" si="88"/>
        <v>-180</v>
      </c>
      <c r="F131" s="3">
        <f t="shared" si="88"/>
        <v>-165</v>
      </c>
      <c r="G131" s="3">
        <f t="shared" si="88"/>
        <v>-150</v>
      </c>
      <c r="H131" s="3">
        <f t="shared" si="88"/>
        <v>-135</v>
      </c>
      <c r="I131" s="3">
        <f t="shared" si="86"/>
        <v>-120</v>
      </c>
      <c r="J131" s="3">
        <f t="shared" si="86"/>
        <v>-105</v>
      </c>
      <c r="K131" s="3">
        <f t="shared" si="86"/>
        <v>-90</v>
      </c>
      <c r="L131" s="3">
        <f t="shared" si="86"/>
        <v>-75</v>
      </c>
      <c r="M131" s="3">
        <f t="shared" si="86"/>
        <v>-60</v>
      </c>
      <c r="N131" s="3">
        <f t="shared" si="86"/>
        <v>-45</v>
      </c>
      <c r="O131" s="3">
        <f t="shared" si="86"/>
        <v>-30</v>
      </c>
      <c r="P131" s="3">
        <f t="shared" si="86"/>
        <v>-15</v>
      </c>
      <c r="Q131" s="3">
        <f t="shared" si="87"/>
        <v>0</v>
      </c>
      <c r="R131" s="3">
        <f t="shared" si="87"/>
        <v>15</v>
      </c>
      <c r="S131" s="3">
        <f t="shared" si="87"/>
        <v>30</v>
      </c>
      <c r="T131" s="3">
        <f t="shared" si="87"/>
        <v>45</v>
      </c>
      <c r="U131" s="3">
        <f t="shared" si="87"/>
        <v>60</v>
      </c>
      <c r="V131" s="3">
        <f t="shared" si="87"/>
        <v>75</v>
      </c>
      <c r="W131" s="3">
        <f t="shared" si="87"/>
        <v>90</v>
      </c>
      <c r="X131" s="3">
        <f t="shared" si="87"/>
        <v>105</v>
      </c>
      <c r="Y131" s="3">
        <f t="shared" si="84"/>
        <v>120</v>
      </c>
      <c r="Z131" s="3">
        <f t="shared" si="84"/>
        <v>135</v>
      </c>
      <c r="AA131" s="3">
        <f t="shared" si="84"/>
        <v>150</v>
      </c>
      <c r="AB131" s="3">
        <f t="shared" si="84"/>
        <v>165</v>
      </c>
      <c r="AC131" s="3">
        <f t="shared" si="69"/>
        <v>180</v>
      </c>
      <c r="AD131" s="7">
        <f t="shared" si="81"/>
        <v>172.78088745587462</v>
      </c>
      <c r="AE131" s="7">
        <f t="shared" si="81"/>
        <v>164.0638198858158</v>
      </c>
      <c r="AF131" s="7">
        <f t="shared" si="81"/>
        <v>150.70744134949408</v>
      </c>
      <c r="AG131" s="7">
        <f t="shared" si="81"/>
        <v>136.87481028660218</v>
      </c>
      <c r="AH131" s="7">
        <f t="shared" si="80"/>
        <v>122.98712842567723</v>
      </c>
      <c r="AI131" s="7">
        <f t="shared" si="80"/>
        <v>109.17986194785929</v>
      </c>
      <c r="AJ131" s="7">
        <f t="shared" si="80"/>
        <v>95.556563945149662</v>
      </c>
      <c r="AK131" s="7">
        <f t="shared" si="80"/>
        <v>82.248438999006169</v>
      </c>
      <c r="AL131" s="7">
        <f t="shared" si="79"/>
        <v>69.464122567481056</v>
      </c>
      <c r="AM131" s="7">
        <f t="shared" si="79"/>
        <v>57.574329206304107</v>
      </c>
      <c r="AN131" s="7">
        <f t="shared" si="79"/>
        <v>47.275329416163864</v>
      </c>
      <c r="AO131" s="7">
        <f t="shared" si="79"/>
        <v>39.833301615024965</v>
      </c>
      <c r="AP131" s="7">
        <f t="shared" si="79"/>
        <v>37.020887455874657</v>
      </c>
      <c r="AQ131" s="7">
        <f t="shared" si="79"/>
        <v>39.833301615024965</v>
      </c>
      <c r="AR131" s="7">
        <f t="shared" si="79"/>
        <v>47.275329416163864</v>
      </c>
      <c r="AS131" s="7">
        <f t="shared" si="79"/>
        <v>57.574329206304107</v>
      </c>
      <c r="AT131" s="7">
        <f t="shared" si="79"/>
        <v>69.464122567481056</v>
      </c>
      <c r="AU131" s="7">
        <f t="shared" si="79"/>
        <v>82.248438999006169</v>
      </c>
      <c r="AV131" s="7">
        <f t="shared" si="79"/>
        <v>95.556563945149662</v>
      </c>
      <c r="AW131" s="7">
        <f t="shared" si="79"/>
        <v>109.17986194785929</v>
      </c>
      <c r="AX131" s="7">
        <f t="shared" si="75"/>
        <v>122.98712842567723</v>
      </c>
      <c r="AY131" s="7">
        <f t="shared" si="75"/>
        <v>136.87481028660218</v>
      </c>
      <c r="AZ131" s="7">
        <f t="shared" si="75"/>
        <v>150.70744134949408</v>
      </c>
      <c r="BA131" s="7">
        <f t="shared" si="75"/>
        <v>164.0638198858158</v>
      </c>
      <c r="BB131" s="7">
        <f t="shared" si="75"/>
        <v>172.78088745587462</v>
      </c>
      <c r="BC131" s="7">
        <f t="shared" si="65"/>
        <v>83.790822126199032</v>
      </c>
      <c r="BD131" s="7">
        <f t="shared" si="59"/>
        <v>11.172109616826537</v>
      </c>
      <c r="BE131" s="40">
        <f t="shared" si="66"/>
        <v>0.98432661462178739</v>
      </c>
      <c r="BF131" s="40">
        <f t="shared" si="78"/>
        <v>0</v>
      </c>
      <c r="BG131" s="40">
        <f t="shared" si="78"/>
        <v>0</v>
      </c>
      <c r="BH131" s="40">
        <f t="shared" si="78"/>
        <v>0</v>
      </c>
      <c r="BI131" s="40">
        <f t="shared" si="78"/>
        <v>0</v>
      </c>
      <c r="BJ131" s="40">
        <f t="shared" si="78"/>
        <v>0</v>
      </c>
      <c r="BK131" s="40">
        <f t="shared" si="78"/>
        <v>0</v>
      </c>
      <c r="BL131" s="40">
        <f t="shared" si="85"/>
        <v>0</v>
      </c>
      <c r="BM131" s="40">
        <f t="shared" si="85"/>
        <v>181.48829540321435</v>
      </c>
      <c r="BN131" s="40">
        <f t="shared" si="85"/>
        <v>472.01923600893485</v>
      </c>
      <c r="BO131" s="40">
        <f t="shared" si="85"/>
        <v>721.50381064928365</v>
      </c>
      <c r="BP131" s="40">
        <f t="shared" si="85"/>
        <v>912.94005785527452</v>
      </c>
      <c r="BQ131" s="40">
        <f t="shared" si="85"/>
        <v>1033.2819137431757</v>
      </c>
      <c r="BR131" s="40">
        <f t="shared" si="85"/>
        <v>1074.3282797085474</v>
      </c>
      <c r="BS131" s="40">
        <f t="shared" si="85"/>
        <v>1033.2819137431757</v>
      </c>
      <c r="BT131" s="40">
        <f t="shared" si="83"/>
        <v>912.94005785527452</v>
      </c>
      <c r="BU131" s="40">
        <f t="shared" si="83"/>
        <v>721.50381064928365</v>
      </c>
      <c r="BV131" s="40">
        <f t="shared" si="83"/>
        <v>472.01923600893485</v>
      </c>
      <c r="BW131" s="40">
        <f t="shared" si="83"/>
        <v>181.48829540321435</v>
      </c>
      <c r="BX131" s="40">
        <f t="shared" si="82"/>
        <v>0</v>
      </c>
      <c r="BY131" s="40">
        <f t="shared" si="82"/>
        <v>0</v>
      </c>
      <c r="BZ131" s="40">
        <f t="shared" si="82"/>
        <v>0</v>
      </c>
      <c r="CA131" s="40">
        <f t="shared" si="82"/>
        <v>0</v>
      </c>
      <c r="CB131" s="40">
        <f t="shared" si="82"/>
        <v>0</v>
      </c>
      <c r="CC131" s="40">
        <f t="shared" si="82"/>
        <v>0</v>
      </c>
      <c r="CD131" s="40">
        <f t="shared" si="82"/>
        <v>0</v>
      </c>
      <c r="CE131" s="40">
        <f t="shared" si="67"/>
        <v>547.90742265135918</v>
      </c>
      <c r="CF131" s="10">
        <f t="shared" si="60"/>
        <v>1.4624257290550888</v>
      </c>
      <c r="CG131" s="35">
        <f t="shared" si="61"/>
        <v>7.9833333333333281</v>
      </c>
      <c r="CH131" s="7">
        <f t="shared" si="62"/>
        <v>26.683593808372656</v>
      </c>
      <c r="CI131" s="7">
        <f t="shared" si="68"/>
        <v>13.608632842270055</v>
      </c>
      <c r="CJ131" s="10">
        <f t="shared" si="63"/>
        <v>17.653334002577598</v>
      </c>
    </row>
    <row r="132" spans="1:88" ht="15.75" thickBot="1" x14ac:dyDescent="0.3">
      <c r="A132" s="8">
        <v>121</v>
      </c>
      <c r="B132" s="3" t="s">
        <v>20</v>
      </c>
      <c r="C132" s="14">
        <v>44317</v>
      </c>
      <c r="D132" s="11">
        <f t="shared" si="64"/>
        <v>15.210363206270312</v>
      </c>
      <c r="E132" s="8">
        <f t="shared" si="88"/>
        <v>-180</v>
      </c>
      <c r="F132" s="3">
        <f t="shared" si="88"/>
        <v>-165</v>
      </c>
      <c r="G132" s="3">
        <f t="shared" si="88"/>
        <v>-150</v>
      </c>
      <c r="H132" s="3">
        <f t="shared" si="88"/>
        <v>-135</v>
      </c>
      <c r="I132" s="3">
        <f t="shared" si="86"/>
        <v>-120</v>
      </c>
      <c r="J132" s="3">
        <f t="shared" si="86"/>
        <v>-105</v>
      </c>
      <c r="K132" s="3">
        <f t="shared" si="86"/>
        <v>-90</v>
      </c>
      <c r="L132" s="3">
        <f t="shared" si="86"/>
        <v>-75</v>
      </c>
      <c r="M132" s="3">
        <f t="shared" si="86"/>
        <v>-60</v>
      </c>
      <c r="N132" s="3">
        <f t="shared" si="86"/>
        <v>-45</v>
      </c>
      <c r="O132" s="3">
        <f t="shared" si="86"/>
        <v>-30</v>
      </c>
      <c r="P132" s="3">
        <f t="shared" si="86"/>
        <v>-15</v>
      </c>
      <c r="Q132" s="3">
        <f t="shared" si="87"/>
        <v>0</v>
      </c>
      <c r="R132" s="3">
        <f t="shared" si="87"/>
        <v>15</v>
      </c>
      <c r="S132" s="3">
        <f t="shared" si="87"/>
        <v>30</v>
      </c>
      <c r="T132" s="3">
        <f t="shared" si="87"/>
        <v>45</v>
      </c>
      <c r="U132" s="3">
        <f t="shared" si="87"/>
        <v>60</v>
      </c>
      <c r="V132" s="3">
        <f t="shared" si="87"/>
        <v>75</v>
      </c>
      <c r="W132" s="3">
        <f t="shared" si="87"/>
        <v>90</v>
      </c>
      <c r="X132" s="3">
        <f t="shared" si="87"/>
        <v>105</v>
      </c>
      <c r="Y132" s="3">
        <f t="shared" si="84"/>
        <v>120</v>
      </c>
      <c r="Z132" s="3">
        <f t="shared" si="84"/>
        <v>135</v>
      </c>
      <c r="AA132" s="3">
        <f t="shared" si="84"/>
        <v>150</v>
      </c>
      <c r="AB132" s="3">
        <f t="shared" si="84"/>
        <v>165</v>
      </c>
      <c r="AC132" s="3">
        <f t="shared" si="69"/>
        <v>180</v>
      </c>
      <c r="AD132" s="7">
        <f t="shared" si="81"/>
        <v>173.0903632062703</v>
      </c>
      <c r="AE132" s="7">
        <f t="shared" si="81"/>
        <v>164.21235731038337</v>
      </c>
      <c r="AF132" s="7">
        <f t="shared" si="81"/>
        <v>150.80577486863325</v>
      </c>
      <c r="AG132" s="7">
        <f t="shared" si="81"/>
        <v>136.96246721859904</v>
      </c>
      <c r="AH132" s="7">
        <f t="shared" si="80"/>
        <v>123.07694172913084</v>
      </c>
      <c r="AI132" s="7">
        <f t="shared" si="80"/>
        <v>109.27862989509718</v>
      </c>
      <c r="AJ132" s="7">
        <f t="shared" si="80"/>
        <v>95.669638302114606</v>
      </c>
      <c r="AK132" s="7">
        <f t="shared" si="80"/>
        <v>82.381440429862565</v>
      </c>
      <c r="AL132" s="7">
        <f t="shared" si="79"/>
        <v>69.623970337867547</v>
      </c>
      <c r="AM132" s="7">
        <f t="shared" si="79"/>
        <v>57.76982184609848</v>
      </c>
      <c r="AN132" s="7">
        <f t="shared" si="79"/>
        <v>47.515839862740414</v>
      </c>
      <c r="AO132" s="7">
        <f t="shared" si="79"/>
        <v>40.120418434316356</v>
      </c>
      <c r="AP132" s="7">
        <f t="shared" si="79"/>
        <v>37.330363206270306</v>
      </c>
      <c r="AQ132" s="7">
        <f t="shared" si="79"/>
        <v>40.120418434316356</v>
      </c>
      <c r="AR132" s="7">
        <f t="shared" si="79"/>
        <v>47.515839862740414</v>
      </c>
      <c r="AS132" s="7">
        <f t="shared" si="79"/>
        <v>57.76982184609848</v>
      </c>
      <c r="AT132" s="7">
        <f t="shared" si="79"/>
        <v>69.623970337867547</v>
      </c>
      <c r="AU132" s="7">
        <f t="shared" si="79"/>
        <v>82.381440429862565</v>
      </c>
      <c r="AV132" s="7">
        <f t="shared" si="79"/>
        <v>95.669638302114606</v>
      </c>
      <c r="AW132" s="7">
        <f t="shared" ref="AT132:BB170" si="89">DEGREES(ACOS((SIN(RADIANS($J$4))*SIN(RADIANS($D132))+COS(RADIANS($J$4))*COS(RADIANS($D132))*COS(RADIANS(X132)))))</f>
        <v>109.27862989509718</v>
      </c>
      <c r="AX132" s="7">
        <f t="shared" si="75"/>
        <v>123.07694172913084</v>
      </c>
      <c r="AY132" s="7">
        <f t="shared" si="75"/>
        <v>136.96246721859904</v>
      </c>
      <c r="AZ132" s="7">
        <f t="shared" si="75"/>
        <v>150.80577486863325</v>
      </c>
      <c r="BA132" s="7">
        <f t="shared" si="75"/>
        <v>164.21235731038337</v>
      </c>
      <c r="BB132" s="7">
        <f t="shared" si="75"/>
        <v>173.0903632062703</v>
      </c>
      <c r="BC132" s="7">
        <f t="shared" si="65"/>
        <v>83.655115506610727</v>
      </c>
      <c r="BD132" s="7">
        <f t="shared" si="59"/>
        <v>11.154015400881431</v>
      </c>
      <c r="BE132" s="40">
        <f t="shared" si="66"/>
        <v>0.98382905400784104</v>
      </c>
      <c r="BF132" s="40">
        <f t="shared" si="78"/>
        <v>0</v>
      </c>
      <c r="BG132" s="40">
        <f t="shared" si="78"/>
        <v>0</v>
      </c>
      <c r="BH132" s="40">
        <f t="shared" si="78"/>
        <v>0</v>
      </c>
      <c r="BI132" s="40">
        <f t="shared" si="78"/>
        <v>0</v>
      </c>
      <c r="BJ132" s="40">
        <f t="shared" si="78"/>
        <v>0</v>
      </c>
      <c r="BK132" s="40">
        <f t="shared" si="78"/>
        <v>0</v>
      </c>
      <c r="BL132" s="40">
        <f t="shared" si="85"/>
        <v>0</v>
      </c>
      <c r="BM132" s="40">
        <f t="shared" si="85"/>
        <v>178.30267707701563</v>
      </c>
      <c r="BN132" s="40">
        <f t="shared" si="85"/>
        <v>468.26516107756595</v>
      </c>
      <c r="BO132" s="40">
        <f t="shared" si="85"/>
        <v>717.26159096456547</v>
      </c>
      <c r="BP132" s="40">
        <f t="shared" si="85"/>
        <v>908.32327152727089</v>
      </c>
      <c r="BQ132" s="40">
        <f t="shared" si="85"/>
        <v>1028.4296649796904</v>
      </c>
      <c r="BR132" s="40">
        <f t="shared" si="85"/>
        <v>1069.3957190932415</v>
      </c>
      <c r="BS132" s="40">
        <f t="shared" si="85"/>
        <v>1028.4296649796904</v>
      </c>
      <c r="BT132" s="40">
        <f t="shared" si="83"/>
        <v>908.32327152727089</v>
      </c>
      <c r="BU132" s="40">
        <f t="shared" si="83"/>
        <v>717.26159096456547</v>
      </c>
      <c r="BV132" s="40">
        <f t="shared" si="83"/>
        <v>468.26516107756595</v>
      </c>
      <c r="BW132" s="40">
        <f t="shared" si="83"/>
        <v>178.30267707701563</v>
      </c>
      <c r="BX132" s="40">
        <f t="shared" si="82"/>
        <v>0</v>
      </c>
      <c r="BY132" s="40">
        <f t="shared" si="82"/>
        <v>0</v>
      </c>
      <c r="BZ132" s="40">
        <f t="shared" si="82"/>
        <v>0</v>
      </c>
      <c r="CA132" s="40">
        <f t="shared" si="82"/>
        <v>0</v>
      </c>
      <c r="CB132" s="40">
        <f t="shared" si="82"/>
        <v>0</v>
      </c>
      <c r="CC132" s="40">
        <f t="shared" si="82"/>
        <v>0</v>
      </c>
      <c r="CD132" s="40">
        <f t="shared" si="82"/>
        <v>0</v>
      </c>
      <c r="CE132" s="40">
        <f t="shared" si="67"/>
        <v>545.3918167375532</v>
      </c>
      <c r="CF132" s="10">
        <f t="shared" si="60"/>
        <v>1.4600572017265212</v>
      </c>
      <c r="CG132" s="35">
        <f t="shared" si="61"/>
        <v>6.9387096774193546</v>
      </c>
      <c r="CH132" s="7">
        <f t="shared" si="62"/>
        <v>26.487110966260655</v>
      </c>
      <c r="CI132" s="7">
        <f t="shared" si="68"/>
        <v>13.508426592792935</v>
      </c>
      <c r="CJ132" s="10">
        <f t="shared" si="63"/>
        <v>16.249379635966445</v>
      </c>
    </row>
    <row r="133" spans="1:88" ht="15.75" thickBot="1" x14ac:dyDescent="0.3">
      <c r="A133" s="8">
        <v>122</v>
      </c>
      <c r="B133" s="3" t="s">
        <v>20</v>
      </c>
      <c r="C133" s="14">
        <v>44318</v>
      </c>
      <c r="D133" s="11">
        <f t="shared" si="64"/>
        <v>15.515331797781426</v>
      </c>
      <c r="E133" s="8">
        <f t="shared" si="88"/>
        <v>-180</v>
      </c>
      <c r="F133" s="3">
        <f t="shared" si="88"/>
        <v>-165</v>
      </c>
      <c r="G133" s="3">
        <f t="shared" si="88"/>
        <v>-150</v>
      </c>
      <c r="H133" s="3">
        <f t="shared" si="88"/>
        <v>-135</v>
      </c>
      <c r="I133" s="3">
        <f t="shared" si="86"/>
        <v>-120</v>
      </c>
      <c r="J133" s="3">
        <f t="shared" si="86"/>
        <v>-105</v>
      </c>
      <c r="K133" s="3">
        <f t="shared" si="86"/>
        <v>-90</v>
      </c>
      <c r="L133" s="3">
        <f t="shared" si="86"/>
        <v>-75</v>
      </c>
      <c r="M133" s="3">
        <f t="shared" si="86"/>
        <v>-60</v>
      </c>
      <c r="N133" s="3">
        <f t="shared" si="86"/>
        <v>-45</v>
      </c>
      <c r="O133" s="3">
        <f t="shared" si="86"/>
        <v>-30</v>
      </c>
      <c r="P133" s="3">
        <f t="shared" si="86"/>
        <v>-15</v>
      </c>
      <c r="Q133" s="3">
        <f t="shared" si="87"/>
        <v>0</v>
      </c>
      <c r="R133" s="3">
        <f t="shared" si="87"/>
        <v>15</v>
      </c>
      <c r="S133" s="3">
        <f t="shared" si="87"/>
        <v>30</v>
      </c>
      <c r="T133" s="3">
        <f t="shared" si="87"/>
        <v>45</v>
      </c>
      <c r="U133" s="3">
        <f t="shared" si="87"/>
        <v>60</v>
      </c>
      <c r="V133" s="3">
        <f t="shared" si="87"/>
        <v>75</v>
      </c>
      <c r="W133" s="3">
        <f t="shared" si="87"/>
        <v>90</v>
      </c>
      <c r="X133" s="3">
        <f t="shared" si="87"/>
        <v>105</v>
      </c>
      <c r="Y133" s="3">
        <f t="shared" si="84"/>
        <v>120</v>
      </c>
      <c r="Z133" s="3">
        <f t="shared" si="84"/>
        <v>135</v>
      </c>
      <c r="AA133" s="3">
        <f t="shared" si="84"/>
        <v>150</v>
      </c>
      <c r="AB133" s="3">
        <f t="shared" si="84"/>
        <v>165</v>
      </c>
      <c r="AC133" s="3">
        <f t="shared" si="69"/>
        <v>180</v>
      </c>
      <c r="AD133" s="7">
        <f t="shared" si="81"/>
        <v>173.39533179778138</v>
      </c>
      <c r="AE133" s="7">
        <f t="shared" si="81"/>
        <v>164.3542402413434</v>
      </c>
      <c r="AF133" s="7">
        <f t="shared" si="81"/>
        <v>150.90003724863601</v>
      </c>
      <c r="AG133" s="7">
        <f t="shared" si="81"/>
        <v>137.04723416841898</v>
      </c>
      <c r="AH133" s="7">
        <f t="shared" si="80"/>
        <v>123.16447067301701</v>
      </c>
      <c r="AI133" s="7">
        <f t="shared" si="80"/>
        <v>109.37544539377377</v>
      </c>
      <c r="AJ133" s="7">
        <f t="shared" si="80"/>
        <v>95.780925175340911</v>
      </c>
      <c r="AK133" s="7">
        <f t="shared" si="80"/>
        <v>82.512683138102858</v>
      </c>
      <c r="AL133" s="7">
        <f t="shared" si="80"/>
        <v>69.78193500160809</v>
      </c>
      <c r="AM133" s="7">
        <f t="shared" si="80"/>
        <v>57.963085649558693</v>
      </c>
      <c r="AN133" s="7">
        <f t="shared" si="80"/>
        <v>47.753438422569047</v>
      </c>
      <c r="AO133" s="7">
        <f t="shared" si="80"/>
        <v>40.403622426883032</v>
      </c>
      <c r="AP133" s="7">
        <f t="shared" si="80"/>
        <v>37.635331797781433</v>
      </c>
      <c r="AQ133" s="7">
        <f t="shared" si="80"/>
        <v>40.403622426883032</v>
      </c>
      <c r="AR133" s="7">
        <f t="shared" si="80"/>
        <v>47.753438422569047</v>
      </c>
      <c r="AS133" s="7">
        <f t="shared" si="80"/>
        <v>57.963085649558693</v>
      </c>
      <c r="AT133" s="7">
        <f t="shared" si="80"/>
        <v>69.78193500160809</v>
      </c>
      <c r="AU133" s="7">
        <f t="shared" si="89"/>
        <v>82.512683138102858</v>
      </c>
      <c r="AV133" s="7">
        <f t="shared" si="89"/>
        <v>95.780925175340911</v>
      </c>
      <c r="AW133" s="7">
        <f t="shared" si="89"/>
        <v>109.37544539377377</v>
      </c>
      <c r="AX133" s="7">
        <f t="shared" si="75"/>
        <v>123.16447067301701</v>
      </c>
      <c r="AY133" s="7">
        <f t="shared" si="75"/>
        <v>137.04723416841898</v>
      </c>
      <c r="AZ133" s="7">
        <f t="shared" si="75"/>
        <v>150.90003724863601</v>
      </c>
      <c r="BA133" s="7">
        <f t="shared" si="75"/>
        <v>164.3542402413434</v>
      </c>
      <c r="BB133" s="7">
        <f t="shared" si="75"/>
        <v>173.39533179778138</v>
      </c>
      <c r="BC133" s="7">
        <f t="shared" si="65"/>
        <v>83.520959720323759</v>
      </c>
      <c r="BD133" s="7">
        <f t="shared" si="59"/>
        <v>11.136127962709834</v>
      </c>
      <c r="BE133" s="40">
        <f t="shared" si="66"/>
        <v>0.98333628519418981</v>
      </c>
      <c r="BF133" s="40">
        <f t="shared" si="78"/>
        <v>0</v>
      </c>
      <c r="BG133" s="40">
        <f t="shared" si="78"/>
        <v>0</v>
      </c>
      <c r="BH133" s="40">
        <f t="shared" si="78"/>
        <v>0</v>
      </c>
      <c r="BI133" s="40">
        <f t="shared" si="78"/>
        <v>0</v>
      </c>
      <c r="BJ133" s="40">
        <f t="shared" si="78"/>
        <v>0</v>
      </c>
      <c r="BK133" s="40">
        <f t="shared" si="78"/>
        <v>0</v>
      </c>
      <c r="BL133" s="40">
        <f t="shared" si="85"/>
        <v>0</v>
      </c>
      <c r="BM133" s="40">
        <f t="shared" si="85"/>
        <v>175.16099100740556</v>
      </c>
      <c r="BN133" s="40">
        <f t="shared" si="85"/>
        <v>464.5547204990512</v>
      </c>
      <c r="BO133" s="40">
        <f t="shared" si="85"/>
        <v>713.06274981696515</v>
      </c>
      <c r="BP133" s="40">
        <f t="shared" si="85"/>
        <v>903.74966744206699</v>
      </c>
      <c r="BQ133" s="40">
        <f t="shared" si="85"/>
        <v>1023.6204750632374</v>
      </c>
      <c r="BR133" s="40">
        <f t="shared" si="85"/>
        <v>1064.5061752369693</v>
      </c>
      <c r="BS133" s="40">
        <f t="shared" si="85"/>
        <v>1023.6204750632374</v>
      </c>
      <c r="BT133" s="40">
        <f t="shared" si="83"/>
        <v>903.74966744206699</v>
      </c>
      <c r="BU133" s="40">
        <f t="shared" si="83"/>
        <v>713.06274981696515</v>
      </c>
      <c r="BV133" s="40">
        <f t="shared" si="83"/>
        <v>464.5547204990512</v>
      </c>
      <c r="BW133" s="40">
        <f t="shared" si="83"/>
        <v>175.16099100740556</v>
      </c>
      <c r="BX133" s="40">
        <f t="shared" si="82"/>
        <v>0</v>
      </c>
      <c r="BY133" s="40">
        <f t="shared" si="82"/>
        <v>0</v>
      </c>
      <c r="BZ133" s="40">
        <f t="shared" si="82"/>
        <v>0</v>
      </c>
      <c r="CA133" s="40">
        <f t="shared" si="82"/>
        <v>0</v>
      </c>
      <c r="CB133" s="40">
        <f t="shared" si="82"/>
        <v>0</v>
      </c>
      <c r="CC133" s="40">
        <f t="shared" si="82"/>
        <v>0</v>
      </c>
      <c r="CD133" s="40">
        <f t="shared" si="82"/>
        <v>0</v>
      </c>
      <c r="CE133" s="40">
        <f t="shared" si="67"/>
        <v>542.8981493708543</v>
      </c>
      <c r="CF133" s="10">
        <f t="shared" si="60"/>
        <v>1.457715741545212</v>
      </c>
      <c r="CG133" s="35">
        <f t="shared" si="61"/>
        <v>6.9387096774193546</v>
      </c>
      <c r="CH133" s="7">
        <f t="shared" si="62"/>
        <v>26.292666470160459</v>
      </c>
      <c r="CI133" s="7">
        <f t="shared" si="68"/>
        <v>13.409259899781834</v>
      </c>
      <c r="CJ133" s="10">
        <f t="shared" si="63"/>
        <v>16.143752867541476</v>
      </c>
    </row>
    <row r="134" spans="1:88" ht="15.75" thickBot="1" x14ac:dyDescent="0.3">
      <c r="A134" s="8">
        <v>123</v>
      </c>
      <c r="B134" s="3" t="s">
        <v>20</v>
      </c>
      <c r="C134" s="14">
        <v>44319</v>
      </c>
      <c r="D134" s="11">
        <f t="shared" si="64"/>
        <v>15.81570286163257</v>
      </c>
      <c r="E134" s="8">
        <f t="shared" si="88"/>
        <v>-180</v>
      </c>
      <c r="F134" s="3">
        <f t="shared" si="88"/>
        <v>-165</v>
      </c>
      <c r="G134" s="3">
        <f t="shared" si="88"/>
        <v>-150</v>
      </c>
      <c r="H134" s="3">
        <f t="shared" si="88"/>
        <v>-135</v>
      </c>
      <c r="I134" s="3">
        <f t="shared" si="86"/>
        <v>-120</v>
      </c>
      <c r="J134" s="3">
        <f t="shared" si="86"/>
        <v>-105</v>
      </c>
      <c r="K134" s="3">
        <f t="shared" si="86"/>
        <v>-90</v>
      </c>
      <c r="L134" s="3">
        <f t="shared" si="86"/>
        <v>-75</v>
      </c>
      <c r="M134" s="3">
        <f t="shared" si="86"/>
        <v>-60</v>
      </c>
      <c r="N134" s="3">
        <f t="shared" si="86"/>
        <v>-45</v>
      </c>
      <c r="O134" s="3">
        <f t="shared" si="86"/>
        <v>-30</v>
      </c>
      <c r="P134" s="3">
        <f t="shared" si="86"/>
        <v>-15</v>
      </c>
      <c r="Q134" s="3">
        <f t="shared" si="87"/>
        <v>0</v>
      </c>
      <c r="R134" s="3">
        <f t="shared" si="87"/>
        <v>15</v>
      </c>
      <c r="S134" s="3">
        <f t="shared" si="87"/>
        <v>30</v>
      </c>
      <c r="T134" s="3">
        <f t="shared" si="87"/>
        <v>45</v>
      </c>
      <c r="U134" s="3">
        <f t="shared" si="87"/>
        <v>60</v>
      </c>
      <c r="V134" s="3">
        <f t="shared" si="87"/>
        <v>75</v>
      </c>
      <c r="W134" s="3">
        <f t="shared" si="87"/>
        <v>90</v>
      </c>
      <c r="X134" s="3">
        <f t="shared" si="87"/>
        <v>105</v>
      </c>
      <c r="Y134" s="3">
        <f t="shared" si="84"/>
        <v>120</v>
      </c>
      <c r="Z134" s="3">
        <f t="shared" si="84"/>
        <v>135</v>
      </c>
      <c r="AA134" s="3">
        <f t="shared" si="84"/>
        <v>150</v>
      </c>
      <c r="AB134" s="3">
        <f t="shared" si="84"/>
        <v>165</v>
      </c>
      <c r="AC134" s="3">
        <f t="shared" si="69"/>
        <v>180</v>
      </c>
      <c r="AD134" s="7">
        <f t="shared" si="81"/>
        <v>173.69570286163261</v>
      </c>
      <c r="AE134" s="7">
        <f t="shared" si="81"/>
        <v>164.48950659129343</v>
      </c>
      <c r="AF134" s="7">
        <f t="shared" si="81"/>
        <v>150.99029272448126</v>
      </c>
      <c r="AG134" s="7">
        <f t="shared" si="81"/>
        <v>137.12914808864804</v>
      </c>
      <c r="AH134" s="7">
        <f t="shared" si="80"/>
        <v>123.2497276532863</v>
      </c>
      <c r="AI134" s="7">
        <f t="shared" si="80"/>
        <v>109.47029930203028</v>
      </c>
      <c r="AJ134" s="7">
        <f t="shared" si="80"/>
        <v>95.890395089599608</v>
      </c>
      <c r="AK134" s="7">
        <f t="shared" si="80"/>
        <v>82.642117191473034</v>
      </c>
      <c r="AL134" s="7">
        <f t="shared" si="80"/>
        <v>69.937945461146626</v>
      </c>
      <c r="AM134" s="7">
        <f t="shared" si="80"/>
        <v>58.15402887279042</v>
      </c>
      <c r="AN134" s="7">
        <f t="shared" si="80"/>
        <v>47.988019386813079</v>
      </c>
      <c r="AO134" s="7">
        <f t="shared" si="80"/>
        <v>40.682812134174611</v>
      </c>
      <c r="AP134" s="7">
        <f t="shared" si="80"/>
        <v>37.935702861632564</v>
      </c>
      <c r="AQ134" s="7">
        <f t="shared" si="80"/>
        <v>40.682812134174611</v>
      </c>
      <c r="AR134" s="7">
        <f t="shared" si="80"/>
        <v>47.988019386813079</v>
      </c>
      <c r="AS134" s="7">
        <f t="shared" si="80"/>
        <v>58.15402887279042</v>
      </c>
      <c r="AT134" s="7">
        <f t="shared" si="80"/>
        <v>69.937945461146626</v>
      </c>
      <c r="AU134" s="7">
        <f t="shared" si="89"/>
        <v>82.642117191473034</v>
      </c>
      <c r="AV134" s="7">
        <f t="shared" si="89"/>
        <v>95.890395089599608</v>
      </c>
      <c r="AW134" s="7">
        <f t="shared" si="89"/>
        <v>109.47029930203028</v>
      </c>
      <c r="AX134" s="7">
        <f t="shared" si="75"/>
        <v>123.2497276532863</v>
      </c>
      <c r="AY134" s="7">
        <f t="shared" si="75"/>
        <v>137.12914808864804</v>
      </c>
      <c r="AZ134" s="7">
        <f t="shared" si="75"/>
        <v>150.99029272448126</v>
      </c>
      <c r="BA134" s="7">
        <f t="shared" si="75"/>
        <v>164.48950659129343</v>
      </c>
      <c r="BB134" s="7">
        <f t="shared" si="75"/>
        <v>173.69570286163261</v>
      </c>
      <c r="BC134" s="7">
        <f t="shared" si="65"/>
        <v>83.38840327630561</v>
      </c>
      <c r="BD134" s="7">
        <f t="shared" si="59"/>
        <v>11.118453770174082</v>
      </c>
      <c r="BE134" s="40">
        <f t="shared" si="66"/>
        <v>0.98284845419886802</v>
      </c>
      <c r="BF134" s="40">
        <f t="shared" si="78"/>
        <v>0</v>
      </c>
      <c r="BG134" s="40">
        <f t="shared" si="78"/>
        <v>0</v>
      </c>
      <c r="BH134" s="40">
        <f t="shared" si="78"/>
        <v>0</v>
      </c>
      <c r="BI134" s="40">
        <f t="shared" si="78"/>
        <v>0</v>
      </c>
      <c r="BJ134" s="40">
        <f t="shared" si="78"/>
        <v>0</v>
      </c>
      <c r="BK134" s="40">
        <f t="shared" si="78"/>
        <v>0</v>
      </c>
      <c r="BL134" s="40">
        <f t="shared" si="85"/>
        <v>0</v>
      </c>
      <c r="BM134" s="40">
        <f t="shared" si="85"/>
        <v>172.06437258073129</v>
      </c>
      <c r="BN134" s="40">
        <f t="shared" si="85"/>
        <v>460.88959422361631</v>
      </c>
      <c r="BO134" s="40">
        <f t="shared" si="85"/>
        <v>708.90943478431143</v>
      </c>
      <c r="BP134" s="40">
        <f t="shared" si="85"/>
        <v>899.22175200077186</v>
      </c>
      <c r="BQ134" s="40">
        <f t="shared" si="85"/>
        <v>1018.8570759606699</v>
      </c>
      <c r="BR134" s="40">
        <f t="shared" si="85"/>
        <v>1059.6624570428592</v>
      </c>
      <c r="BS134" s="40">
        <f t="shared" si="85"/>
        <v>1018.8570759606699</v>
      </c>
      <c r="BT134" s="40">
        <f t="shared" si="83"/>
        <v>899.22175200077186</v>
      </c>
      <c r="BU134" s="40">
        <f t="shared" si="83"/>
        <v>708.90943478431143</v>
      </c>
      <c r="BV134" s="40">
        <f t="shared" si="83"/>
        <v>460.88959422361631</v>
      </c>
      <c r="BW134" s="40">
        <f t="shared" si="83"/>
        <v>172.06437258073129</v>
      </c>
      <c r="BX134" s="40">
        <f t="shared" si="82"/>
        <v>0</v>
      </c>
      <c r="BY134" s="40">
        <f t="shared" si="82"/>
        <v>0</v>
      </c>
      <c r="BZ134" s="40">
        <f t="shared" si="82"/>
        <v>0</v>
      </c>
      <c r="CA134" s="40">
        <f t="shared" si="82"/>
        <v>0</v>
      </c>
      <c r="CB134" s="40">
        <f t="shared" si="82"/>
        <v>0</v>
      </c>
      <c r="CC134" s="40">
        <f t="shared" si="82"/>
        <v>0</v>
      </c>
      <c r="CD134" s="40">
        <f t="shared" si="82"/>
        <v>0</v>
      </c>
      <c r="CE134" s="40">
        <f t="shared" si="67"/>
        <v>540.4278530918582</v>
      </c>
      <c r="CF134" s="10">
        <f t="shared" si="60"/>
        <v>1.4554021951523597</v>
      </c>
      <c r="CG134" s="35">
        <f t="shared" si="61"/>
        <v>6.9387096774193546</v>
      </c>
      <c r="CH134" s="7">
        <f t="shared" si="62"/>
        <v>26.100358409778405</v>
      </c>
      <c r="CI134" s="7">
        <f t="shared" si="68"/>
        <v>13.311182788986986</v>
      </c>
      <c r="CJ134" s="10">
        <f t="shared" si="63"/>
        <v>16.039118104230599</v>
      </c>
    </row>
    <row r="135" spans="1:88" ht="15.75" thickBot="1" x14ac:dyDescent="0.3">
      <c r="A135" s="8">
        <v>124</v>
      </c>
      <c r="B135" s="3" t="s">
        <v>20</v>
      </c>
      <c r="C135" s="14">
        <v>44320</v>
      </c>
      <c r="D135" s="11">
        <f t="shared" si="64"/>
        <v>16.111387391394992</v>
      </c>
      <c r="E135" s="8">
        <f t="shared" si="88"/>
        <v>-180</v>
      </c>
      <c r="F135" s="3">
        <f t="shared" si="88"/>
        <v>-165</v>
      </c>
      <c r="G135" s="3">
        <f t="shared" si="88"/>
        <v>-150</v>
      </c>
      <c r="H135" s="3">
        <f t="shared" si="88"/>
        <v>-135</v>
      </c>
      <c r="I135" s="3">
        <f t="shared" si="86"/>
        <v>-120</v>
      </c>
      <c r="J135" s="3">
        <f t="shared" si="86"/>
        <v>-105</v>
      </c>
      <c r="K135" s="3">
        <f t="shared" si="86"/>
        <v>-90</v>
      </c>
      <c r="L135" s="3">
        <f t="shared" si="86"/>
        <v>-75</v>
      </c>
      <c r="M135" s="3">
        <f t="shared" si="86"/>
        <v>-60</v>
      </c>
      <c r="N135" s="3">
        <f t="shared" si="86"/>
        <v>-45</v>
      </c>
      <c r="O135" s="3">
        <f t="shared" si="86"/>
        <v>-30</v>
      </c>
      <c r="P135" s="3">
        <f t="shared" si="86"/>
        <v>-15</v>
      </c>
      <c r="Q135" s="3">
        <f t="shared" si="87"/>
        <v>0</v>
      </c>
      <c r="R135" s="3">
        <f t="shared" si="87"/>
        <v>15</v>
      </c>
      <c r="S135" s="3">
        <f t="shared" si="87"/>
        <v>30</v>
      </c>
      <c r="T135" s="3">
        <f t="shared" si="87"/>
        <v>45</v>
      </c>
      <c r="U135" s="3">
        <f t="shared" si="87"/>
        <v>60</v>
      </c>
      <c r="V135" s="3">
        <f t="shared" si="87"/>
        <v>75</v>
      </c>
      <c r="W135" s="3">
        <f t="shared" si="87"/>
        <v>90</v>
      </c>
      <c r="X135" s="3">
        <f t="shared" si="87"/>
        <v>105</v>
      </c>
      <c r="Y135" s="3">
        <f t="shared" si="84"/>
        <v>120</v>
      </c>
      <c r="Z135" s="3">
        <f t="shared" si="84"/>
        <v>135</v>
      </c>
      <c r="AA135" s="3">
        <f t="shared" si="84"/>
        <v>150</v>
      </c>
      <c r="AB135" s="3">
        <f t="shared" si="84"/>
        <v>165</v>
      </c>
      <c r="AC135" s="3">
        <f t="shared" si="69"/>
        <v>180</v>
      </c>
      <c r="AD135" s="7">
        <f t="shared" si="81"/>
        <v>173.99138739139491</v>
      </c>
      <c r="AE135" s="7">
        <f t="shared" si="81"/>
        <v>164.61820769930134</v>
      </c>
      <c r="AF135" s="7">
        <f t="shared" si="81"/>
        <v>151.07660989251806</v>
      </c>
      <c r="AG135" s="7">
        <f t="shared" si="81"/>
        <v>137.20824807238665</v>
      </c>
      <c r="AH135" s="7">
        <f t="shared" si="80"/>
        <v>123.33272641565956</v>
      </c>
      <c r="AI135" s="7">
        <f t="shared" si="80"/>
        <v>109.5631834633683</v>
      </c>
      <c r="AJ135" s="7">
        <f t="shared" si="80"/>
        <v>95.998019385734636</v>
      </c>
      <c r="AK135" s="7">
        <f t="shared" si="80"/>
        <v>82.769693447066544</v>
      </c>
      <c r="AL135" s="7">
        <f t="shared" si="80"/>
        <v>70.091931542533871</v>
      </c>
      <c r="AM135" s="7">
        <f t="shared" si="80"/>
        <v>58.342561039941494</v>
      </c>
      <c r="AN135" s="7">
        <f t="shared" si="80"/>
        <v>48.219478796970954</v>
      </c>
      <c r="AO135" s="7">
        <f t="shared" si="80"/>
        <v>40.957887886877216</v>
      </c>
      <c r="AP135" s="7">
        <f t="shared" si="80"/>
        <v>38.231387391394989</v>
      </c>
      <c r="AQ135" s="7">
        <f t="shared" si="80"/>
        <v>40.957887886877216</v>
      </c>
      <c r="AR135" s="7">
        <f t="shared" si="80"/>
        <v>48.219478796970954</v>
      </c>
      <c r="AS135" s="7">
        <f t="shared" si="80"/>
        <v>58.342561039941494</v>
      </c>
      <c r="AT135" s="7">
        <f t="shared" si="80"/>
        <v>70.091931542533871</v>
      </c>
      <c r="AU135" s="7">
        <f t="shared" si="89"/>
        <v>82.769693447066544</v>
      </c>
      <c r="AV135" s="7">
        <f t="shared" si="89"/>
        <v>95.998019385734636</v>
      </c>
      <c r="AW135" s="7">
        <f t="shared" si="89"/>
        <v>109.5631834633683</v>
      </c>
      <c r="AX135" s="7">
        <f t="shared" si="75"/>
        <v>123.33272641565956</v>
      </c>
      <c r="AY135" s="7">
        <f t="shared" si="75"/>
        <v>137.20824807238665</v>
      </c>
      <c r="AZ135" s="7">
        <f t="shared" si="75"/>
        <v>151.07660989251806</v>
      </c>
      <c r="BA135" s="7">
        <f t="shared" si="75"/>
        <v>164.61820769930134</v>
      </c>
      <c r="BB135" s="7">
        <f t="shared" si="75"/>
        <v>173.99138739139491</v>
      </c>
      <c r="BC135" s="7">
        <f t="shared" si="65"/>
        <v>83.257495102034298</v>
      </c>
      <c r="BD135" s="7">
        <f t="shared" si="59"/>
        <v>11.100999346937906</v>
      </c>
      <c r="BE135" s="40">
        <f t="shared" si="66"/>
        <v>0.98236570557672764</v>
      </c>
      <c r="BF135" s="40">
        <f t="shared" si="78"/>
        <v>0</v>
      </c>
      <c r="BG135" s="40">
        <f t="shared" si="78"/>
        <v>0</v>
      </c>
      <c r="BH135" s="40">
        <f t="shared" si="78"/>
        <v>0</v>
      </c>
      <c r="BI135" s="40">
        <f t="shared" si="78"/>
        <v>0</v>
      </c>
      <c r="BJ135" s="40">
        <f t="shared" si="78"/>
        <v>0</v>
      </c>
      <c r="BK135" s="40">
        <f t="shared" si="78"/>
        <v>0</v>
      </c>
      <c r="BL135" s="40">
        <f t="shared" si="85"/>
        <v>0</v>
      </c>
      <c r="BM135" s="40">
        <f t="shared" si="85"/>
        <v>169.01393515906784</v>
      </c>
      <c r="BN135" s="40">
        <f t="shared" si="85"/>
        <v>457.27143965750332</v>
      </c>
      <c r="BO135" s="40">
        <f t="shared" si="85"/>
        <v>704.80377045416537</v>
      </c>
      <c r="BP135" s="40">
        <f t="shared" si="85"/>
        <v>894.7420082717797</v>
      </c>
      <c r="BQ135" s="40">
        <f t="shared" si="85"/>
        <v>1014.1421760908552</v>
      </c>
      <c r="BR135" s="40">
        <f t="shared" si="85"/>
        <v>1054.8673497926281</v>
      </c>
      <c r="BS135" s="40">
        <f t="shared" si="85"/>
        <v>1014.1421760908552</v>
      </c>
      <c r="BT135" s="40">
        <f t="shared" si="83"/>
        <v>894.7420082717797</v>
      </c>
      <c r="BU135" s="40">
        <f t="shared" si="83"/>
        <v>704.80377045416537</v>
      </c>
      <c r="BV135" s="40">
        <f t="shared" si="83"/>
        <v>457.27143965750332</v>
      </c>
      <c r="BW135" s="40">
        <f t="shared" si="83"/>
        <v>169.01393515906784</v>
      </c>
      <c r="BX135" s="40">
        <f t="shared" si="82"/>
        <v>0</v>
      </c>
      <c r="BY135" s="40">
        <f t="shared" si="82"/>
        <v>0</v>
      </c>
      <c r="BZ135" s="40">
        <f t="shared" si="82"/>
        <v>0</v>
      </c>
      <c r="CA135" s="40">
        <f t="shared" si="82"/>
        <v>0</v>
      </c>
      <c r="CB135" s="40">
        <f t="shared" si="82"/>
        <v>0</v>
      </c>
      <c r="CC135" s="40">
        <f t="shared" si="82"/>
        <v>0</v>
      </c>
      <c r="CD135" s="40">
        <f t="shared" si="82"/>
        <v>0</v>
      </c>
      <c r="CE135" s="40">
        <f t="shared" si="67"/>
        <v>537.98234839424038</v>
      </c>
      <c r="CF135" s="10">
        <f t="shared" si="60"/>
        <v>1.453117416493551</v>
      </c>
      <c r="CG135" s="35">
        <f t="shared" si="61"/>
        <v>6.9387096774193546</v>
      </c>
      <c r="CH135" s="7">
        <f t="shared" si="62"/>
        <v>25.910283853354457</v>
      </c>
      <c r="CI135" s="7">
        <f t="shared" si="68"/>
        <v>13.214244765210774</v>
      </c>
      <c r="CJ135" s="10">
        <f t="shared" si="63"/>
        <v>15.935534691595143</v>
      </c>
    </row>
    <row r="136" spans="1:88" ht="15.75" thickBot="1" x14ac:dyDescent="0.3">
      <c r="A136" s="8">
        <v>125</v>
      </c>
      <c r="B136" s="3" t="s">
        <v>20</v>
      </c>
      <c r="C136" s="14">
        <v>44321</v>
      </c>
      <c r="D136" s="11">
        <f t="shared" si="64"/>
        <v>16.402297769361123</v>
      </c>
      <c r="E136" s="8">
        <f t="shared" si="88"/>
        <v>-180</v>
      </c>
      <c r="F136" s="3">
        <f t="shared" si="88"/>
        <v>-165</v>
      </c>
      <c r="G136" s="3">
        <f t="shared" si="88"/>
        <v>-150</v>
      </c>
      <c r="H136" s="3">
        <f t="shared" si="88"/>
        <v>-135</v>
      </c>
      <c r="I136" s="3">
        <f t="shared" si="86"/>
        <v>-120</v>
      </c>
      <c r="J136" s="3">
        <f t="shared" si="86"/>
        <v>-105</v>
      </c>
      <c r="K136" s="3">
        <f t="shared" si="86"/>
        <v>-90</v>
      </c>
      <c r="L136" s="3">
        <f t="shared" si="86"/>
        <v>-75</v>
      </c>
      <c r="M136" s="3">
        <f t="shared" si="86"/>
        <v>-60</v>
      </c>
      <c r="N136" s="3">
        <f t="shared" si="86"/>
        <v>-45</v>
      </c>
      <c r="O136" s="3">
        <f t="shared" si="86"/>
        <v>-30</v>
      </c>
      <c r="P136" s="3">
        <f t="shared" si="86"/>
        <v>-15</v>
      </c>
      <c r="Q136" s="3">
        <f t="shared" si="87"/>
        <v>0</v>
      </c>
      <c r="R136" s="3">
        <f t="shared" si="87"/>
        <v>15</v>
      </c>
      <c r="S136" s="3">
        <f t="shared" si="87"/>
        <v>30</v>
      </c>
      <c r="T136" s="3">
        <f t="shared" si="87"/>
        <v>45</v>
      </c>
      <c r="U136" s="3">
        <f t="shared" si="87"/>
        <v>60</v>
      </c>
      <c r="V136" s="3">
        <f t="shared" si="87"/>
        <v>75</v>
      </c>
      <c r="W136" s="3">
        <f t="shared" si="87"/>
        <v>90</v>
      </c>
      <c r="X136" s="3">
        <f t="shared" si="87"/>
        <v>105</v>
      </c>
      <c r="Y136" s="3">
        <f t="shared" si="84"/>
        <v>120</v>
      </c>
      <c r="Z136" s="3">
        <f t="shared" si="84"/>
        <v>135</v>
      </c>
      <c r="AA136" s="3">
        <f t="shared" si="84"/>
        <v>150</v>
      </c>
      <c r="AB136" s="3">
        <f t="shared" si="84"/>
        <v>165</v>
      </c>
      <c r="AC136" s="3">
        <f t="shared" si="69"/>
        <v>180</v>
      </c>
      <c r="AD136" s="7">
        <f t="shared" si="81"/>
        <v>174.28229776936115</v>
      </c>
      <c r="AE136" s="7">
        <f t="shared" si="81"/>
        <v>164.74040831809774</v>
      </c>
      <c r="AF136" s="7">
        <f t="shared" si="81"/>
        <v>151.15906149353006</v>
      </c>
      <c r="AG136" s="7">
        <f t="shared" si="81"/>
        <v>137.28457523471442</v>
      </c>
      <c r="AH136" s="7">
        <f t="shared" si="80"/>
        <v>123.41348199178245</v>
      </c>
      <c r="AI136" s="7">
        <f t="shared" si="80"/>
        <v>109.65409067825036</v>
      </c>
      <c r="AJ136" s="7">
        <f t="shared" si="80"/>
        <v>96.103770219135129</v>
      </c>
      <c r="AK136" s="7">
        <f t="shared" si="80"/>
        <v>82.895363571772549</v>
      </c>
      <c r="AL136" s="7">
        <f t="shared" si="80"/>
        <v>70.243824032534519</v>
      </c>
      <c r="AM136" s="7">
        <f t="shared" si="80"/>
        <v>58.528592986051926</v>
      </c>
      <c r="AN136" s="7">
        <f t="shared" si="80"/>
        <v>48.447714473208137</v>
      </c>
      <c r="AO136" s="7">
        <f t="shared" si="80"/>
        <v>41.228751817127247</v>
      </c>
      <c r="AP136" s="7">
        <f t="shared" si="80"/>
        <v>38.522297769361117</v>
      </c>
      <c r="AQ136" s="7">
        <f t="shared" si="80"/>
        <v>41.228751817127247</v>
      </c>
      <c r="AR136" s="7">
        <f t="shared" si="80"/>
        <v>48.447714473208137</v>
      </c>
      <c r="AS136" s="7">
        <f t="shared" si="80"/>
        <v>58.528592986051926</v>
      </c>
      <c r="AT136" s="7">
        <f t="shared" si="80"/>
        <v>70.243824032534519</v>
      </c>
      <c r="AU136" s="7">
        <f t="shared" si="89"/>
        <v>82.895363571772549</v>
      </c>
      <c r="AV136" s="7">
        <f t="shared" si="89"/>
        <v>96.103770219135129</v>
      </c>
      <c r="AW136" s="7">
        <f t="shared" si="89"/>
        <v>109.65409067825036</v>
      </c>
      <c r="AX136" s="7">
        <f t="shared" si="75"/>
        <v>123.41348199178245</v>
      </c>
      <c r="AY136" s="7">
        <f t="shared" si="75"/>
        <v>137.28457523471442</v>
      </c>
      <c r="AZ136" s="7">
        <f t="shared" si="75"/>
        <v>151.15906149353006</v>
      </c>
      <c r="BA136" s="7">
        <f t="shared" si="75"/>
        <v>164.74040831809774</v>
      </c>
      <c r="BB136" s="7">
        <f t="shared" si="75"/>
        <v>174.28229776936115</v>
      </c>
      <c r="BC136" s="7">
        <f t="shared" si="65"/>
        <v>83.128284511633382</v>
      </c>
      <c r="BD136" s="7">
        <f t="shared" si="59"/>
        <v>11.083771268217784</v>
      </c>
      <c r="BE136" s="40">
        <f t="shared" si="66"/>
        <v>0.98188818237660425</v>
      </c>
      <c r="BF136" s="40">
        <f t="shared" si="78"/>
        <v>0</v>
      </c>
      <c r="BG136" s="40">
        <f t="shared" si="78"/>
        <v>0</v>
      </c>
      <c r="BH136" s="40">
        <f t="shared" si="78"/>
        <v>0</v>
      </c>
      <c r="BI136" s="40">
        <f t="shared" si="78"/>
        <v>0</v>
      </c>
      <c r="BJ136" s="40">
        <f t="shared" si="78"/>
        <v>0</v>
      </c>
      <c r="BK136" s="40">
        <f t="shared" si="78"/>
        <v>0</v>
      </c>
      <c r="BL136" s="40">
        <f t="shared" si="85"/>
        <v>0</v>
      </c>
      <c r="BM136" s="40">
        <f t="shared" si="85"/>
        <v>166.01076970162589</v>
      </c>
      <c r="BN136" s="40">
        <f t="shared" si="85"/>
        <v>453.70189068661819</v>
      </c>
      <c r="BO136" s="40">
        <f t="shared" si="85"/>
        <v>700.74785693415504</v>
      </c>
      <c r="BP136" s="40">
        <f t="shared" si="85"/>
        <v>890.31289410722968</v>
      </c>
      <c r="BQ136" s="40">
        <f t="shared" si="85"/>
        <v>1009.4784581935323</v>
      </c>
      <c r="BR136" s="40">
        <f t="shared" si="85"/>
        <v>1050.1236129309877</v>
      </c>
      <c r="BS136" s="40">
        <f t="shared" si="85"/>
        <v>1009.4784581935323</v>
      </c>
      <c r="BT136" s="40">
        <f t="shared" si="83"/>
        <v>890.31289410722968</v>
      </c>
      <c r="BU136" s="40">
        <f t="shared" si="83"/>
        <v>700.74785693415504</v>
      </c>
      <c r="BV136" s="40">
        <f t="shared" si="83"/>
        <v>453.70189068661819</v>
      </c>
      <c r="BW136" s="40">
        <f t="shared" si="83"/>
        <v>166.01076970162589</v>
      </c>
      <c r="BX136" s="40">
        <f t="shared" si="82"/>
        <v>0</v>
      </c>
      <c r="BY136" s="40">
        <f t="shared" si="82"/>
        <v>0</v>
      </c>
      <c r="BZ136" s="40">
        <f t="shared" si="82"/>
        <v>0</v>
      </c>
      <c r="CA136" s="40">
        <f t="shared" si="82"/>
        <v>0</v>
      </c>
      <c r="CB136" s="40">
        <f t="shared" si="82"/>
        <v>0</v>
      </c>
      <c r="CC136" s="40">
        <f t="shared" si="82"/>
        <v>0</v>
      </c>
      <c r="CD136" s="40">
        <f t="shared" si="82"/>
        <v>0</v>
      </c>
      <c r="CE136" s="40">
        <f t="shared" si="67"/>
        <v>535.56304259480373</v>
      </c>
      <c r="CF136" s="10">
        <f t="shared" si="60"/>
        <v>1.4508622662626089</v>
      </c>
      <c r="CG136" s="35">
        <f t="shared" si="61"/>
        <v>6.9387096774193546</v>
      </c>
      <c r="CH136" s="7">
        <f t="shared" si="62"/>
        <v>25.722538782025158</v>
      </c>
      <c r="CI136" s="7">
        <f t="shared" si="68"/>
        <v>13.118494778832831</v>
      </c>
      <c r="CJ136" s="10">
        <f t="shared" si="63"/>
        <v>15.833061531357011</v>
      </c>
    </row>
    <row r="137" spans="1:88" ht="15.75" thickBot="1" x14ac:dyDescent="0.3">
      <c r="A137" s="8">
        <v>126</v>
      </c>
      <c r="B137" s="3" t="s">
        <v>20</v>
      </c>
      <c r="C137" s="14">
        <v>44322</v>
      </c>
      <c r="D137" s="11">
        <f t="shared" si="64"/>
        <v>16.688347792507614</v>
      </c>
      <c r="E137" s="8">
        <f t="shared" si="88"/>
        <v>-180</v>
      </c>
      <c r="F137" s="3">
        <f t="shared" si="88"/>
        <v>-165</v>
      </c>
      <c r="G137" s="3">
        <f t="shared" si="88"/>
        <v>-150</v>
      </c>
      <c r="H137" s="3">
        <f t="shared" si="88"/>
        <v>-135</v>
      </c>
      <c r="I137" s="3">
        <f t="shared" si="86"/>
        <v>-120</v>
      </c>
      <c r="J137" s="3">
        <f t="shared" si="86"/>
        <v>-105</v>
      </c>
      <c r="K137" s="3">
        <f t="shared" si="86"/>
        <v>-90</v>
      </c>
      <c r="L137" s="3">
        <f t="shared" si="86"/>
        <v>-75</v>
      </c>
      <c r="M137" s="3">
        <f t="shared" si="86"/>
        <v>-60</v>
      </c>
      <c r="N137" s="3">
        <f t="shared" si="86"/>
        <v>-45</v>
      </c>
      <c r="O137" s="3">
        <f t="shared" si="86"/>
        <v>-30</v>
      </c>
      <c r="P137" s="3">
        <f t="shared" si="86"/>
        <v>-15</v>
      </c>
      <c r="Q137" s="3">
        <f t="shared" si="87"/>
        <v>0</v>
      </c>
      <c r="R137" s="3">
        <f t="shared" si="87"/>
        <v>15</v>
      </c>
      <c r="S137" s="3">
        <f t="shared" si="87"/>
        <v>30</v>
      </c>
      <c r="T137" s="3">
        <f t="shared" si="87"/>
        <v>45</v>
      </c>
      <c r="U137" s="3">
        <f t="shared" si="87"/>
        <v>60</v>
      </c>
      <c r="V137" s="3">
        <f t="shared" si="87"/>
        <v>75</v>
      </c>
      <c r="W137" s="3">
        <f t="shared" si="87"/>
        <v>90</v>
      </c>
      <c r="X137" s="3">
        <f t="shared" si="87"/>
        <v>105</v>
      </c>
      <c r="Y137" s="3">
        <f t="shared" si="84"/>
        <v>120</v>
      </c>
      <c r="Z137" s="3">
        <f t="shared" si="84"/>
        <v>135</v>
      </c>
      <c r="AA137" s="3">
        <f t="shared" si="84"/>
        <v>150</v>
      </c>
      <c r="AB137" s="3">
        <f t="shared" si="84"/>
        <v>165</v>
      </c>
      <c r="AC137" s="3">
        <f t="shared" si="69"/>
        <v>180</v>
      </c>
      <c r="AD137" s="7">
        <f t="shared" si="81"/>
        <v>174.56834779250764</v>
      </c>
      <c r="AE137" s="7">
        <f t="shared" si="81"/>
        <v>164.85618651373659</v>
      </c>
      <c r="AF137" s="7">
        <f t="shared" si="81"/>
        <v>151.23772418401973</v>
      </c>
      <c r="AG137" s="7">
        <f t="shared" si="81"/>
        <v>137.35817259050086</v>
      </c>
      <c r="AH137" s="7">
        <f t="shared" si="80"/>
        <v>123.49201063350172</v>
      </c>
      <c r="AI137" s="7">
        <f t="shared" si="80"/>
        <v>109.74301467448032</v>
      </c>
      <c r="AJ137" s="7">
        <f t="shared" si="80"/>
        <v>96.207620557247381</v>
      </c>
      <c r="AK137" s="7">
        <f t="shared" si="80"/>
        <v>83.019080061753797</v>
      </c>
      <c r="AL137" s="7">
        <f t="shared" si="80"/>
        <v>70.393554714494641</v>
      </c>
      <c r="AM137" s="7">
        <f t="shared" si="80"/>
        <v>58.712036898292375</v>
      </c>
      <c r="AN137" s="7">
        <f t="shared" si="80"/>
        <v>48.672626041427414</v>
      </c>
      <c r="AO137" s="7">
        <f t="shared" si="80"/>
        <v>41.495307870780437</v>
      </c>
      <c r="AP137" s="7">
        <f t="shared" si="80"/>
        <v>38.808347792507618</v>
      </c>
      <c r="AQ137" s="7">
        <f t="shared" si="80"/>
        <v>41.495307870780437</v>
      </c>
      <c r="AR137" s="7">
        <f t="shared" si="80"/>
        <v>48.672626041427414</v>
      </c>
      <c r="AS137" s="7">
        <f t="shared" si="80"/>
        <v>58.712036898292375</v>
      </c>
      <c r="AT137" s="7">
        <f t="shared" si="80"/>
        <v>70.393554714494641</v>
      </c>
      <c r="AU137" s="7">
        <f t="shared" si="89"/>
        <v>83.019080061753797</v>
      </c>
      <c r="AV137" s="7">
        <f t="shared" si="89"/>
        <v>96.207620557247381</v>
      </c>
      <c r="AW137" s="7">
        <f t="shared" si="89"/>
        <v>109.74301467448032</v>
      </c>
      <c r="AX137" s="7">
        <f t="shared" si="75"/>
        <v>123.49201063350172</v>
      </c>
      <c r="AY137" s="7">
        <f t="shared" si="75"/>
        <v>137.35817259050086</v>
      </c>
      <c r="AZ137" s="7">
        <f t="shared" si="75"/>
        <v>151.23772418401973</v>
      </c>
      <c r="BA137" s="7">
        <f t="shared" si="75"/>
        <v>164.85618651373659</v>
      </c>
      <c r="BB137" s="7">
        <f t="shared" si="75"/>
        <v>174.56834779250764</v>
      </c>
      <c r="BC137" s="7">
        <f t="shared" si="65"/>
        <v>83.000821171291534</v>
      </c>
      <c r="BD137" s="7">
        <f t="shared" si="59"/>
        <v>11.066776156172205</v>
      </c>
      <c r="BE137" s="40">
        <f t="shared" si="66"/>
        <v>0.98141602609892764</v>
      </c>
      <c r="BF137" s="40">
        <f t="shared" si="78"/>
        <v>0</v>
      </c>
      <c r="BG137" s="40">
        <f t="shared" si="78"/>
        <v>0</v>
      </c>
      <c r="BH137" s="40">
        <f t="shared" si="78"/>
        <v>0</v>
      </c>
      <c r="BI137" s="40">
        <f t="shared" si="78"/>
        <v>0</v>
      </c>
      <c r="BJ137" s="40">
        <f t="shared" si="78"/>
        <v>0</v>
      </c>
      <c r="BK137" s="40">
        <f t="shared" si="78"/>
        <v>0</v>
      </c>
      <c r="BL137" s="40">
        <f t="shared" si="85"/>
        <v>0</v>
      </c>
      <c r="BM137" s="40">
        <f t="shared" si="85"/>
        <v>163.05594441703602</v>
      </c>
      <c r="BN137" s="40">
        <f t="shared" si="85"/>
        <v>450.18255673736121</v>
      </c>
      <c r="BO137" s="40">
        <f t="shared" si="85"/>
        <v>696.74376840491516</v>
      </c>
      <c r="BP137" s="40">
        <f t="shared" si="85"/>
        <v>885.93684030622205</v>
      </c>
      <c r="BQ137" s="40">
        <f t="shared" si="85"/>
        <v>1004.8685772475422</v>
      </c>
      <c r="BR137" s="40">
        <f t="shared" si="85"/>
        <v>1045.433977900313</v>
      </c>
      <c r="BS137" s="40">
        <f t="shared" si="85"/>
        <v>1004.8685772475422</v>
      </c>
      <c r="BT137" s="40">
        <f t="shared" si="83"/>
        <v>885.93684030622205</v>
      </c>
      <c r="BU137" s="40">
        <f t="shared" si="83"/>
        <v>696.74376840491516</v>
      </c>
      <c r="BV137" s="40">
        <f t="shared" si="83"/>
        <v>450.18255673736121</v>
      </c>
      <c r="BW137" s="40">
        <f t="shared" si="83"/>
        <v>163.05594441703602</v>
      </c>
      <c r="BX137" s="40">
        <f t="shared" si="82"/>
        <v>0</v>
      </c>
      <c r="BY137" s="40">
        <f t="shared" si="82"/>
        <v>0</v>
      </c>
      <c r="BZ137" s="40">
        <f t="shared" si="82"/>
        <v>0</v>
      </c>
      <c r="CA137" s="40">
        <f t="shared" si="82"/>
        <v>0</v>
      </c>
      <c r="CB137" s="40">
        <f t="shared" si="82"/>
        <v>0</v>
      </c>
      <c r="CC137" s="40">
        <f t="shared" si="82"/>
        <v>0</v>
      </c>
      <c r="CD137" s="40">
        <f t="shared" si="82"/>
        <v>0</v>
      </c>
      <c r="CE137" s="40">
        <f t="shared" si="67"/>
        <v>533.17132872915965</v>
      </c>
      <c r="CF137" s="10">
        <f t="shared" si="60"/>
        <v>1.4486376112980537</v>
      </c>
      <c r="CG137" s="35">
        <f t="shared" si="61"/>
        <v>6.9387096774193546</v>
      </c>
      <c r="CH137" s="7">
        <f t="shared" si="62"/>
        <v>25.537218025870104</v>
      </c>
      <c r="CI137" s="7">
        <f t="shared" si="68"/>
        <v>13.023981193193753</v>
      </c>
      <c r="CJ137" s="10">
        <f t="shared" si="63"/>
        <v>15.731757036832326</v>
      </c>
    </row>
    <row r="138" spans="1:88" ht="15.75" thickBot="1" x14ac:dyDescent="0.3">
      <c r="A138" s="8">
        <v>127</v>
      </c>
      <c r="B138" s="3" t="s">
        <v>20</v>
      </c>
      <c r="C138" s="14">
        <v>44323</v>
      </c>
      <c r="D138" s="11">
        <f t="shared" si="64"/>
        <v>16.969452698039142</v>
      </c>
      <c r="E138" s="8">
        <f t="shared" si="88"/>
        <v>-180</v>
      </c>
      <c r="F138" s="3">
        <f t="shared" si="88"/>
        <v>-165</v>
      </c>
      <c r="G138" s="3">
        <f t="shared" si="88"/>
        <v>-150</v>
      </c>
      <c r="H138" s="3">
        <f t="shared" si="88"/>
        <v>-135</v>
      </c>
      <c r="I138" s="3">
        <f t="shared" si="86"/>
        <v>-120</v>
      </c>
      <c r="J138" s="3">
        <f t="shared" si="86"/>
        <v>-105</v>
      </c>
      <c r="K138" s="3">
        <f t="shared" si="86"/>
        <v>-90</v>
      </c>
      <c r="L138" s="3">
        <f t="shared" si="86"/>
        <v>-75</v>
      </c>
      <c r="M138" s="3">
        <f t="shared" si="86"/>
        <v>-60</v>
      </c>
      <c r="N138" s="3">
        <f t="shared" si="86"/>
        <v>-45</v>
      </c>
      <c r="O138" s="3">
        <f t="shared" si="86"/>
        <v>-30</v>
      </c>
      <c r="P138" s="3">
        <f t="shared" si="86"/>
        <v>-15</v>
      </c>
      <c r="Q138" s="3">
        <f t="shared" si="87"/>
        <v>0</v>
      </c>
      <c r="R138" s="3">
        <f t="shared" si="87"/>
        <v>15</v>
      </c>
      <c r="S138" s="3">
        <f t="shared" si="87"/>
        <v>30</v>
      </c>
      <c r="T138" s="3">
        <f t="shared" si="87"/>
        <v>45</v>
      </c>
      <c r="U138" s="3">
        <f t="shared" si="87"/>
        <v>60</v>
      </c>
      <c r="V138" s="3">
        <f t="shared" si="87"/>
        <v>75</v>
      </c>
      <c r="W138" s="3">
        <f t="shared" si="87"/>
        <v>90</v>
      </c>
      <c r="X138" s="3">
        <f t="shared" si="87"/>
        <v>105</v>
      </c>
      <c r="Y138" s="3">
        <f t="shared" si="84"/>
        <v>120</v>
      </c>
      <c r="Z138" s="3">
        <f t="shared" si="84"/>
        <v>135</v>
      </c>
      <c r="AA138" s="3">
        <f t="shared" si="84"/>
        <v>150</v>
      </c>
      <c r="AB138" s="3">
        <f t="shared" si="84"/>
        <v>165</v>
      </c>
      <c r="AC138" s="3">
        <f t="shared" si="69"/>
        <v>180</v>
      </c>
      <c r="AD138" s="7">
        <f t="shared" si="81"/>
        <v>174.84945269803916</v>
      </c>
      <c r="AE138" s="7">
        <f t="shared" si="81"/>
        <v>164.96563347590509</v>
      </c>
      <c r="AF138" s="7">
        <f t="shared" si="81"/>
        <v>151.31267829672638</v>
      </c>
      <c r="AG138" s="7">
        <f t="shared" si="81"/>
        <v>137.42908492890345</v>
      </c>
      <c r="AH138" s="7">
        <f t="shared" si="80"/>
        <v>123.56832974541338</v>
      </c>
      <c r="AI138" s="7">
        <f t="shared" si="80"/>
        <v>109.82995007643366</v>
      </c>
      <c r="AJ138" s="7">
        <f t="shared" si="80"/>
        <v>96.309544176156081</v>
      </c>
      <c r="AK138" s="7">
        <f t="shared" si="80"/>
        <v>83.140796260962006</v>
      </c>
      <c r="AL138" s="7">
        <f t="shared" si="80"/>
        <v>70.541056402975784</v>
      </c>
      <c r="AM138" s="7">
        <f t="shared" si="80"/>
        <v>58.892806355626497</v>
      </c>
      <c r="AN138" s="7">
        <f t="shared" si="80"/>
        <v>48.89411495913744</v>
      </c>
      <c r="AO138" s="7">
        <f t="shared" si="80"/>
        <v>41.75746181971914</v>
      </c>
      <c r="AP138" s="7">
        <f t="shared" si="80"/>
        <v>39.089452698039139</v>
      </c>
      <c r="AQ138" s="7">
        <f t="shared" si="80"/>
        <v>41.75746181971914</v>
      </c>
      <c r="AR138" s="7">
        <f t="shared" si="80"/>
        <v>48.89411495913744</v>
      </c>
      <c r="AS138" s="7">
        <f t="shared" si="80"/>
        <v>58.892806355626497</v>
      </c>
      <c r="AT138" s="7">
        <f t="shared" si="80"/>
        <v>70.541056402975784</v>
      </c>
      <c r="AU138" s="7">
        <f t="shared" si="89"/>
        <v>83.140796260962006</v>
      </c>
      <c r="AV138" s="7">
        <f t="shared" si="89"/>
        <v>96.309544176156081</v>
      </c>
      <c r="AW138" s="7">
        <f t="shared" si="89"/>
        <v>109.82995007643366</v>
      </c>
      <c r="AX138" s="7">
        <f t="shared" si="75"/>
        <v>123.56832974541338</v>
      </c>
      <c r="AY138" s="7">
        <f t="shared" si="75"/>
        <v>137.42908492890345</v>
      </c>
      <c r="AZ138" s="7">
        <f t="shared" si="75"/>
        <v>151.31267829672638</v>
      </c>
      <c r="BA138" s="7">
        <f t="shared" si="75"/>
        <v>164.96563347590509</v>
      </c>
      <c r="BB138" s="7">
        <f t="shared" si="75"/>
        <v>174.84945269803916</v>
      </c>
      <c r="BC138" s="7">
        <f t="shared" si="65"/>
        <v>82.875155061967391</v>
      </c>
      <c r="BD138" s="7">
        <f t="shared" si="59"/>
        <v>11.050020674928986</v>
      </c>
      <c r="BE138" s="40">
        <f t="shared" si="66"/>
        <v>0.980949376653793</v>
      </c>
      <c r="BF138" s="40">
        <f t="shared" si="78"/>
        <v>0</v>
      </c>
      <c r="BG138" s="40">
        <f t="shared" si="78"/>
        <v>0</v>
      </c>
      <c r="BH138" s="40">
        <f t="shared" si="78"/>
        <v>0</v>
      </c>
      <c r="BI138" s="40">
        <f t="shared" si="78"/>
        <v>0</v>
      </c>
      <c r="BJ138" s="40">
        <f t="shared" si="78"/>
        <v>0</v>
      </c>
      <c r="BK138" s="40">
        <f t="shared" si="78"/>
        <v>0</v>
      </c>
      <c r="BL138" s="40">
        <f t="shared" si="85"/>
        <v>0</v>
      </c>
      <c r="BM138" s="40">
        <f t="shared" si="85"/>
        <v>160.15050444605842</v>
      </c>
      <c r="BN138" s="40">
        <f t="shared" si="85"/>
        <v>446.71502187483753</v>
      </c>
      <c r="BO138" s="40">
        <f t="shared" si="85"/>
        <v>692.79355171637872</v>
      </c>
      <c r="BP138" s="40">
        <f t="shared" si="85"/>
        <v>881.61624882597903</v>
      </c>
      <c r="BQ138" s="40">
        <f t="shared" si="85"/>
        <v>1000.3151584398804</v>
      </c>
      <c r="BR138" s="40">
        <f t="shared" si="85"/>
        <v>1040.8011460271184</v>
      </c>
      <c r="BS138" s="40">
        <f t="shared" si="85"/>
        <v>1000.3151584398804</v>
      </c>
      <c r="BT138" s="40">
        <f t="shared" si="83"/>
        <v>881.61624882597903</v>
      </c>
      <c r="BU138" s="40">
        <f t="shared" si="83"/>
        <v>692.79355171637872</v>
      </c>
      <c r="BV138" s="40">
        <f t="shared" si="83"/>
        <v>446.71502187483753</v>
      </c>
      <c r="BW138" s="40">
        <f t="shared" si="83"/>
        <v>160.15050444605842</v>
      </c>
      <c r="BX138" s="40">
        <f t="shared" si="82"/>
        <v>0</v>
      </c>
      <c r="BY138" s="40">
        <f t="shared" si="82"/>
        <v>0</v>
      </c>
      <c r="BZ138" s="40">
        <f t="shared" si="82"/>
        <v>0</v>
      </c>
      <c r="CA138" s="40">
        <f t="shared" si="82"/>
        <v>0</v>
      </c>
      <c r="CB138" s="40">
        <f t="shared" si="82"/>
        <v>0</v>
      </c>
      <c r="CC138" s="40">
        <f t="shared" si="82"/>
        <v>0</v>
      </c>
      <c r="CD138" s="40">
        <f t="shared" si="82"/>
        <v>0</v>
      </c>
      <c r="CE138" s="40">
        <f t="shared" si="67"/>
        <v>530.80858447383036</v>
      </c>
      <c r="CF138" s="10">
        <f t="shared" si="60"/>
        <v>1.4464443239321763</v>
      </c>
      <c r="CG138" s="35">
        <f t="shared" si="61"/>
        <v>6.9387096774193546</v>
      </c>
      <c r="CH138" s="7">
        <f t="shared" si="62"/>
        <v>25.35441520166528</v>
      </c>
      <c r="CI138" s="7">
        <f t="shared" si="68"/>
        <v>12.930751752849293</v>
      </c>
      <c r="CJ138" s="10">
        <f t="shared" si="63"/>
        <v>15.63167908897265</v>
      </c>
    </row>
    <row r="139" spans="1:88" ht="15.75" thickBot="1" x14ac:dyDescent="0.3">
      <c r="A139" s="8">
        <v>128</v>
      </c>
      <c r="B139" s="3" t="s">
        <v>20</v>
      </c>
      <c r="C139" s="14">
        <v>44324</v>
      </c>
      <c r="D139" s="11">
        <f t="shared" si="64"/>
        <v>17.245529188505458</v>
      </c>
      <c r="E139" s="8">
        <f t="shared" si="88"/>
        <v>-180</v>
      </c>
      <c r="F139" s="3">
        <f t="shared" si="88"/>
        <v>-165</v>
      </c>
      <c r="G139" s="3">
        <f t="shared" si="88"/>
        <v>-150</v>
      </c>
      <c r="H139" s="3">
        <f t="shared" si="88"/>
        <v>-135</v>
      </c>
      <c r="I139" s="3">
        <f t="shared" si="86"/>
        <v>-120</v>
      </c>
      <c r="J139" s="3">
        <f t="shared" si="86"/>
        <v>-105</v>
      </c>
      <c r="K139" s="3">
        <f t="shared" si="86"/>
        <v>-90</v>
      </c>
      <c r="L139" s="3">
        <f t="shared" si="86"/>
        <v>-75</v>
      </c>
      <c r="M139" s="3">
        <f t="shared" si="86"/>
        <v>-60</v>
      </c>
      <c r="N139" s="3">
        <f t="shared" si="86"/>
        <v>-45</v>
      </c>
      <c r="O139" s="3">
        <f t="shared" si="86"/>
        <v>-30</v>
      </c>
      <c r="P139" s="3">
        <f t="shared" si="86"/>
        <v>-15</v>
      </c>
      <c r="Q139" s="3">
        <f t="shared" si="87"/>
        <v>0</v>
      </c>
      <c r="R139" s="3">
        <f t="shared" si="87"/>
        <v>15</v>
      </c>
      <c r="S139" s="3">
        <f t="shared" si="87"/>
        <v>30</v>
      </c>
      <c r="T139" s="3">
        <f t="shared" si="87"/>
        <v>45</v>
      </c>
      <c r="U139" s="3">
        <f t="shared" si="87"/>
        <v>60</v>
      </c>
      <c r="V139" s="3">
        <f t="shared" si="87"/>
        <v>75</v>
      </c>
      <c r="W139" s="3">
        <f t="shared" si="87"/>
        <v>90</v>
      </c>
      <c r="X139" s="3">
        <f t="shared" si="87"/>
        <v>105</v>
      </c>
      <c r="Y139" s="3">
        <f t="shared" si="84"/>
        <v>120</v>
      </c>
      <c r="Z139" s="3">
        <f t="shared" si="84"/>
        <v>135</v>
      </c>
      <c r="AA139" s="3">
        <f t="shared" si="84"/>
        <v>150</v>
      </c>
      <c r="AB139" s="3">
        <f t="shared" si="84"/>
        <v>165</v>
      </c>
      <c r="AC139" s="3">
        <f t="shared" si="69"/>
        <v>180</v>
      </c>
      <c r="AD139" s="7">
        <f t="shared" si="81"/>
        <v>175.12552918850542</v>
      </c>
      <c r="AE139" s="7">
        <f t="shared" si="81"/>
        <v>165.06885323840194</v>
      </c>
      <c r="AF139" s="7">
        <f t="shared" si="81"/>
        <v>151.38400759143752</v>
      </c>
      <c r="AG139" s="7">
        <f t="shared" si="81"/>
        <v>137.4973586849012</v>
      </c>
      <c r="AH139" s="7">
        <f t="shared" si="80"/>
        <v>123.64245781583392</v>
      </c>
      <c r="AI139" s="7">
        <f t="shared" si="80"/>
        <v>109.91489237321055</v>
      </c>
      <c r="AJ139" s="7">
        <f t="shared" si="80"/>
        <v>96.409515656265526</v>
      </c>
      <c r="AK139" s="7">
        <f t="shared" si="80"/>
        <v>83.260466378700031</v>
      </c>
      <c r="AL139" s="7">
        <f t="shared" si="80"/>
        <v>70.686262977164503</v>
      </c>
      <c r="AM139" s="7">
        <f t="shared" si="80"/>
        <v>59.070816366932789</v>
      </c>
      <c r="AN139" s="7">
        <f t="shared" si="80"/>
        <v>49.112084540176937</v>
      </c>
      <c r="AO139" s="7">
        <f t="shared" si="80"/>
        <v>42.015121274181332</v>
      </c>
      <c r="AP139" s="7">
        <f t="shared" si="80"/>
        <v>39.365529188505455</v>
      </c>
      <c r="AQ139" s="7">
        <f t="shared" si="80"/>
        <v>42.015121274181332</v>
      </c>
      <c r="AR139" s="7">
        <f t="shared" si="80"/>
        <v>49.112084540176937</v>
      </c>
      <c r="AS139" s="7">
        <f t="shared" si="80"/>
        <v>59.070816366932789</v>
      </c>
      <c r="AT139" s="7">
        <f t="shared" si="80"/>
        <v>70.686262977164503</v>
      </c>
      <c r="AU139" s="7">
        <f t="shared" si="89"/>
        <v>83.260466378700031</v>
      </c>
      <c r="AV139" s="7">
        <f t="shared" si="89"/>
        <v>96.409515656265526</v>
      </c>
      <c r="AW139" s="7">
        <f t="shared" si="89"/>
        <v>109.91489237321055</v>
      </c>
      <c r="AX139" s="7">
        <f t="shared" si="75"/>
        <v>123.64245781583392</v>
      </c>
      <c r="AY139" s="7">
        <f t="shared" si="75"/>
        <v>137.4973586849012</v>
      </c>
      <c r="AZ139" s="7">
        <f t="shared" si="75"/>
        <v>151.38400759143752</v>
      </c>
      <c r="BA139" s="7">
        <f t="shared" si="75"/>
        <v>165.06885323840194</v>
      </c>
      <c r="BB139" s="7">
        <f t="shared" si="75"/>
        <v>175.12552918850542</v>
      </c>
      <c r="BC139" s="7">
        <f t="shared" si="65"/>
        <v>82.751336439389206</v>
      </c>
      <c r="BD139" s="7">
        <f t="shared" si="59"/>
        <v>11.033511525251894</v>
      </c>
      <c r="BE139" s="40">
        <f t="shared" si="66"/>
        <v>0.98048837231950192</v>
      </c>
      <c r="BF139" s="40">
        <f t="shared" si="78"/>
        <v>0</v>
      </c>
      <c r="BG139" s="40">
        <f t="shared" si="78"/>
        <v>0</v>
      </c>
      <c r="BH139" s="40">
        <f t="shared" si="78"/>
        <v>0</v>
      </c>
      <c r="BI139" s="40">
        <f t="shared" si="78"/>
        <v>0</v>
      </c>
      <c r="BJ139" s="40">
        <f t="shared" si="78"/>
        <v>0</v>
      </c>
      <c r="BK139" s="40">
        <f t="shared" si="78"/>
        <v>0</v>
      </c>
      <c r="BL139" s="40">
        <f t="shared" si="85"/>
        <v>0</v>
      </c>
      <c r="BM139" s="40">
        <f t="shared" si="85"/>
        <v>157.29547157418128</v>
      </c>
      <c r="BN139" s="40">
        <f t="shared" si="85"/>
        <v>443.30084393853969</v>
      </c>
      <c r="BO139" s="40">
        <f t="shared" si="85"/>
        <v>688.89922502804609</v>
      </c>
      <c r="BP139" s="40">
        <f t="shared" si="85"/>
        <v>877.35349104196598</v>
      </c>
      <c r="BQ139" s="40">
        <f t="shared" si="85"/>
        <v>995.82079518685043</v>
      </c>
      <c r="BR139" s="40">
        <f t="shared" si="85"/>
        <v>1036.2277864617022</v>
      </c>
      <c r="BS139" s="40">
        <f t="shared" si="85"/>
        <v>995.82079518685043</v>
      </c>
      <c r="BT139" s="40">
        <f t="shared" si="83"/>
        <v>877.35349104196598</v>
      </c>
      <c r="BU139" s="40">
        <f t="shared" si="83"/>
        <v>688.89922502804609</v>
      </c>
      <c r="BV139" s="40">
        <f t="shared" si="83"/>
        <v>443.30084393853969</v>
      </c>
      <c r="BW139" s="40">
        <f t="shared" si="83"/>
        <v>157.29547157418128</v>
      </c>
      <c r="BX139" s="40">
        <f t="shared" si="82"/>
        <v>0</v>
      </c>
      <c r="BY139" s="40">
        <f t="shared" si="82"/>
        <v>0</v>
      </c>
      <c r="BZ139" s="40">
        <f t="shared" si="82"/>
        <v>0</v>
      </c>
      <c r="CA139" s="40">
        <f t="shared" si="82"/>
        <v>0</v>
      </c>
      <c r="CB139" s="40">
        <f t="shared" si="82"/>
        <v>0</v>
      </c>
      <c r="CC139" s="40">
        <f t="shared" si="82"/>
        <v>0</v>
      </c>
      <c r="CD139" s="40">
        <f t="shared" si="82"/>
        <v>0</v>
      </c>
      <c r="CE139" s="40">
        <f t="shared" si="67"/>
        <v>528.47617109546809</v>
      </c>
      <c r="CF139" s="10">
        <f t="shared" si="60"/>
        <v>1.4442832812929027</v>
      </c>
      <c r="CG139" s="35">
        <f t="shared" si="61"/>
        <v>6.9387096774193546</v>
      </c>
      <c r="CH139" s="7">
        <f t="shared" si="62"/>
        <v>25.174222652360857</v>
      </c>
      <c r="CI139" s="7">
        <f t="shared" si="68"/>
        <v>12.838853552704037</v>
      </c>
      <c r="CJ139" s="10">
        <f t="shared" si="63"/>
        <v>15.532884993028782</v>
      </c>
    </row>
    <row r="140" spans="1:88" ht="15.75" thickBot="1" x14ac:dyDescent="0.3">
      <c r="A140" s="8">
        <v>129</v>
      </c>
      <c r="B140" s="3" t="s">
        <v>20</v>
      </c>
      <c r="C140" s="14">
        <v>44325</v>
      </c>
      <c r="D140" s="11">
        <f t="shared" si="64"/>
        <v>17.516495456484218</v>
      </c>
      <c r="E140" s="8">
        <f t="shared" si="88"/>
        <v>-180</v>
      </c>
      <c r="F140" s="3">
        <f t="shared" si="88"/>
        <v>-165</v>
      </c>
      <c r="G140" s="3">
        <f t="shared" si="88"/>
        <v>-150</v>
      </c>
      <c r="H140" s="3">
        <f t="shared" si="88"/>
        <v>-135</v>
      </c>
      <c r="I140" s="3">
        <f t="shared" si="86"/>
        <v>-120</v>
      </c>
      <c r="J140" s="3">
        <f t="shared" si="86"/>
        <v>-105</v>
      </c>
      <c r="K140" s="3">
        <f t="shared" si="86"/>
        <v>-90</v>
      </c>
      <c r="L140" s="3">
        <f t="shared" si="86"/>
        <v>-75</v>
      </c>
      <c r="M140" s="3">
        <f t="shared" si="86"/>
        <v>-60</v>
      </c>
      <c r="N140" s="3">
        <f t="shared" si="86"/>
        <v>-45</v>
      </c>
      <c r="O140" s="3">
        <f t="shared" si="86"/>
        <v>-30</v>
      </c>
      <c r="P140" s="3">
        <f t="shared" si="86"/>
        <v>-15</v>
      </c>
      <c r="Q140" s="3">
        <f t="shared" si="87"/>
        <v>0</v>
      </c>
      <c r="R140" s="3">
        <f t="shared" si="87"/>
        <v>15</v>
      </c>
      <c r="S140" s="3">
        <f t="shared" si="87"/>
        <v>30</v>
      </c>
      <c r="T140" s="3">
        <f t="shared" si="87"/>
        <v>45</v>
      </c>
      <c r="U140" s="3">
        <f t="shared" si="87"/>
        <v>60</v>
      </c>
      <c r="V140" s="3">
        <f t="shared" si="87"/>
        <v>75</v>
      </c>
      <c r="W140" s="3">
        <f t="shared" si="87"/>
        <v>90</v>
      </c>
      <c r="X140" s="3">
        <f t="shared" si="87"/>
        <v>105</v>
      </c>
      <c r="Y140" s="3">
        <f t="shared" si="87"/>
        <v>120</v>
      </c>
      <c r="Z140" s="3">
        <f t="shared" si="87"/>
        <v>135</v>
      </c>
      <c r="AA140" s="3">
        <f t="shared" si="87"/>
        <v>150</v>
      </c>
      <c r="AB140" s="3">
        <f t="shared" si="87"/>
        <v>165</v>
      </c>
      <c r="AC140" s="3">
        <f t="shared" si="69"/>
        <v>180</v>
      </c>
      <c r="AD140" s="7">
        <f t="shared" si="81"/>
        <v>175.39649545648433</v>
      </c>
      <c r="AE140" s="7">
        <f t="shared" si="81"/>
        <v>165.16596231069033</v>
      </c>
      <c r="AF140" s="7">
        <f t="shared" si="81"/>
        <v>151.45179899719548</v>
      </c>
      <c r="AG140" s="7">
        <f t="shared" si="81"/>
        <v>137.56304180821769</v>
      </c>
      <c r="AH140" s="7">
        <f t="shared" si="80"/>
        <v>123.71441434635118</v>
      </c>
      <c r="AI140" s="7">
        <f t="shared" si="80"/>
        <v>109.99783788578715</v>
      </c>
      <c r="AJ140" s="7">
        <f t="shared" si="80"/>
        <v>96.507510377114329</v>
      </c>
      <c r="AK140" s="7">
        <f t="shared" si="80"/>
        <v>83.378045506242572</v>
      </c>
      <c r="AL140" s="7">
        <f t="shared" si="80"/>
        <v>70.829109413068423</v>
      </c>
      <c r="AM140" s="7">
        <f t="shared" si="80"/>
        <v>59.24598340762271</v>
      </c>
      <c r="AN140" s="7">
        <f t="shared" si="80"/>
        <v>49.326439978347999</v>
      </c>
      <c r="AO140" s="7">
        <f t="shared" si="80"/>
        <v>42.268195695093908</v>
      </c>
      <c r="AP140" s="7">
        <f t="shared" si="80"/>
        <v>39.636495456484219</v>
      </c>
      <c r="AQ140" s="7">
        <f t="shared" si="80"/>
        <v>42.268195695093908</v>
      </c>
      <c r="AR140" s="7">
        <f t="shared" si="80"/>
        <v>49.326439978347999</v>
      </c>
      <c r="AS140" s="7">
        <f t="shared" si="80"/>
        <v>59.24598340762271</v>
      </c>
      <c r="AT140" s="7">
        <f t="shared" si="80"/>
        <v>70.829109413068423</v>
      </c>
      <c r="AU140" s="7">
        <f t="shared" si="89"/>
        <v>83.378045506242572</v>
      </c>
      <c r="AV140" s="7">
        <f t="shared" si="89"/>
        <v>96.507510377114329</v>
      </c>
      <c r="AW140" s="7">
        <f t="shared" si="89"/>
        <v>109.99783788578715</v>
      </c>
      <c r="AX140" s="7">
        <f t="shared" si="89"/>
        <v>123.71441434635118</v>
      </c>
      <c r="AY140" s="7">
        <f t="shared" si="89"/>
        <v>137.56304180821769</v>
      </c>
      <c r="AZ140" s="7">
        <f t="shared" si="89"/>
        <v>151.45179899719548</v>
      </c>
      <c r="BA140" s="7">
        <f t="shared" si="89"/>
        <v>165.16596231069033</v>
      </c>
      <c r="BB140" s="7">
        <f t="shared" si="75"/>
        <v>175.39649545648433</v>
      </c>
      <c r="BC140" s="7">
        <f t="shared" si="65"/>
        <v>82.6294157913688</v>
      </c>
      <c r="BD140" s="7">
        <f t="shared" ref="BD140:BD203" si="90">(2*BC140)/15</f>
        <v>11.017255438849173</v>
      </c>
      <c r="BE140" s="40">
        <f t="shared" si="66"/>
        <v>0.98003314970158795</v>
      </c>
      <c r="BF140" s="40">
        <f t="shared" si="78"/>
        <v>0</v>
      </c>
      <c r="BG140" s="40">
        <f t="shared" si="78"/>
        <v>0</v>
      </c>
      <c r="BH140" s="40">
        <f t="shared" si="78"/>
        <v>0</v>
      </c>
      <c r="BI140" s="40">
        <f t="shared" si="78"/>
        <v>0</v>
      </c>
      <c r="BJ140" s="40">
        <f t="shared" si="78"/>
        <v>0</v>
      </c>
      <c r="BK140" s="40">
        <f t="shared" si="78"/>
        <v>0</v>
      </c>
      <c r="BL140" s="40">
        <f t="shared" si="85"/>
        <v>0</v>
      </c>
      <c r="BM140" s="40">
        <f t="shared" si="85"/>
        <v>154.49184397351965</v>
      </c>
      <c r="BN140" s="40">
        <f t="shared" si="85"/>
        <v>439.94155371548493</v>
      </c>
      <c r="BO140" s="40">
        <f t="shared" si="85"/>
        <v>685.06277649372146</v>
      </c>
      <c r="BP140" s="40">
        <f t="shared" si="85"/>
        <v>873.15090605786509</v>
      </c>
      <c r="BQ140" s="40">
        <f t="shared" si="85"/>
        <v>991.38804720845064</v>
      </c>
      <c r="BR140" s="40">
        <f t="shared" si="85"/>
        <v>1031.71653417218</v>
      </c>
      <c r="BS140" s="40">
        <f t="shared" si="85"/>
        <v>991.38804720845064</v>
      </c>
      <c r="BT140" s="40">
        <f t="shared" si="83"/>
        <v>873.15090605786509</v>
      </c>
      <c r="BU140" s="40">
        <f t="shared" si="83"/>
        <v>685.06277649372146</v>
      </c>
      <c r="BV140" s="40">
        <f t="shared" si="83"/>
        <v>439.94155371548493</v>
      </c>
      <c r="BW140" s="40">
        <f t="shared" si="83"/>
        <v>154.49184397351965</v>
      </c>
      <c r="BX140" s="40">
        <f t="shared" si="82"/>
        <v>0</v>
      </c>
      <c r="BY140" s="40">
        <f t="shared" si="82"/>
        <v>0</v>
      </c>
      <c r="BZ140" s="40">
        <f t="shared" si="82"/>
        <v>0</v>
      </c>
      <c r="CA140" s="40">
        <f t="shared" si="82"/>
        <v>0</v>
      </c>
      <c r="CB140" s="40">
        <f t="shared" si="82"/>
        <v>0</v>
      </c>
      <c r="CC140" s="40">
        <f t="shared" si="82"/>
        <v>0</v>
      </c>
      <c r="CD140" s="40">
        <f t="shared" si="82"/>
        <v>0</v>
      </c>
      <c r="CE140" s="40">
        <f t="shared" si="67"/>
        <v>526.17543242781176</v>
      </c>
      <c r="CF140" s="10">
        <f t="shared" ref="CF140:CF203" si="91">(PI()*BC140)/180</f>
        <v>1.4421553645587817</v>
      </c>
      <c r="CG140" s="35">
        <f t="shared" ref="CG140:CG203" si="92">HLOOKUP(B140,$J$5:$V$7,3,)</f>
        <v>6.9387096774193546</v>
      </c>
      <c r="CH140" s="7">
        <f t="shared" ref="CH140:CH203" si="93">37.59*BE140*(CF$12*SIN(RADIANS($J$4))*SIN(RADIANS($D140))+COS(RADIANS($J$4))*COS(RADIANS($D140))*SIN(RADIANS(BC140)))</f>
        <v>24.996731388297615</v>
      </c>
      <c r="CI140" s="7">
        <f t="shared" si="68"/>
        <v>12.748333008031784</v>
      </c>
      <c r="CJ140" s="10">
        <f t="shared" ref="CJ140:CJ203" si="94">CH140*(0.29+0.52*($CG140/BD140))</f>
        <v>15.435431435851049</v>
      </c>
    </row>
    <row r="141" spans="1:88" ht="15.75" thickBot="1" x14ac:dyDescent="0.3">
      <c r="A141" s="8">
        <v>130</v>
      </c>
      <c r="B141" s="3" t="s">
        <v>20</v>
      </c>
      <c r="C141" s="14">
        <v>44326</v>
      </c>
      <c r="D141" s="11">
        <f t="shared" ref="D141:D204" si="95">(23.45)*SIN(RADIANS((360/365)*(A141-80)))</f>
        <v>17.782271208822287</v>
      </c>
      <c r="E141" s="8">
        <f t="shared" si="88"/>
        <v>-180</v>
      </c>
      <c r="F141" s="3">
        <f t="shared" si="88"/>
        <v>-165</v>
      </c>
      <c r="G141" s="3">
        <f t="shared" si="88"/>
        <v>-150</v>
      </c>
      <c r="H141" s="3">
        <f t="shared" si="88"/>
        <v>-135</v>
      </c>
      <c r="I141" s="3">
        <f t="shared" si="86"/>
        <v>-120</v>
      </c>
      <c r="J141" s="3">
        <f t="shared" si="86"/>
        <v>-105</v>
      </c>
      <c r="K141" s="3">
        <f t="shared" si="86"/>
        <v>-90</v>
      </c>
      <c r="L141" s="3">
        <f t="shared" si="86"/>
        <v>-75</v>
      </c>
      <c r="M141" s="3">
        <f t="shared" si="86"/>
        <v>-60</v>
      </c>
      <c r="N141" s="3">
        <f t="shared" si="86"/>
        <v>-45</v>
      </c>
      <c r="O141" s="3">
        <f t="shared" si="86"/>
        <v>-30</v>
      </c>
      <c r="P141" s="3">
        <f t="shared" si="86"/>
        <v>-15</v>
      </c>
      <c r="Q141" s="3">
        <f t="shared" si="87"/>
        <v>0</v>
      </c>
      <c r="R141" s="3">
        <f t="shared" si="87"/>
        <v>15</v>
      </c>
      <c r="S141" s="3">
        <f t="shared" si="87"/>
        <v>30</v>
      </c>
      <c r="T141" s="3">
        <f t="shared" si="87"/>
        <v>45</v>
      </c>
      <c r="U141" s="3">
        <f t="shared" si="87"/>
        <v>60</v>
      </c>
      <c r="V141" s="3">
        <f t="shared" si="87"/>
        <v>75</v>
      </c>
      <c r="W141" s="3">
        <f t="shared" si="87"/>
        <v>90</v>
      </c>
      <c r="X141" s="3">
        <f t="shared" si="87"/>
        <v>105</v>
      </c>
      <c r="Y141" s="3">
        <f t="shared" si="87"/>
        <v>120</v>
      </c>
      <c r="Z141" s="3">
        <f t="shared" si="87"/>
        <v>135</v>
      </c>
      <c r="AA141" s="3">
        <f t="shared" si="87"/>
        <v>150</v>
      </c>
      <c r="AB141" s="3">
        <f t="shared" si="87"/>
        <v>165</v>
      </c>
      <c r="AC141" s="3">
        <f t="shared" si="69"/>
        <v>180</v>
      </c>
      <c r="AD141" s="7">
        <f t="shared" si="81"/>
        <v>175.66227120882226</v>
      </c>
      <c r="AE141" s="7">
        <f t="shared" si="81"/>
        <v>165.25708922282411</v>
      </c>
      <c r="AF141" s="7">
        <f t="shared" si="81"/>
        <v>151.51614234702848</v>
      </c>
      <c r="AG141" s="7">
        <f t="shared" si="81"/>
        <v>137.6261836299914</v>
      </c>
      <c r="AH141" s="7">
        <f t="shared" si="80"/>
        <v>123.78421978011235</v>
      </c>
      <c r="AI141" s="7">
        <f t="shared" si="80"/>
        <v>110.07878373324257</v>
      </c>
      <c r="AJ141" s="7">
        <f t="shared" si="80"/>
        <v>96.603504511359063</v>
      </c>
      <c r="AK141" s="7">
        <f t="shared" si="80"/>
        <v>83.493489632528906</v>
      </c>
      <c r="AL141" s="7">
        <f t="shared" si="80"/>
        <v>70.969531814510916</v>
      </c>
      <c r="AM141" s="7">
        <f t="shared" si="80"/>
        <v>59.418225454791532</v>
      </c>
      <c r="AN141" s="7">
        <f t="shared" si="80"/>
        <v>49.537088370009577</v>
      </c>
      <c r="AO141" s="7">
        <f t="shared" si="80"/>
        <v>42.516596406393305</v>
      </c>
      <c r="AP141" s="7">
        <f t="shared" si="80"/>
        <v>39.902271208822285</v>
      </c>
      <c r="AQ141" s="7">
        <f t="shared" si="80"/>
        <v>42.516596406393305</v>
      </c>
      <c r="AR141" s="7">
        <f t="shared" si="80"/>
        <v>49.537088370009577</v>
      </c>
      <c r="AS141" s="7">
        <f t="shared" si="80"/>
        <v>59.418225454791532</v>
      </c>
      <c r="AT141" s="7">
        <f t="shared" si="80"/>
        <v>70.969531814510916</v>
      </c>
      <c r="AU141" s="7">
        <f t="shared" si="89"/>
        <v>83.493489632528906</v>
      </c>
      <c r="AV141" s="7">
        <f t="shared" si="89"/>
        <v>96.603504511359063</v>
      </c>
      <c r="AW141" s="7">
        <f t="shared" si="89"/>
        <v>110.07878373324257</v>
      </c>
      <c r="AX141" s="7">
        <f t="shared" si="89"/>
        <v>123.78421978011235</v>
      </c>
      <c r="AY141" s="7">
        <f t="shared" si="89"/>
        <v>137.6261836299914</v>
      </c>
      <c r="AZ141" s="7">
        <f t="shared" si="89"/>
        <v>151.51614234702848</v>
      </c>
      <c r="BA141" s="7">
        <f t="shared" si="89"/>
        <v>165.25708922282411</v>
      </c>
      <c r="BB141" s="7">
        <f t="shared" si="75"/>
        <v>175.66227120882226</v>
      </c>
      <c r="BC141" s="7">
        <f t="shared" ref="BC141:BC204" si="96">DEGREES(ACOS(-(TAN(RADIANS($J$4))*TAN(RADIANS($D141)))))</f>
        <v>82.509443792459081</v>
      </c>
      <c r="BD141" s="7">
        <f t="shared" si="90"/>
        <v>11.001259172327877</v>
      </c>
      <c r="BE141" s="40">
        <f t="shared" ref="BE141:BE204" si="97">1+0.033*COS(RADIANS((360*$A141)/365))</f>
        <v>0.97958384369233742</v>
      </c>
      <c r="BF141" s="40">
        <f t="shared" si="78"/>
        <v>0</v>
      </c>
      <c r="BG141" s="40">
        <f t="shared" si="78"/>
        <v>0</v>
      </c>
      <c r="BH141" s="40">
        <f t="shared" si="78"/>
        <v>0</v>
      </c>
      <c r="BI141" s="40">
        <f t="shared" si="78"/>
        <v>0</v>
      </c>
      <c r="BJ141" s="40">
        <f t="shared" si="78"/>
        <v>0</v>
      </c>
      <c r="BK141" s="40">
        <f t="shared" si="78"/>
        <v>0</v>
      </c>
      <c r="BL141" s="40">
        <f t="shared" si="85"/>
        <v>0</v>
      </c>
      <c r="BM141" s="40">
        <f t="shared" si="85"/>
        <v>151.74059597333934</v>
      </c>
      <c r="BN141" s="40">
        <f t="shared" si="85"/>
        <v>436.63865415070899</v>
      </c>
      <c r="BO141" s="40">
        <f t="shared" si="85"/>
        <v>681.28616299109046</v>
      </c>
      <c r="BP141" s="40">
        <f t="shared" si="85"/>
        <v>869.01079906613643</v>
      </c>
      <c r="BQ141" s="40">
        <f t="shared" si="85"/>
        <v>987.01943865696194</v>
      </c>
      <c r="BR141" s="40">
        <f t="shared" si="85"/>
        <v>1027.2699879939496</v>
      </c>
      <c r="BS141" s="40">
        <f t="shared" si="85"/>
        <v>987.01943865696194</v>
      </c>
      <c r="BT141" s="40">
        <f t="shared" si="83"/>
        <v>869.01079906613643</v>
      </c>
      <c r="BU141" s="40">
        <f t="shared" si="83"/>
        <v>681.28616299109046</v>
      </c>
      <c r="BV141" s="40">
        <f t="shared" si="83"/>
        <v>436.63865415070899</v>
      </c>
      <c r="BW141" s="40">
        <f t="shared" si="83"/>
        <v>151.74059597333934</v>
      </c>
      <c r="BX141" s="40">
        <f t="shared" si="82"/>
        <v>0</v>
      </c>
      <c r="BY141" s="40">
        <f t="shared" si="82"/>
        <v>0</v>
      </c>
      <c r="BZ141" s="40">
        <f t="shared" si="82"/>
        <v>0</v>
      </c>
      <c r="CA141" s="40">
        <f t="shared" si="82"/>
        <v>0</v>
      </c>
      <c r="CB141" s="40">
        <f t="shared" si="82"/>
        <v>0</v>
      </c>
      <c r="CC141" s="40">
        <f t="shared" si="82"/>
        <v>0</v>
      </c>
      <c r="CD141" s="40">
        <f t="shared" si="82"/>
        <v>0</v>
      </c>
      <c r="CE141" s="40">
        <f t="shared" ref="CE141:CE204" si="98">BR141*0.51</f>
        <v>523.90769387691432</v>
      </c>
      <c r="CF141" s="10">
        <f t="shared" si="91"/>
        <v>1.4400614581676077</v>
      </c>
      <c r="CG141" s="35">
        <f t="shared" si="92"/>
        <v>6.9387096774193546</v>
      </c>
      <c r="CH141" s="7">
        <f t="shared" si="93"/>
        <v>24.822031030171193</v>
      </c>
      <c r="CI141" s="7">
        <f t="shared" ref="CI141:CI204" si="99">CH141*0.51</f>
        <v>12.659235825387308</v>
      </c>
      <c r="CJ141" s="10">
        <f t="shared" si="94"/>
        <v>15.339374443838473</v>
      </c>
    </row>
    <row r="142" spans="1:88" ht="15.75" thickBot="1" x14ac:dyDescent="0.3">
      <c r="A142" s="8">
        <v>131</v>
      </c>
      <c r="B142" s="3" t="s">
        <v>20</v>
      </c>
      <c r="C142" s="14">
        <v>44327</v>
      </c>
      <c r="D142" s="11">
        <f t="shared" si="95"/>
        <v>18.042777690428341</v>
      </c>
      <c r="E142" s="8">
        <f t="shared" si="88"/>
        <v>-180</v>
      </c>
      <c r="F142" s="3">
        <f t="shared" si="88"/>
        <v>-165</v>
      </c>
      <c r="G142" s="3">
        <f t="shared" si="88"/>
        <v>-150</v>
      </c>
      <c r="H142" s="3">
        <f t="shared" si="88"/>
        <v>-135</v>
      </c>
      <c r="I142" s="3">
        <f t="shared" si="86"/>
        <v>-120</v>
      </c>
      <c r="J142" s="3">
        <f t="shared" si="86"/>
        <v>-105</v>
      </c>
      <c r="K142" s="3">
        <f t="shared" si="86"/>
        <v>-90</v>
      </c>
      <c r="L142" s="3">
        <f t="shared" si="86"/>
        <v>-75</v>
      </c>
      <c r="M142" s="3">
        <f t="shared" si="86"/>
        <v>-60</v>
      </c>
      <c r="N142" s="3">
        <f t="shared" si="86"/>
        <v>-45</v>
      </c>
      <c r="O142" s="3">
        <f t="shared" si="86"/>
        <v>-30</v>
      </c>
      <c r="P142" s="3">
        <f t="shared" si="86"/>
        <v>-15</v>
      </c>
      <c r="Q142" s="3">
        <f t="shared" si="87"/>
        <v>0</v>
      </c>
      <c r="R142" s="3">
        <f t="shared" si="87"/>
        <v>15</v>
      </c>
      <c r="S142" s="3">
        <f t="shared" si="87"/>
        <v>30</v>
      </c>
      <c r="T142" s="3">
        <f t="shared" si="87"/>
        <v>45</v>
      </c>
      <c r="U142" s="3">
        <f t="shared" si="87"/>
        <v>60</v>
      </c>
      <c r="V142" s="3">
        <f t="shared" si="87"/>
        <v>75</v>
      </c>
      <c r="W142" s="3">
        <f t="shared" si="87"/>
        <v>90</v>
      </c>
      <c r="X142" s="3">
        <f t="shared" si="87"/>
        <v>105</v>
      </c>
      <c r="Y142" s="3">
        <f t="shared" si="87"/>
        <v>120</v>
      </c>
      <c r="Z142" s="3">
        <f t="shared" si="87"/>
        <v>135</v>
      </c>
      <c r="AA142" s="3">
        <f t="shared" si="87"/>
        <v>150</v>
      </c>
      <c r="AB142" s="3">
        <f t="shared" si="87"/>
        <v>165</v>
      </c>
      <c r="AC142" s="3">
        <f t="shared" si="87"/>
        <v>180</v>
      </c>
      <c r="AD142" s="7">
        <f t="shared" si="81"/>
        <v>175.92277769042838</v>
      </c>
      <c r="AE142" s="7">
        <f t="shared" si="81"/>
        <v>165.34237398740177</v>
      </c>
      <c r="AF142" s="7">
        <f t="shared" si="81"/>
        <v>151.57713010635268</v>
      </c>
      <c r="AG142" s="7">
        <f t="shared" si="81"/>
        <v>137.68683472755257</v>
      </c>
      <c r="AH142" s="7">
        <f t="shared" si="80"/>
        <v>123.85189542901028</v>
      </c>
      <c r="AI142" s="7">
        <f t="shared" si="80"/>
        <v>110.15772779814135</v>
      </c>
      <c r="AJ142" s="7">
        <f t="shared" si="80"/>
        <v>96.697475017963654</v>
      </c>
      <c r="AK142" s="7">
        <f t="shared" si="80"/>
        <v>83.60675565894276</v>
      </c>
      <c r="AL142" s="7">
        <f t="shared" si="80"/>
        <v>71.107467442939026</v>
      </c>
      <c r="AM142" s="7">
        <f t="shared" si="80"/>
        <v>59.587462020938951</v>
      </c>
      <c r="AN142" s="7">
        <f t="shared" si="80"/>
        <v>49.74393873567881</v>
      </c>
      <c r="AO142" s="7">
        <f t="shared" si="80"/>
        <v>42.760236607316266</v>
      </c>
      <c r="AP142" s="7">
        <f t="shared" si="80"/>
        <v>40.162777690428335</v>
      </c>
      <c r="AQ142" s="7">
        <f t="shared" si="80"/>
        <v>42.760236607316266</v>
      </c>
      <c r="AR142" s="7">
        <f t="shared" si="80"/>
        <v>49.74393873567881</v>
      </c>
      <c r="AS142" s="7">
        <f t="shared" si="80"/>
        <v>59.587462020938951</v>
      </c>
      <c r="AT142" s="7">
        <f t="shared" si="80"/>
        <v>71.107467442939026</v>
      </c>
      <c r="AU142" s="7">
        <f t="shared" si="89"/>
        <v>83.60675565894276</v>
      </c>
      <c r="AV142" s="7">
        <f t="shared" si="89"/>
        <v>96.697475017963654</v>
      </c>
      <c r="AW142" s="7">
        <f t="shared" si="89"/>
        <v>110.15772779814135</v>
      </c>
      <c r="AX142" s="7">
        <f t="shared" si="89"/>
        <v>123.85189542901028</v>
      </c>
      <c r="AY142" s="7">
        <f t="shared" si="89"/>
        <v>137.68683472755257</v>
      </c>
      <c r="AZ142" s="7">
        <f t="shared" si="89"/>
        <v>151.57713010635268</v>
      </c>
      <c r="BA142" s="7">
        <f t="shared" si="89"/>
        <v>165.34237398740177</v>
      </c>
      <c r="BB142" s="7">
        <f t="shared" si="75"/>
        <v>175.92277769042838</v>
      </c>
      <c r="BC142" s="7">
        <f t="shared" si="96"/>
        <v>82.391471255995341</v>
      </c>
      <c r="BD142" s="7">
        <f t="shared" si="90"/>
        <v>10.985529500799379</v>
      </c>
      <c r="BE142" s="40">
        <f t="shared" si="97"/>
        <v>0.97914058743081744</v>
      </c>
      <c r="BF142" s="40">
        <f t="shared" si="78"/>
        <v>0</v>
      </c>
      <c r="BG142" s="40">
        <f t="shared" si="78"/>
        <v>0</v>
      </c>
      <c r="BH142" s="40">
        <f t="shared" si="78"/>
        <v>0</v>
      </c>
      <c r="BI142" s="40">
        <f t="shared" si="78"/>
        <v>0</v>
      </c>
      <c r="BJ142" s="40">
        <f t="shared" si="78"/>
        <v>0</v>
      </c>
      <c r="BK142" s="40">
        <f t="shared" si="78"/>
        <v>0</v>
      </c>
      <c r="BL142" s="40">
        <f t="shared" si="85"/>
        <v>0</v>
      </c>
      <c r="BM142" s="40">
        <f t="shared" si="85"/>
        <v>149.04267785848725</v>
      </c>
      <c r="BN142" s="40">
        <f t="shared" si="85"/>
        <v>433.39361959490628</v>
      </c>
      <c r="BO142" s="40">
        <f t="shared" si="85"/>
        <v>677.57130889639609</v>
      </c>
      <c r="BP142" s="40">
        <f t="shared" si="85"/>
        <v>864.93543975977059</v>
      </c>
      <c r="BQ142" s="40">
        <f t="shared" si="85"/>
        <v>982.71745630055739</v>
      </c>
      <c r="BR142" s="40">
        <f t="shared" si="85"/>
        <v>1022.8907087354866</v>
      </c>
      <c r="BS142" s="40">
        <f t="shared" si="85"/>
        <v>982.71745630055739</v>
      </c>
      <c r="BT142" s="40">
        <f t="shared" si="83"/>
        <v>864.93543975977059</v>
      </c>
      <c r="BU142" s="40">
        <f t="shared" si="83"/>
        <v>677.57130889639609</v>
      </c>
      <c r="BV142" s="40">
        <f t="shared" si="83"/>
        <v>433.39361959490628</v>
      </c>
      <c r="BW142" s="40">
        <f t="shared" si="83"/>
        <v>149.04267785848725</v>
      </c>
      <c r="BX142" s="40">
        <f t="shared" si="82"/>
        <v>0</v>
      </c>
      <c r="BY142" s="40">
        <f t="shared" si="82"/>
        <v>0</v>
      </c>
      <c r="BZ142" s="40">
        <f t="shared" si="82"/>
        <v>0</v>
      </c>
      <c r="CA142" s="40">
        <f t="shared" si="82"/>
        <v>0</v>
      </c>
      <c r="CB142" s="40">
        <f t="shared" si="82"/>
        <v>0</v>
      </c>
      <c r="CC142" s="40">
        <f t="shared" si="82"/>
        <v>0</v>
      </c>
      <c r="CD142" s="40">
        <f t="shared" si="82"/>
        <v>0</v>
      </c>
      <c r="CE142" s="40">
        <f t="shared" si="98"/>
        <v>521.67426145509819</v>
      </c>
      <c r="CF142" s="10">
        <f t="shared" si="91"/>
        <v>1.4380024489793866</v>
      </c>
      <c r="CG142" s="35">
        <f t="shared" si="92"/>
        <v>6.9387096774193546</v>
      </c>
      <c r="CH142" s="7">
        <f t="shared" si="93"/>
        <v>24.650209753750019</v>
      </c>
      <c r="CI142" s="7">
        <f t="shared" si="99"/>
        <v>12.571606974412511</v>
      </c>
      <c r="CJ142" s="10">
        <f t="shared" si="94"/>
        <v>15.244769341548526</v>
      </c>
    </row>
    <row r="143" spans="1:88" ht="15.75" thickBot="1" x14ac:dyDescent="0.3">
      <c r="A143" s="8">
        <v>132</v>
      </c>
      <c r="B143" s="3" t="s">
        <v>20</v>
      </c>
      <c r="C143" s="14">
        <v>44328</v>
      </c>
      <c r="D143" s="11">
        <f t="shared" si="95"/>
        <v>18.297937707609684</v>
      </c>
      <c r="E143" s="8">
        <f t="shared" si="88"/>
        <v>-180</v>
      </c>
      <c r="F143" s="3">
        <f t="shared" si="88"/>
        <v>-165</v>
      </c>
      <c r="G143" s="3">
        <f t="shared" si="88"/>
        <v>-150</v>
      </c>
      <c r="H143" s="3">
        <f t="shared" si="88"/>
        <v>-135</v>
      </c>
      <c r="I143" s="3">
        <f t="shared" si="86"/>
        <v>-120</v>
      </c>
      <c r="J143" s="3">
        <f t="shared" si="86"/>
        <v>-105</v>
      </c>
      <c r="K143" s="3">
        <f t="shared" si="86"/>
        <v>-90</v>
      </c>
      <c r="L143" s="3">
        <f t="shared" si="86"/>
        <v>-75</v>
      </c>
      <c r="M143" s="3">
        <f t="shared" si="86"/>
        <v>-60</v>
      </c>
      <c r="N143" s="3">
        <f t="shared" si="86"/>
        <v>-45</v>
      </c>
      <c r="O143" s="3">
        <f t="shared" si="86"/>
        <v>-30</v>
      </c>
      <c r="P143" s="3">
        <f t="shared" si="86"/>
        <v>-15</v>
      </c>
      <c r="Q143" s="3">
        <f t="shared" si="87"/>
        <v>0</v>
      </c>
      <c r="R143" s="3">
        <f t="shared" si="87"/>
        <v>15</v>
      </c>
      <c r="S143" s="3">
        <f t="shared" si="87"/>
        <v>30</v>
      </c>
      <c r="T143" s="3">
        <f t="shared" si="87"/>
        <v>45</v>
      </c>
      <c r="U143" s="3">
        <f t="shared" si="87"/>
        <v>60</v>
      </c>
      <c r="V143" s="3">
        <f t="shared" si="87"/>
        <v>75</v>
      </c>
      <c r="W143" s="3">
        <f t="shared" si="87"/>
        <v>90</v>
      </c>
      <c r="X143" s="3">
        <f t="shared" si="87"/>
        <v>105</v>
      </c>
      <c r="Y143" s="3">
        <f t="shared" si="87"/>
        <v>120</v>
      </c>
      <c r="Z143" s="3">
        <f t="shared" si="87"/>
        <v>135</v>
      </c>
      <c r="AA143" s="3">
        <f t="shared" si="87"/>
        <v>150</v>
      </c>
      <c r="AB143" s="3">
        <f t="shared" si="87"/>
        <v>165</v>
      </c>
      <c r="AC143" s="3">
        <f t="shared" si="87"/>
        <v>180</v>
      </c>
      <c r="AD143" s="7">
        <f t="shared" si="81"/>
        <v>176.1779377076096</v>
      </c>
      <c r="AE143" s="7">
        <f t="shared" si="81"/>
        <v>165.42196748348829</v>
      </c>
      <c r="AF143" s="7">
        <f t="shared" si="81"/>
        <v>151.63485709620045</v>
      </c>
      <c r="AG143" s="7">
        <f t="shared" si="81"/>
        <v>137.74504678766658</v>
      </c>
      <c r="AH143" s="7">
        <f t="shared" si="80"/>
        <v>123.91746339992925</v>
      </c>
      <c r="AI143" s="7">
        <f t="shared" si="80"/>
        <v>110.23466869115263</v>
      </c>
      <c r="AJ143" s="7">
        <f t="shared" si="80"/>
        <v>96.789399634633781</v>
      </c>
      <c r="AK143" s="7">
        <f t="shared" si="80"/>
        <v>83.717801413196725</v>
      </c>
      <c r="AL143" s="7">
        <f t="shared" si="80"/>
        <v>71.24285474605999</v>
      </c>
      <c r="AM143" s="7">
        <f t="shared" si="80"/>
        <v>59.753614186296396</v>
      </c>
      <c r="AN143" s="7">
        <f t="shared" si="80"/>
        <v>49.946902040685195</v>
      </c>
      <c r="AO143" s="7">
        <f t="shared" si="80"/>
        <v>42.999031384643587</v>
      </c>
      <c r="AP143" s="7">
        <f t="shared" si="80"/>
        <v>40.417937707609688</v>
      </c>
      <c r="AQ143" s="7">
        <f t="shared" si="80"/>
        <v>42.999031384643587</v>
      </c>
      <c r="AR143" s="7">
        <f t="shared" si="80"/>
        <v>49.946902040685195</v>
      </c>
      <c r="AS143" s="7">
        <f t="shared" si="80"/>
        <v>59.753614186296396</v>
      </c>
      <c r="AT143" s="7">
        <f t="shared" si="80"/>
        <v>71.24285474605999</v>
      </c>
      <c r="AU143" s="7">
        <f t="shared" si="89"/>
        <v>83.717801413196725</v>
      </c>
      <c r="AV143" s="7">
        <f t="shared" si="89"/>
        <v>96.789399634633781</v>
      </c>
      <c r="AW143" s="7">
        <f t="shared" si="89"/>
        <v>110.23466869115263</v>
      </c>
      <c r="AX143" s="7">
        <f t="shared" si="89"/>
        <v>123.91746339992925</v>
      </c>
      <c r="AY143" s="7">
        <f t="shared" si="89"/>
        <v>137.74504678766658</v>
      </c>
      <c r="AZ143" s="7">
        <f t="shared" si="89"/>
        <v>151.63485709620045</v>
      </c>
      <c r="BA143" s="7">
        <f t="shared" si="89"/>
        <v>165.42196748348829</v>
      </c>
      <c r="BB143" s="7">
        <f t="shared" si="75"/>
        <v>176.1779377076096</v>
      </c>
      <c r="BC143" s="7">
        <f t="shared" si="96"/>
        <v>82.275549083571079</v>
      </c>
      <c r="BD143" s="7">
        <f t="shared" si="90"/>
        <v>10.970073211142811</v>
      </c>
      <c r="BE143" s="40">
        <f t="shared" si="97"/>
        <v>0.97870351226342489</v>
      </c>
      <c r="BF143" s="40">
        <f t="shared" si="78"/>
        <v>0</v>
      </c>
      <c r="BG143" s="40">
        <f t="shared" si="78"/>
        <v>0</v>
      </c>
      <c r="BH143" s="40">
        <f t="shared" si="78"/>
        <v>0</v>
      </c>
      <c r="BI143" s="40">
        <f t="shared" si="78"/>
        <v>0</v>
      </c>
      <c r="BJ143" s="40">
        <f t="shared" si="78"/>
        <v>0</v>
      </c>
      <c r="BK143" s="40">
        <f t="shared" si="78"/>
        <v>0</v>
      </c>
      <c r="BL143" s="40">
        <f t="shared" si="85"/>
        <v>0</v>
      </c>
      <c r="BM143" s="40">
        <f t="shared" si="85"/>
        <v>146.39901569493315</v>
      </c>
      <c r="BN143" s="40">
        <f t="shared" si="85"/>
        <v>430.20789508894336</v>
      </c>
      <c r="BO143" s="40">
        <f t="shared" si="85"/>
        <v>673.9201049043495</v>
      </c>
      <c r="BP143" s="40">
        <f t="shared" si="85"/>
        <v>860.927060795702</v>
      </c>
      <c r="BQ143" s="40">
        <f t="shared" si="85"/>
        <v>978.48454776261099</v>
      </c>
      <c r="BR143" s="40">
        <f t="shared" si="85"/>
        <v>1018.5812173412146</v>
      </c>
      <c r="BS143" s="40">
        <f t="shared" si="85"/>
        <v>978.48454776261099</v>
      </c>
      <c r="BT143" s="40">
        <f t="shared" si="83"/>
        <v>860.927060795702</v>
      </c>
      <c r="BU143" s="40">
        <f t="shared" si="83"/>
        <v>673.9201049043495</v>
      </c>
      <c r="BV143" s="40">
        <f t="shared" si="83"/>
        <v>430.20789508894336</v>
      </c>
      <c r="BW143" s="40">
        <f t="shared" si="83"/>
        <v>146.39901569493315</v>
      </c>
      <c r="BX143" s="40">
        <f t="shared" si="82"/>
        <v>0</v>
      </c>
      <c r="BY143" s="40">
        <f t="shared" si="82"/>
        <v>0</v>
      </c>
      <c r="BZ143" s="40">
        <f t="shared" si="82"/>
        <v>0</v>
      </c>
      <c r="CA143" s="40">
        <f t="shared" si="82"/>
        <v>0</v>
      </c>
      <c r="CB143" s="40">
        <f t="shared" si="82"/>
        <v>0</v>
      </c>
      <c r="CC143" s="40">
        <f t="shared" si="82"/>
        <v>0</v>
      </c>
      <c r="CD143" s="40">
        <f t="shared" si="82"/>
        <v>0</v>
      </c>
      <c r="CE143" s="40">
        <f t="shared" si="98"/>
        <v>519.47642084401946</v>
      </c>
      <c r="CF143" s="10">
        <f t="shared" si="91"/>
        <v>1.4359792253945185</v>
      </c>
      <c r="CG143" s="35">
        <f t="shared" si="92"/>
        <v>6.9387096774193546</v>
      </c>
      <c r="CH143" s="7">
        <f t="shared" si="93"/>
        <v>24.481354236348565</v>
      </c>
      <c r="CI143" s="7">
        <f t="shared" si="99"/>
        <v>12.485490660537769</v>
      </c>
      <c r="CJ143" s="10">
        <f t="shared" si="94"/>
        <v>15.151670710977921</v>
      </c>
    </row>
    <row r="144" spans="1:88" ht="15.75" thickBot="1" x14ac:dyDescent="0.3">
      <c r="A144" s="8">
        <v>133</v>
      </c>
      <c r="B144" s="3" t="s">
        <v>20</v>
      </c>
      <c r="C144" s="14">
        <v>44329</v>
      </c>
      <c r="D144" s="11">
        <f t="shared" si="95"/>
        <v>18.547675650946424</v>
      </c>
      <c r="E144" s="8">
        <f t="shared" si="88"/>
        <v>-180</v>
      </c>
      <c r="F144" s="3">
        <f t="shared" si="88"/>
        <v>-165</v>
      </c>
      <c r="G144" s="3">
        <f t="shared" si="88"/>
        <v>-150</v>
      </c>
      <c r="H144" s="3">
        <f t="shared" si="88"/>
        <v>-135</v>
      </c>
      <c r="I144" s="3">
        <f t="shared" si="86"/>
        <v>-120</v>
      </c>
      <c r="J144" s="3">
        <f t="shared" si="86"/>
        <v>-105</v>
      </c>
      <c r="K144" s="3">
        <f t="shared" si="86"/>
        <v>-90</v>
      </c>
      <c r="L144" s="3">
        <f t="shared" si="86"/>
        <v>-75</v>
      </c>
      <c r="M144" s="3">
        <f t="shared" si="86"/>
        <v>-60</v>
      </c>
      <c r="N144" s="3">
        <f t="shared" si="86"/>
        <v>-45</v>
      </c>
      <c r="O144" s="3">
        <f t="shared" si="86"/>
        <v>-30</v>
      </c>
      <c r="P144" s="3">
        <f t="shared" si="86"/>
        <v>-15</v>
      </c>
      <c r="Q144" s="3">
        <f t="shared" si="87"/>
        <v>0</v>
      </c>
      <c r="R144" s="3">
        <f t="shared" si="87"/>
        <v>15</v>
      </c>
      <c r="S144" s="3">
        <f t="shared" si="87"/>
        <v>30</v>
      </c>
      <c r="T144" s="3">
        <f t="shared" si="87"/>
        <v>45</v>
      </c>
      <c r="U144" s="3">
        <f t="shared" si="87"/>
        <v>60</v>
      </c>
      <c r="V144" s="3">
        <f t="shared" si="87"/>
        <v>75</v>
      </c>
      <c r="W144" s="3">
        <f t="shared" si="87"/>
        <v>90</v>
      </c>
      <c r="X144" s="3">
        <f t="shared" si="87"/>
        <v>105</v>
      </c>
      <c r="Y144" s="3">
        <f t="shared" si="87"/>
        <v>120</v>
      </c>
      <c r="Z144" s="3">
        <f t="shared" si="87"/>
        <v>135</v>
      </c>
      <c r="AA144" s="3">
        <f t="shared" si="87"/>
        <v>150</v>
      </c>
      <c r="AB144" s="3">
        <f t="shared" si="87"/>
        <v>165</v>
      </c>
      <c r="AC144" s="3">
        <f t="shared" si="87"/>
        <v>180</v>
      </c>
      <c r="AD144" s="7">
        <f t="shared" si="81"/>
        <v>176.42767565094658</v>
      </c>
      <c r="AE144" s="7">
        <f t="shared" si="81"/>
        <v>165.49603076861683</v>
      </c>
      <c r="AF144" s="7">
        <f t="shared" si="81"/>
        <v>151.68942021242657</v>
      </c>
      <c r="AG144" s="7">
        <f t="shared" si="81"/>
        <v>137.80087246860171</v>
      </c>
      <c r="AH144" s="7">
        <f t="shared" si="80"/>
        <v>123.98094652021419</v>
      </c>
      <c r="AI144" s="7">
        <f t="shared" si="80"/>
        <v>110.3096057149896</v>
      </c>
      <c r="AJ144" s="7">
        <f t="shared" si="80"/>
        <v>96.879256869536661</v>
      </c>
      <c r="AK144" s="7">
        <f t="shared" si="80"/>
        <v>83.826585662339895</v>
      </c>
      <c r="AL144" s="7">
        <f t="shared" si="80"/>
        <v>71.375633385324122</v>
      </c>
      <c r="AM144" s="7">
        <f t="shared" si="80"/>
        <v>59.916604629798293</v>
      </c>
      <c r="AN144" s="7">
        <f t="shared" si="80"/>
        <v>50.145891214920255</v>
      </c>
      <c r="AO144" s="7">
        <f t="shared" si="80"/>
        <v>43.232897724880061</v>
      </c>
      <c r="AP144" s="7">
        <f t="shared" si="80"/>
        <v>40.667675650946421</v>
      </c>
      <c r="AQ144" s="7">
        <f t="shared" si="80"/>
        <v>43.232897724880061</v>
      </c>
      <c r="AR144" s="7">
        <f t="shared" si="80"/>
        <v>50.145891214920255</v>
      </c>
      <c r="AS144" s="7">
        <f t="shared" si="80"/>
        <v>59.916604629798293</v>
      </c>
      <c r="AT144" s="7">
        <f t="shared" si="80"/>
        <v>71.375633385324122</v>
      </c>
      <c r="AU144" s="7">
        <f t="shared" si="89"/>
        <v>83.826585662339895</v>
      </c>
      <c r="AV144" s="7">
        <f t="shared" si="89"/>
        <v>96.879256869536661</v>
      </c>
      <c r="AW144" s="7">
        <f t="shared" si="89"/>
        <v>110.3096057149896</v>
      </c>
      <c r="AX144" s="7">
        <f t="shared" si="89"/>
        <v>123.98094652021419</v>
      </c>
      <c r="AY144" s="7">
        <f t="shared" si="89"/>
        <v>137.80087246860171</v>
      </c>
      <c r="AZ144" s="7">
        <f t="shared" si="89"/>
        <v>151.68942021242657</v>
      </c>
      <c r="BA144" s="7">
        <f t="shared" si="89"/>
        <v>165.49603076861683</v>
      </c>
      <c r="BB144" s="7">
        <f t="shared" si="75"/>
        <v>176.42767565094658</v>
      </c>
      <c r="BC144" s="7">
        <f t="shared" si="96"/>
        <v>82.1617282120109</v>
      </c>
      <c r="BD144" s="7">
        <f t="shared" si="90"/>
        <v>10.954897094934786</v>
      </c>
      <c r="BE144" s="40">
        <f t="shared" si="97"/>
        <v>0.97827274770496442</v>
      </c>
      <c r="BF144" s="40">
        <f t="shared" si="78"/>
        <v>0</v>
      </c>
      <c r="BG144" s="40">
        <f t="shared" si="78"/>
        <v>0</v>
      </c>
      <c r="BH144" s="40">
        <f t="shared" si="78"/>
        <v>0</v>
      </c>
      <c r="BI144" s="40">
        <f t="shared" si="78"/>
        <v>0</v>
      </c>
      <c r="BJ144" s="40">
        <f t="shared" si="78"/>
        <v>0</v>
      </c>
      <c r="BK144" s="40">
        <f t="shared" si="78"/>
        <v>0</v>
      </c>
      <c r="BL144" s="40">
        <f t="shared" si="85"/>
        <v>0</v>
      </c>
      <c r="BM144" s="40">
        <f t="shared" si="85"/>
        <v>143.81051118158004</v>
      </c>
      <c r="BN144" s="40">
        <f t="shared" si="85"/>
        <v>427.08289568484543</v>
      </c>
      <c r="BO144" s="40">
        <f t="shared" si="85"/>
        <v>670.33440689329723</v>
      </c>
      <c r="BP144" s="40">
        <f t="shared" si="85"/>
        <v>856.98785631020871</v>
      </c>
      <c r="BQ144" s="40">
        <f t="shared" si="85"/>
        <v>974.32311981722728</v>
      </c>
      <c r="BR144" s="40">
        <f t="shared" si="85"/>
        <v>1014.3439931120406</v>
      </c>
      <c r="BS144" s="40">
        <f t="shared" si="85"/>
        <v>974.32311981722728</v>
      </c>
      <c r="BT144" s="40">
        <f t="shared" si="83"/>
        <v>856.98785631020871</v>
      </c>
      <c r="BU144" s="40">
        <f t="shared" si="83"/>
        <v>670.33440689329723</v>
      </c>
      <c r="BV144" s="40">
        <f t="shared" si="83"/>
        <v>427.08289568484543</v>
      </c>
      <c r="BW144" s="40">
        <f t="shared" si="83"/>
        <v>143.81051118158004</v>
      </c>
      <c r="BX144" s="40">
        <f t="shared" si="82"/>
        <v>0</v>
      </c>
      <c r="BY144" s="40">
        <f t="shared" si="82"/>
        <v>0</v>
      </c>
      <c r="BZ144" s="40">
        <f t="shared" si="82"/>
        <v>0</v>
      </c>
      <c r="CA144" s="40">
        <f t="shared" si="82"/>
        <v>0</v>
      </c>
      <c r="CB144" s="40">
        <f t="shared" si="82"/>
        <v>0</v>
      </c>
      <c r="CC144" s="40">
        <f t="shared" si="82"/>
        <v>0</v>
      </c>
      <c r="CD144" s="40">
        <f t="shared" si="82"/>
        <v>0</v>
      </c>
      <c r="CE144" s="40">
        <f t="shared" si="98"/>
        <v>517.31543648714069</v>
      </c>
      <c r="CF144" s="10">
        <f t="shared" si="91"/>
        <v>1.4339926764283037</v>
      </c>
      <c r="CG144" s="35">
        <f t="shared" si="92"/>
        <v>6.9387096774193546</v>
      </c>
      <c r="CH144" s="7">
        <f t="shared" si="93"/>
        <v>24.315549605054137</v>
      </c>
      <c r="CI144" s="7">
        <f t="shared" si="99"/>
        <v>12.40093029857761</v>
      </c>
      <c r="CJ144" s="10">
        <f t="shared" si="94"/>
        <v>15.060132351524626</v>
      </c>
    </row>
    <row r="145" spans="1:88" ht="15.75" thickBot="1" x14ac:dyDescent="0.3">
      <c r="A145" s="8">
        <v>134</v>
      </c>
      <c r="B145" s="3" t="s">
        <v>20</v>
      </c>
      <c r="C145" s="14">
        <v>44330</v>
      </c>
      <c r="D145" s="11">
        <f t="shared" si="95"/>
        <v>18.791917517696163</v>
      </c>
      <c r="E145" s="8">
        <f t="shared" si="88"/>
        <v>-180</v>
      </c>
      <c r="F145" s="3">
        <f t="shared" si="88"/>
        <v>-165</v>
      </c>
      <c r="G145" s="3">
        <f t="shared" si="88"/>
        <v>-150</v>
      </c>
      <c r="H145" s="3">
        <f t="shared" si="88"/>
        <v>-135</v>
      </c>
      <c r="I145" s="3">
        <f t="shared" si="86"/>
        <v>-120</v>
      </c>
      <c r="J145" s="3">
        <f t="shared" si="86"/>
        <v>-105</v>
      </c>
      <c r="K145" s="3">
        <f t="shared" si="86"/>
        <v>-90</v>
      </c>
      <c r="L145" s="3">
        <f t="shared" si="86"/>
        <v>-75</v>
      </c>
      <c r="M145" s="3">
        <f t="shared" si="86"/>
        <v>-60</v>
      </c>
      <c r="N145" s="3">
        <f t="shared" si="86"/>
        <v>-45</v>
      </c>
      <c r="O145" s="3">
        <f t="shared" si="86"/>
        <v>-30</v>
      </c>
      <c r="P145" s="3">
        <f t="shared" si="86"/>
        <v>-15</v>
      </c>
      <c r="Q145" s="3">
        <f t="shared" si="87"/>
        <v>0</v>
      </c>
      <c r="R145" s="3">
        <f t="shared" si="87"/>
        <v>15</v>
      </c>
      <c r="S145" s="3">
        <f t="shared" si="87"/>
        <v>30</v>
      </c>
      <c r="T145" s="3">
        <f t="shared" si="87"/>
        <v>45</v>
      </c>
      <c r="U145" s="3">
        <f t="shared" si="87"/>
        <v>60</v>
      </c>
      <c r="V145" s="3">
        <f t="shared" si="87"/>
        <v>75</v>
      </c>
      <c r="W145" s="3">
        <f t="shared" si="87"/>
        <v>90</v>
      </c>
      <c r="X145" s="3">
        <f t="shared" si="87"/>
        <v>105</v>
      </c>
      <c r="Y145" s="3">
        <f t="shared" si="87"/>
        <v>120</v>
      </c>
      <c r="Z145" s="3">
        <f t="shared" si="87"/>
        <v>135</v>
      </c>
      <c r="AA145" s="3">
        <f t="shared" si="87"/>
        <v>150</v>
      </c>
      <c r="AB145" s="3">
        <f t="shared" si="87"/>
        <v>165</v>
      </c>
      <c r="AC145" s="3">
        <f t="shared" si="87"/>
        <v>180</v>
      </c>
      <c r="AD145" s="7">
        <f t="shared" si="81"/>
        <v>176.67191751769607</v>
      </c>
      <c r="AE145" s="7">
        <f t="shared" si="81"/>
        <v>165.56473432601092</v>
      </c>
      <c r="AF145" s="7">
        <f t="shared" si="81"/>
        <v>151.7409181420314</v>
      </c>
      <c r="AG145" s="7">
        <f t="shared" si="81"/>
        <v>137.8543652613761</v>
      </c>
      <c r="AH145" s="7">
        <f t="shared" si="80"/>
        <v>124.04236826252637</v>
      </c>
      <c r="AI145" s="7">
        <f t="shared" si="80"/>
        <v>110.38253882775324</v>
      </c>
      <c r="AJ145" s="7">
        <f t="shared" si="80"/>
        <v>96.967025992348553</v>
      </c>
      <c r="AK145" s="7">
        <f t="shared" si="80"/>
        <v>83.933068124909013</v>
      </c>
      <c r="AL145" s="7">
        <f t="shared" si="80"/>
        <v>71.505744262272373</v>
      </c>
      <c r="AM145" s="7">
        <f t="shared" si="80"/>
        <v>60.07635765873399</v>
      </c>
      <c r="AN145" s="7">
        <f t="shared" si="80"/>
        <v>50.340821171722268</v>
      </c>
      <c r="AO145" s="7">
        <f t="shared" si="80"/>
        <v>43.4617545263539</v>
      </c>
      <c r="AP145" s="7">
        <f t="shared" si="80"/>
        <v>40.91191751769616</v>
      </c>
      <c r="AQ145" s="7">
        <f t="shared" si="80"/>
        <v>43.4617545263539</v>
      </c>
      <c r="AR145" s="7">
        <f t="shared" si="80"/>
        <v>50.340821171722268</v>
      </c>
      <c r="AS145" s="7">
        <f t="shared" si="80"/>
        <v>60.07635765873399</v>
      </c>
      <c r="AT145" s="7">
        <f t="shared" si="80"/>
        <v>71.505744262272373</v>
      </c>
      <c r="AU145" s="7">
        <f t="shared" si="89"/>
        <v>83.933068124909013</v>
      </c>
      <c r="AV145" s="7">
        <f t="shared" si="89"/>
        <v>96.967025992348553</v>
      </c>
      <c r="AW145" s="7">
        <f t="shared" si="89"/>
        <v>110.38253882775324</v>
      </c>
      <c r="AX145" s="7">
        <f t="shared" si="89"/>
        <v>124.04236826252637</v>
      </c>
      <c r="AY145" s="7">
        <f t="shared" si="89"/>
        <v>137.8543652613761</v>
      </c>
      <c r="AZ145" s="7">
        <f t="shared" si="89"/>
        <v>151.7409181420314</v>
      </c>
      <c r="BA145" s="7">
        <f t="shared" si="89"/>
        <v>165.56473432601092</v>
      </c>
      <c r="BB145" s="7">
        <f t="shared" si="75"/>
        <v>176.67191751769607</v>
      </c>
      <c r="BC145" s="7">
        <f t="shared" si="96"/>
        <v>82.050059557914409</v>
      </c>
      <c r="BD145" s="7">
        <f t="shared" si="90"/>
        <v>10.940007941055255</v>
      </c>
      <c r="BE145" s="40">
        <f t="shared" si="97"/>
        <v>0.97784842140027151</v>
      </c>
      <c r="BF145" s="40">
        <f t="shared" si="78"/>
        <v>0</v>
      </c>
      <c r="BG145" s="40">
        <f t="shared" si="78"/>
        <v>0</v>
      </c>
      <c r="BH145" s="40">
        <f t="shared" si="78"/>
        <v>0</v>
      </c>
      <c r="BI145" s="40">
        <f t="shared" si="78"/>
        <v>0</v>
      </c>
      <c r="BJ145" s="40">
        <f t="shared" si="78"/>
        <v>0</v>
      </c>
      <c r="BK145" s="40">
        <f t="shared" si="78"/>
        <v>0</v>
      </c>
      <c r="BL145" s="40">
        <f t="shared" si="85"/>
        <v>0</v>
      </c>
      <c r="BM145" s="40">
        <f t="shared" si="85"/>
        <v>141.27804152744892</v>
      </c>
      <c r="BN145" s="40">
        <f t="shared" si="85"/>
        <v>424.02000580281964</v>
      </c>
      <c r="BO145" s="40">
        <f t="shared" si="85"/>
        <v>666.81603483556557</v>
      </c>
      <c r="BP145" s="40">
        <f t="shared" si="85"/>
        <v>853.11998048651503</v>
      </c>
      <c r="BQ145" s="40">
        <f t="shared" si="85"/>
        <v>970.23553674138225</v>
      </c>
      <c r="BR145" s="40">
        <f t="shared" si="85"/>
        <v>1010.1814719840069</v>
      </c>
      <c r="BS145" s="40">
        <f t="shared" si="85"/>
        <v>970.23553674138225</v>
      </c>
      <c r="BT145" s="40">
        <f t="shared" si="83"/>
        <v>853.11998048651503</v>
      </c>
      <c r="BU145" s="40">
        <f t="shared" si="83"/>
        <v>666.81603483556557</v>
      </c>
      <c r="BV145" s="40">
        <f t="shared" si="83"/>
        <v>424.02000580281964</v>
      </c>
      <c r="BW145" s="40">
        <f t="shared" si="83"/>
        <v>141.27804152744892</v>
      </c>
      <c r="BX145" s="40">
        <f t="shared" si="82"/>
        <v>0</v>
      </c>
      <c r="BY145" s="40">
        <f t="shared" si="82"/>
        <v>0</v>
      </c>
      <c r="BZ145" s="40">
        <f t="shared" si="82"/>
        <v>0</v>
      </c>
      <c r="CA145" s="40">
        <f t="shared" si="82"/>
        <v>0</v>
      </c>
      <c r="CB145" s="40">
        <f t="shared" si="82"/>
        <v>0</v>
      </c>
      <c r="CC145" s="40">
        <f t="shared" si="82"/>
        <v>0</v>
      </c>
      <c r="CD145" s="40">
        <f t="shared" si="82"/>
        <v>0</v>
      </c>
      <c r="CE145" s="40">
        <f t="shared" si="98"/>
        <v>515.19255071184352</v>
      </c>
      <c r="CF145" s="10">
        <f t="shared" si="91"/>
        <v>1.4320436907430494</v>
      </c>
      <c r="CG145" s="35">
        <f t="shared" si="92"/>
        <v>6.9387096774193546</v>
      </c>
      <c r="CH145" s="7">
        <f t="shared" si="93"/>
        <v>24.15287938670215</v>
      </c>
      <c r="CI145" s="7">
        <f t="shared" si="99"/>
        <v>12.317968487218097</v>
      </c>
      <c r="CJ145" s="10">
        <f t="shared" si="94"/>
        <v>14.97020724064051</v>
      </c>
    </row>
    <row r="146" spans="1:88" ht="15.75" thickBot="1" x14ac:dyDescent="0.3">
      <c r="A146" s="8">
        <v>135</v>
      </c>
      <c r="B146" s="3" t="s">
        <v>20</v>
      </c>
      <c r="C146" s="14">
        <v>44331</v>
      </c>
      <c r="D146" s="11">
        <f t="shared" si="95"/>
        <v>19.030590933722614</v>
      </c>
      <c r="E146" s="8">
        <f t="shared" si="88"/>
        <v>-180</v>
      </c>
      <c r="F146" s="3">
        <f t="shared" si="88"/>
        <v>-165</v>
      </c>
      <c r="G146" s="3">
        <f t="shared" si="88"/>
        <v>-150</v>
      </c>
      <c r="H146" s="3">
        <f t="shared" si="88"/>
        <v>-135</v>
      </c>
      <c r="I146" s="3">
        <f t="shared" si="86"/>
        <v>-120</v>
      </c>
      <c r="J146" s="3">
        <f t="shared" si="86"/>
        <v>-105</v>
      </c>
      <c r="K146" s="3">
        <f t="shared" si="86"/>
        <v>-90</v>
      </c>
      <c r="L146" s="3">
        <f t="shared" si="86"/>
        <v>-75</v>
      </c>
      <c r="M146" s="3">
        <f t="shared" si="86"/>
        <v>-60</v>
      </c>
      <c r="N146" s="3">
        <f t="shared" si="86"/>
        <v>-45</v>
      </c>
      <c r="O146" s="3">
        <f t="shared" si="86"/>
        <v>-30</v>
      </c>
      <c r="P146" s="3">
        <f t="shared" si="86"/>
        <v>-15</v>
      </c>
      <c r="Q146" s="3">
        <f t="shared" si="87"/>
        <v>0</v>
      </c>
      <c r="R146" s="3">
        <f t="shared" si="87"/>
        <v>15</v>
      </c>
      <c r="S146" s="3">
        <f t="shared" si="87"/>
        <v>30</v>
      </c>
      <c r="T146" s="3">
        <f t="shared" si="87"/>
        <v>45</v>
      </c>
      <c r="U146" s="3">
        <f t="shared" si="87"/>
        <v>60</v>
      </c>
      <c r="V146" s="3">
        <f t="shared" si="87"/>
        <v>75</v>
      </c>
      <c r="W146" s="3">
        <f t="shared" si="87"/>
        <v>90</v>
      </c>
      <c r="X146" s="3">
        <f t="shared" si="87"/>
        <v>105</v>
      </c>
      <c r="Y146" s="3">
        <f t="shared" si="87"/>
        <v>120</v>
      </c>
      <c r="Z146" s="3">
        <f t="shared" si="87"/>
        <v>135</v>
      </c>
      <c r="AA146" s="3">
        <f t="shared" si="87"/>
        <v>150</v>
      </c>
      <c r="AB146" s="3">
        <f t="shared" si="87"/>
        <v>165</v>
      </c>
      <c r="AC146" s="3">
        <f t="shared" si="87"/>
        <v>180</v>
      </c>
      <c r="AD146" s="7">
        <f t="shared" si="81"/>
        <v>176.91059093372249</v>
      </c>
      <c r="AE146" s="7">
        <f t="shared" si="81"/>
        <v>165.62825725502535</v>
      </c>
      <c r="AF146" s="7">
        <f t="shared" si="81"/>
        <v>151.78945107772</v>
      </c>
      <c r="AG146" s="7">
        <f t="shared" si="81"/>
        <v>137.90557935053508</v>
      </c>
      <c r="AH146" s="7">
        <f t="shared" si="80"/>
        <v>124.10175266924959</v>
      </c>
      <c r="AI146" s="7">
        <f t="shared" si="80"/>
        <v>110.45346860576642</v>
      </c>
      <c r="AJ146" s="7">
        <f t="shared" si="80"/>
        <v>97.052687024673517</v>
      </c>
      <c r="AK146" s="7">
        <f t="shared" si="80"/>
        <v>84.037209482245061</v>
      </c>
      <c r="AL146" s="7">
        <f t="shared" si="80"/>
        <v>71.633129543768575</v>
      </c>
      <c r="AM146" s="7">
        <f t="shared" si="80"/>
        <v>60.232799237117213</v>
      </c>
      <c r="AN146" s="7">
        <f t="shared" si="80"/>
        <v>50.531608825933972</v>
      </c>
      <c r="AO146" s="7">
        <f t="shared" si="80"/>
        <v>43.68552261121917</v>
      </c>
      <c r="AP146" s="7">
        <f t="shared" si="80"/>
        <v>41.150590933722619</v>
      </c>
      <c r="AQ146" s="7">
        <f t="shared" si="80"/>
        <v>43.68552261121917</v>
      </c>
      <c r="AR146" s="7">
        <f t="shared" si="80"/>
        <v>50.531608825933972</v>
      </c>
      <c r="AS146" s="7">
        <f t="shared" si="80"/>
        <v>60.232799237117213</v>
      </c>
      <c r="AT146" s="7">
        <f t="shared" si="80"/>
        <v>71.633129543768575</v>
      </c>
      <c r="AU146" s="7">
        <f t="shared" si="89"/>
        <v>84.037209482245061</v>
      </c>
      <c r="AV146" s="7">
        <f t="shared" si="89"/>
        <v>97.052687024673517</v>
      </c>
      <c r="AW146" s="7">
        <f t="shared" si="89"/>
        <v>110.45346860576642</v>
      </c>
      <c r="AX146" s="7">
        <f t="shared" si="89"/>
        <v>124.10175266924959</v>
      </c>
      <c r="AY146" s="7">
        <f t="shared" si="89"/>
        <v>137.90557935053508</v>
      </c>
      <c r="AZ146" s="7">
        <f t="shared" si="89"/>
        <v>151.78945107772</v>
      </c>
      <c r="BA146" s="7">
        <f t="shared" si="89"/>
        <v>165.62825725502535</v>
      </c>
      <c r="BB146" s="7">
        <f t="shared" si="75"/>
        <v>176.91059093372249</v>
      </c>
      <c r="BC146" s="7">
        <f t="shared" si="96"/>
        <v>81.940593959857054</v>
      </c>
      <c r="BD146" s="7">
        <f t="shared" si="90"/>
        <v>10.92541252798094</v>
      </c>
      <c r="BE146" s="40">
        <f t="shared" si="97"/>
        <v>0.97743065908638782</v>
      </c>
      <c r="BF146" s="40">
        <f t="shared" si="78"/>
        <v>0</v>
      </c>
      <c r="BG146" s="40">
        <f t="shared" si="78"/>
        <v>0</v>
      </c>
      <c r="BH146" s="40">
        <f t="shared" si="78"/>
        <v>0</v>
      </c>
      <c r="BI146" s="40">
        <f t="shared" si="78"/>
        <v>0</v>
      </c>
      <c r="BJ146" s="40">
        <f t="shared" si="78"/>
        <v>0</v>
      </c>
      <c r="BK146" s="40">
        <f t="shared" si="78"/>
        <v>0</v>
      </c>
      <c r="BL146" s="40">
        <f t="shared" si="85"/>
        <v>0</v>
      </c>
      <c r="BM146" s="40">
        <f t="shared" si="85"/>
        <v>138.80245935328972</v>
      </c>
      <c r="BN146" s="40">
        <f t="shared" si="85"/>
        <v>421.0205786237633</v>
      </c>
      <c r="BO146" s="40">
        <f t="shared" si="85"/>
        <v>663.36677175279578</v>
      </c>
      <c r="BP146" s="40">
        <f t="shared" si="85"/>
        <v>849.32554617466349</v>
      </c>
      <c r="BQ146" s="40">
        <f t="shared" si="85"/>
        <v>966.22411872392126</v>
      </c>
      <c r="BR146" s="40">
        <f t="shared" si="85"/>
        <v>1006.0960448653623</v>
      </c>
      <c r="BS146" s="40">
        <f t="shared" si="85"/>
        <v>966.22411872392126</v>
      </c>
      <c r="BT146" s="40">
        <f t="shared" si="83"/>
        <v>849.32554617466349</v>
      </c>
      <c r="BU146" s="40">
        <f t="shared" si="83"/>
        <v>663.36677175279578</v>
      </c>
      <c r="BV146" s="40">
        <f t="shared" si="83"/>
        <v>421.0205786237633</v>
      </c>
      <c r="BW146" s="40">
        <f t="shared" si="83"/>
        <v>138.80245935328972</v>
      </c>
      <c r="BX146" s="40">
        <f t="shared" si="82"/>
        <v>0</v>
      </c>
      <c r="BY146" s="40">
        <f t="shared" si="82"/>
        <v>0</v>
      </c>
      <c r="BZ146" s="40">
        <f t="shared" si="82"/>
        <v>0</v>
      </c>
      <c r="CA146" s="40">
        <f t="shared" si="82"/>
        <v>0</v>
      </c>
      <c r="CB146" s="40">
        <f t="shared" si="82"/>
        <v>0</v>
      </c>
      <c r="CC146" s="40">
        <f t="shared" si="82"/>
        <v>0</v>
      </c>
      <c r="CD146" s="40">
        <f t="shared" si="82"/>
        <v>0</v>
      </c>
      <c r="CE146" s="40">
        <f t="shared" si="98"/>
        <v>513.10898288133478</v>
      </c>
      <c r="CF146" s="10">
        <f t="shared" si="91"/>
        <v>1.4301331556392838</v>
      </c>
      <c r="CG146" s="35">
        <f t="shared" si="92"/>
        <v>6.9387096774193546</v>
      </c>
      <c r="CH146" s="7">
        <f t="shared" si="93"/>
        <v>23.99342545959168</v>
      </c>
      <c r="CI146" s="7">
        <f t="shared" si="99"/>
        <v>12.236646984391758</v>
      </c>
      <c r="CJ146" s="10">
        <f t="shared" si="94"/>
        <v>14.881947495184059</v>
      </c>
    </row>
    <row r="147" spans="1:88" ht="15.75" thickBot="1" x14ac:dyDescent="0.3">
      <c r="A147" s="8">
        <v>136</v>
      </c>
      <c r="B147" s="3" t="s">
        <v>20</v>
      </c>
      <c r="C147" s="14">
        <v>44332</v>
      </c>
      <c r="D147" s="11">
        <f t="shared" si="95"/>
        <v>19.263625174941613</v>
      </c>
      <c r="E147" s="8">
        <f t="shared" si="88"/>
        <v>-180</v>
      </c>
      <c r="F147" s="3">
        <f t="shared" si="88"/>
        <v>-165</v>
      </c>
      <c r="G147" s="3">
        <f t="shared" si="88"/>
        <v>-150</v>
      </c>
      <c r="H147" s="3">
        <f t="shared" si="88"/>
        <v>-135</v>
      </c>
      <c r="I147" s="3">
        <f t="shared" si="86"/>
        <v>-120</v>
      </c>
      <c r="J147" s="3">
        <f t="shared" si="86"/>
        <v>-105</v>
      </c>
      <c r="K147" s="3">
        <f t="shared" si="86"/>
        <v>-90</v>
      </c>
      <c r="L147" s="3">
        <f t="shared" si="86"/>
        <v>-75</v>
      </c>
      <c r="M147" s="3">
        <f t="shared" si="86"/>
        <v>-60</v>
      </c>
      <c r="N147" s="3">
        <f t="shared" si="86"/>
        <v>-45</v>
      </c>
      <c r="O147" s="3">
        <f t="shared" si="86"/>
        <v>-30</v>
      </c>
      <c r="P147" s="3">
        <f t="shared" si="86"/>
        <v>-15</v>
      </c>
      <c r="Q147" s="3">
        <f t="shared" si="87"/>
        <v>0</v>
      </c>
      <c r="R147" s="3">
        <f t="shared" si="87"/>
        <v>15</v>
      </c>
      <c r="S147" s="3">
        <f t="shared" si="87"/>
        <v>30</v>
      </c>
      <c r="T147" s="3">
        <f t="shared" si="87"/>
        <v>45</v>
      </c>
      <c r="U147" s="3">
        <f t="shared" si="87"/>
        <v>60</v>
      </c>
      <c r="V147" s="3">
        <f t="shared" si="87"/>
        <v>75</v>
      </c>
      <c r="W147" s="3">
        <f t="shared" si="87"/>
        <v>90</v>
      </c>
      <c r="X147" s="3">
        <f t="shared" si="87"/>
        <v>105</v>
      </c>
      <c r="Y147" s="3">
        <f t="shared" si="87"/>
        <v>120</v>
      </c>
      <c r="Z147" s="3">
        <f t="shared" si="87"/>
        <v>135</v>
      </c>
      <c r="AA147" s="3">
        <f t="shared" si="87"/>
        <v>150</v>
      </c>
      <c r="AB147" s="3">
        <f t="shared" si="87"/>
        <v>165</v>
      </c>
      <c r="AC147" s="3">
        <f t="shared" si="87"/>
        <v>180</v>
      </c>
      <c r="AD147" s="7">
        <f t="shared" si="81"/>
        <v>177.14362517494169</v>
      </c>
      <c r="AE147" s="7">
        <f t="shared" si="81"/>
        <v>165.68678641346722</v>
      </c>
      <c r="AF147" s="7">
        <f t="shared" si="81"/>
        <v>151.83512043178465</v>
      </c>
      <c r="AG147" s="7">
        <f t="shared" si="81"/>
        <v>137.95456947480179</v>
      </c>
      <c r="AH147" s="7">
        <f t="shared" si="80"/>
        <v>124.15912427661046</v>
      </c>
      <c r="AI147" s="7">
        <f t="shared" si="80"/>
        <v>110.52239620598483</v>
      </c>
      <c r="AJ147" s="7">
        <f t="shared" si="80"/>
        <v>97.136220729878218</v>
      </c>
      <c r="AK147" s="7">
        <f t="shared" ref="AH147:AW167" si="100">DEGREES(ACOS((SIN(RADIANS($J$4))*SIN(RADIANS($D147))+COS(RADIANS($J$4))*COS(RADIANS($D147))*COS(RADIANS(L147)))))</f>
        <v>84.138971388998854</v>
      </c>
      <c r="AL147" s="7">
        <f t="shared" si="100"/>
        <v>71.757732686137459</v>
      </c>
      <c r="AM147" s="7">
        <f t="shared" si="100"/>
        <v>60.385857012809637</v>
      </c>
      <c r="AN147" s="7">
        <f t="shared" si="100"/>
        <v>50.718173111167985</v>
      </c>
      <c r="AO147" s="7">
        <f t="shared" si="100"/>
        <v>43.904124737345114</v>
      </c>
      <c r="AP147" s="7">
        <f t="shared" si="100"/>
        <v>41.383625174941606</v>
      </c>
      <c r="AQ147" s="7">
        <f t="shared" si="100"/>
        <v>43.904124737345114</v>
      </c>
      <c r="AR147" s="7">
        <f t="shared" si="100"/>
        <v>50.718173111167985</v>
      </c>
      <c r="AS147" s="7">
        <f t="shared" si="100"/>
        <v>60.385857012809637</v>
      </c>
      <c r="AT147" s="7">
        <f t="shared" si="100"/>
        <v>71.757732686137459</v>
      </c>
      <c r="AU147" s="7">
        <f t="shared" si="89"/>
        <v>84.138971388998854</v>
      </c>
      <c r="AV147" s="7">
        <f t="shared" si="89"/>
        <v>97.136220729878218</v>
      </c>
      <c r="AW147" s="7">
        <f t="shared" si="89"/>
        <v>110.52239620598483</v>
      </c>
      <c r="AX147" s="7">
        <f t="shared" si="89"/>
        <v>124.15912427661046</v>
      </c>
      <c r="AY147" s="7">
        <f t="shared" si="89"/>
        <v>137.95456947480179</v>
      </c>
      <c r="AZ147" s="7">
        <f t="shared" si="89"/>
        <v>151.83512043178465</v>
      </c>
      <c r="BA147" s="7">
        <f t="shared" si="89"/>
        <v>165.68678641346722</v>
      </c>
      <c r="BB147" s="7">
        <f t="shared" si="75"/>
        <v>177.14362517494169</v>
      </c>
      <c r="BC147" s="7">
        <f t="shared" si="96"/>
        <v>81.833382118345853</v>
      </c>
      <c r="BD147" s="7">
        <f t="shared" si="90"/>
        <v>10.911117615779448</v>
      </c>
      <c r="BE147" s="40">
        <f t="shared" si="97"/>
        <v>0.97701958455530324</v>
      </c>
      <c r="BF147" s="40">
        <f t="shared" si="78"/>
        <v>0</v>
      </c>
      <c r="BG147" s="40">
        <f t="shared" si="78"/>
        <v>0</v>
      </c>
      <c r="BH147" s="40">
        <f t="shared" si="78"/>
        <v>0</v>
      </c>
      <c r="BI147" s="40">
        <f t="shared" si="78"/>
        <v>0</v>
      </c>
      <c r="BJ147" s="40">
        <f t="shared" si="78"/>
        <v>0</v>
      </c>
      <c r="BK147" s="40">
        <f t="shared" si="78"/>
        <v>0</v>
      </c>
      <c r="BL147" s="40">
        <f t="shared" si="85"/>
        <v>0</v>
      </c>
      <c r="BM147" s="40">
        <f t="shared" si="85"/>
        <v>136.38459261662587</v>
      </c>
      <c r="BN147" s="40">
        <f t="shared" si="85"/>
        <v>418.08593551664927</v>
      </c>
      <c r="BO147" s="40">
        <f t="shared" si="85"/>
        <v>659.98836271597679</v>
      </c>
      <c r="BP147" s="40">
        <f t="shared" si="85"/>
        <v>845.60662356363628</v>
      </c>
      <c r="BQ147" s="40">
        <f t="shared" si="85"/>
        <v>962.29114033153962</v>
      </c>
      <c r="BR147" s="40">
        <f t="shared" si="85"/>
        <v>1002.0900560322357</v>
      </c>
      <c r="BS147" s="40">
        <f t="shared" si="85"/>
        <v>962.29114033153962</v>
      </c>
      <c r="BT147" s="40">
        <f t="shared" si="83"/>
        <v>845.60662356363628</v>
      </c>
      <c r="BU147" s="40">
        <f t="shared" si="83"/>
        <v>659.98836271597679</v>
      </c>
      <c r="BV147" s="40">
        <f t="shared" si="83"/>
        <v>418.08593551664927</v>
      </c>
      <c r="BW147" s="40">
        <f t="shared" si="83"/>
        <v>136.38459261662587</v>
      </c>
      <c r="BX147" s="40">
        <f t="shared" si="82"/>
        <v>0</v>
      </c>
      <c r="BY147" s="40">
        <f t="shared" si="82"/>
        <v>0</v>
      </c>
      <c r="BZ147" s="40">
        <f t="shared" si="82"/>
        <v>0</v>
      </c>
      <c r="CA147" s="40">
        <f t="shared" si="82"/>
        <v>0</v>
      </c>
      <c r="CB147" s="40">
        <f t="shared" si="82"/>
        <v>0</v>
      </c>
      <c r="CC147" s="40">
        <f t="shared" si="82"/>
        <v>0</v>
      </c>
      <c r="CD147" s="40">
        <f t="shared" si="82"/>
        <v>0</v>
      </c>
      <c r="CE147" s="40">
        <f t="shared" si="98"/>
        <v>511.06592857644023</v>
      </c>
      <c r="CF147" s="10">
        <f t="shared" si="91"/>
        <v>1.4282619560077869</v>
      </c>
      <c r="CG147" s="35">
        <f t="shared" si="92"/>
        <v>6.9387096774193546</v>
      </c>
      <c r="CH147" s="7">
        <f t="shared" si="93"/>
        <v>23.837268006930191</v>
      </c>
      <c r="CI147" s="7">
        <f t="shared" si="99"/>
        <v>12.157006683534398</v>
      </c>
      <c r="CJ147" s="10">
        <f t="shared" si="94"/>
        <v>14.795404333482271</v>
      </c>
    </row>
    <row r="148" spans="1:88" ht="15.75" thickBot="1" x14ac:dyDescent="0.3">
      <c r="A148" s="8">
        <v>137</v>
      </c>
      <c r="B148" s="3" t="s">
        <v>20</v>
      </c>
      <c r="C148" s="14">
        <v>44333</v>
      </c>
      <c r="D148" s="11">
        <f t="shared" si="95"/>
        <v>19.490951188278192</v>
      </c>
      <c r="E148" s="8">
        <f t="shared" si="88"/>
        <v>-180</v>
      </c>
      <c r="F148" s="3">
        <f t="shared" si="88"/>
        <v>-165</v>
      </c>
      <c r="G148" s="3">
        <f t="shared" si="88"/>
        <v>-150</v>
      </c>
      <c r="H148" s="3">
        <f t="shared" si="88"/>
        <v>-135</v>
      </c>
      <c r="I148" s="3">
        <f t="shared" si="86"/>
        <v>-120</v>
      </c>
      <c r="J148" s="3">
        <f t="shared" si="86"/>
        <v>-105</v>
      </c>
      <c r="K148" s="3">
        <f t="shared" si="86"/>
        <v>-90</v>
      </c>
      <c r="L148" s="3">
        <f t="shared" si="86"/>
        <v>-75</v>
      </c>
      <c r="M148" s="3">
        <f t="shared" si="86"/>
        <v>-60</v>
      </c>
      <c r="N148" s="3">
        <f t="shared" si="86"/>
        <v>-45</v>
      </c>
      <c r="O148" s="3">
        <f t="shared" si="86"/>
        <v>-30</v>
      </c>
      <c r="P148" s="3">
        <f t="shared" si="86"/>
        <v>-15</v>
      </c>
      <c r="Q148" s="3">
        <f t="shared" si="87"/>
        <v>0</v>
      </c>
      <c r="R148" s="3">
        <f t="shared" si="87"/>
        <v>15</v>
      </c>
      <c r="S148" s="3">
        <f t="shared" si="87"/>
        <v>30</v>
      </c>
      <c r="T148" s="3">
        <f t="shared" si="87"/>
        <v>45</v>
      </c>
      <c r="U148" s="3">
        <f t="shared" si="87"/>
        <v>60</v>
      </c>
      <c r="V148" s="3">
        <f t="shared" si="87"/>
        <v>75</v>
      </c>
      <c r="W148" s="3">
        <f t="shared" si="87"/>
        <v>90</v>
      </c>
      <c r="X148" s="3">
        <f t="shared" si="87"/>
        <v>105</v>
      </c>
      <c r="Y148" s="3">
        <f t="shared" si="87"/>
        <v>120</v>
      </c>
      <c r="Z148" s="3">
        <f t="shared" si="87"/>
        <v>135</v>
      </c>
      <c r="AA148" s="3">
        <f t="shared" si="87"/>
        <v>150</v>
      </c>
      <c r="AB148" s="3">
        <f t="shared" si="87"/>
        <v>165</v>
      </c>
      <c r="AC148" s="3">
        <f t="shared" si="87"/>
        <v>180</v>
      </c>
      <c r="AD148" s="7">
        <f t="shared" si="81"/>
        <v>177.37095118827818</v>
      </c>
      <c r="AE148" s="7">
        <f t="shared" si="81"/>
        <v>165.74051552092337</v>
      </c>
      <c r="AF148" s="7">
        <f t="shared" si="81"/>
        <v>151.87802855036151</v>
      </c>
      <c r="AG148" s="7">
        <f t="shared" si="81"/>
        <v>138.00139078793958</v>
      </c>
      <c r="AH148" s="7">
        <f t="shared" si="100"/>
        <v>124.21450803867455</v>
      </c>
      <c r="AI148" s="7">
        <f t="shared" si="100"/>
        <v>110.5893233280722</v>
      </c>
      <c r="AJ148" s="7">
        <f t="shared" si="100"/>
        <v>97.217608602389078</v>
      </c>
      <c r="AK148" s="7">
        <f t="shared" si="100"/>
        <v>84.238316482849726</v>
      </c>
      <c r="AL148" s="7">
        <f t="shared" si="100"/>
        <v>71.879498458230685</v>
      </c>
      <c r="AM148" s="7">
        <f t="shared" si="100"/>
        <v>60.53546034343465</v>
      </c>
      <c r="AN148" s="7">
        <f t="shared" si="100"/>
        <v>50.900434996313514</v>
      </c>
      <c r="AO148" s="7">
        <f t="shared" si="100"/>
        <v>44.117485610076614</v>
      </c>
      <c r="AP148" s="7">
        <f t="shared" si="100"/>
        <v>41.610951188278193</v>
      </c>
      <c r="AQ148" s="7">
        <f t="shared" si="100"/>
        <v>44.117485610076614</v>
      </c>
      <c r="AR148" s="7">
        <f t="shared" si="100"/>
        <v>50.900434996313514</v>
      </c>
      <c r="AS148" s="7">
        <f t="shared" si="100"/>
        <v>60.53546034343465</v>
      </c>
      <c r="AT148" s="7">
        <f t="shared" si="100"/>
        <v>71.879498458230685</v>
      </c>
      <c r="AU148" s="7">
        <f t="shared" si="89"/>
        <v>84.238316482849726</v>
      </c>
      <c r="AV148" s="7">
        <f t="shared" si="89"/>
        <v>97.217608602389078</v>
      </c>
      <c r="AW148" s="7">
        <f t="shared" si="89"/>
        <v>110.5893233280722</v>
      </c>
      <c r="AX148" s="7">
        <f t="shared" si="89"/>
        <v>124.21450803867455</v>
      </c>
      <c r="AY148" s="7">
        <f t="shared" si="89"/>
        <v>138.00139078793958</v>
      </c>
      <c r="AZ148" s="7">
        <f t="shared" si="89"/>
        <v>151.87802855036151</v>
      </c>
      <c r="BA148" s="7">
        <f t="shared" si="89"/>
        <v>165.74051552092337</v>
      </c>
      <c r="BB148" s="7">
        <f t="shared" si="75"/>
        <v>177.37095118827818</v>
      </c>
      <c r="BC148" s="7">
        <f t="shared" si="96"/>
        <v>81.728474533640664</v>
      </c>
      <c r="BD148" s="7">
        <f t="shared" si="90"/>
        <v>10.897129937818756</v>
      </c>
      <c r="BE148" s="40">
        <f t="shared" si="97"/>
        <v>0.97661531961727288</v>
      </c>
      <c r="BF148" s="40">
        <f t="shared" si="78"/>
        <v>0</v>
      </c>
      <c r="BG148" s="40">
        <f t="shared" si="78"/>
        <v>0</v>
      </c>
      <c r="BH148" s="40">
        <f t="shared" si="78"/>
        <v>0</v>
      </c>
      <c r="BI148" s="40">
        <f t="shared" si="78"/>
        <v>0</v>
      </c>
      <c r="BJ148" s="40">
        <f t="shared" si="78"/>
        <v>0</v>
      </c>
      <c r="BK148" s="40">
        <f t="shared" si="78"/>
        <v>0</v>
      </c>
      <c r="BL148" s="40">
        <f t="shared" si="85"/>
        <v>0</v>
      </c>
      <c r="BM148" s="40">
        <f t="shared" si="85"/>
        <v>134.02524455920829</v>
      </c>
      <c r="BN148" s="40">
        <f t="shared" si="85"/>
        <v>415.21736550010701</v>
      </c>
      <c r="BO148" s="40">
        <f t="shared" si="85"/>
        <v>656.68251388980093</v>
      </c>
      <c r="BP148" s="40">
        <f t="shared" si="85"/>
        <v>841.9652389055575</v>
      </c>
      <c r="BQ148" s="40">
        <f t="shared" si="85"/>
        <v>958.43882903173301</v>
      </c>
      <c r="BR148" s="40">
        <f t="shared" si="85"/>
        <v>998.16580158293777</v>
      </c>
      <c r="BS148" s="40">
        <f t="shared" si="85"/>
        <v>958.43882903173301</v>
      </c>
      <c r="BT148" s="40">
        <f t="shared" si="83"/>
        <v>841.9652389055575</v>
      </c>
      <c r="BU148" s="40">
        <f t="shared" si="83"/>
        <v>656.68251388980093</v>
      </c>
      <c r="BV148" s="40">
        <f t="shared" si="83"/>
        <v>415.21736550010701</v>
      </c>
      <c r="BW148" s="40">
        <f t="shared" si="83"/>
        <v>134.02524455920829</v>
      </c>
      <c r="BX148" s="40">
        <f t="shared" si="82"/>
        <v>0</v>
      </c>
      <c r="BY148" s="40">
        <f t="shared" si="82"/>
        <v>0</v>
      </c>
      <c r="BZ148" s="40">
        <f t="shared" si="82"/>
        <v>0</v>
      </c>
      <c r="CA148" s="40">
        <f t="shared" si="82"/>
        <v>0</v>
      </c>
      <c r="CB148" s="40">
        <f t="shared" si="82"/>
        <v>0</v>
      </c>
      <c r="CC148" s="40">
        <f t="shared" si="82"/>
        <v>0</v>
      </c>
      <c r="CD148" s="40">
        <f t="shared" si="82"/>
        <v>0</v>
      </c>
      <c r="CE148" s="40">
        <f t="shared" si="98"/>
        <v>509.06455880729828</v>
      </c>
      <c r="CF148" s="10">
        <f t="shared" si="91"/>
        <v>1.4264309732443665</v>
      </c>
      <c r="CG148" s="35">
        <f t="shared" si="92"/>
        <v>6.9387096774193546</v>
      </c>
      <c r="CH148" s="7">
        <f t="shared" si="93"/>
        <v>23.684485471993778</v>
      </c>
      <c r="CI148" s="7">
        <f t="shared" si="99"/>
        <v>12.079087590716826</v>
      </c>
      <c r="CJ148" s="10">
        <f t="shared" si="94"/>
        <v>14.710628038111167</v>
      </c>
    </row>
    <row r="149" spans="1:88" ht="15.75" thickBot="1" x14ac:dyDescent="0.3">
      <c r="A149" s="8">
        <v>138</v>
      </c>
      <c r="B149" s="3" t="s">
        <v>20</v>
      </c>
      <c r="C149" s="14">
        <v>44334</v>
      </c>
      <c r="D149" s="11">
        <f t="shared" si="95"/>
        <v>19.712501612128509</v>
      </c>
      <c r="E149" s="8">
        <f t="shared" si="88"/>
        <v>-180</v>
      </c>
      <c r="F149" s="3">
        <f t="shared" si="88"/>
        <v>-165</v>
      </c>
      <c r="G149" s="3">
        <f t="shared" si="88"/>
        <v>-150</v>
      </c>
      <c r="H149" s="3">
        <f t="shared" si="88"/>
        <v>-135</v>
      </c>
      <c r="I149" s="3">
        <f t="shared" si="86"/>
        <v>-120</v>
      </c>
      <c r="J149" s="3">
        <f t="shared" si="86"/>
        <v>-105</v>
      </c>
      <c r="K149" s="3">
        <f t="shared" si="86"/>
        <v>-90</v>
      </c>
      <c r="L149" s="3">
        <f t="shared" si="86"/>
        <v>-75</v>
      </c>
      <c r="M149" s="3">
        <f t="shared" si="86"/>
        <v>-60</v>
      </c>
      <c r="N149" s="3">
        <f t="shared" si="86"/>
        <v>-45</v>
      </c>
      <c r="O149" s="3">
        <f t="shared" si="86"/>
        <v>-30</v>
      </c>
      <c r="P149" s="3">
        <f t="shared" si="86"/>
        <v>-15</v>
      </c>
      <c r="Q149" s="3">
        <f t="shared" si="87"/>
        <v>0</v>
      </c>
      <c r="R149" s="3">
        <f t="shared" si="87"/>
        <v>15</v>
      </c>
      <c r="S149" s="3">
        <f t="shared" si="87"/>
        <v>30</v>
      </c>
      <c r="T149" s="3">
        <f t="shared" si="87"/>
        <v>45</v>
      </c>
      <c r="U149" s="3">
        <f t="shared" si="87"/>
        <v>60</v>
      </c>
      <c r="V149" s="3">
        <f t="shared" si="87"/>
        <v>75</v>
      </c>
      <c r="W149" s="3">
        <f t="shared" si="87"/>
        <v>90</v>
      </c>
      <c r="X149" s="3">
        <f t="shared" si="87"/>
        <v>105</v>
      </c>
      <c r="Y149" s="3">
        <f t="shared" si="87"/>
        <v>120</v>
      </c>
      <c r="Z149" s="3">
        <f t="shared" si="87"/>
        <v>135</v>
      </c>
      <c r="AA149" s="3">
        <f t="shared" si="87"/>
        <v>150</v>
      </c>
      <c r="AB149" s="3">
        <f t="shared" si="87"/>
        <v>165</v>
      </c>
      <c r="AC149" s="3">
        <f t="shared" si="87"/>
        <v>180</v>
      </c>
      <c r="AD149" s="7">
        <f t="shared" si="81"/>
        <v>177.59250161212842</v>
      </c>
      <c r="AE149" s="7">
        <f t="shared" si="81"/>
        <v>165.78964423246637</v>
      </c>
      <c r="AF149" s="7">
        <f t="shared" si="81"/>
        <v>151.91827842906847</v>
      </c>
      <c r="AG149" s="7">
        <f t="shared" si="81"/>
        <v>138.04609872015345</v>
      </c>
      <c r="AH149" s="7">
        <f t="shared" si="100"/>
        <v>124.26792925138054</v>
      </c>
      <c r="AI149" s="7">
        <f t="shared" si="100"/>
        <v>110.65425217622756</v>
      </c>
      <c r="AJ149" s="7">
        <f t="shared" si="100"/>
        <v>97.296832856498639</v>
      </c>
      <c r="AK149" s="7">
        <f t="shared" si="100"/>
        <v>84.335208393463631</v>
      </c>
      <c r="AL149" s="7">
        <f t="shared" si="100"/>
        <v>71.998372963443771</v>
      </c>
      <c r="AM149" s="7">
        <f t="shared" si="100"/>
        <v>60.681540321117375</v>
      </c>
      <c r="AN149" s="7">
        <f t="shared" si="100"/>
        <v>51.07831750131519</v>
      </c>
      <c r="AO149" s="7">
        <f t="shared" si="100"/>
        <v>44.325531893850361</v>
      </c>
      <c r="AP149" s="7">
        <f t="shared" si="100"/>
        <v>41.832501612128503</v>
      </c>
      <c r="AQ149" s="7">
        <f t="shared" si="100"/>
        <v>44.325531893850361</v>
      </c>
      <c r="AR149" s="7">
        <f t="shared" si="100"/>
        <v>51.07831750131519</v>
      </c>
      <c r="AS149" s="7">
        <f t="shared" si="100"/>
        <v>60.681540321117375</v>
      </c>
      <c r="AT149" s="7">
        <f t="shared" si="100"/>
        <v>71.998372963443771</v>
      </c>
      <c r="AU149" s="7">
        <f t="shared" si="89"/>
        <v>84.335208393463631</v>
      </c>
      <c r="AV149" s="7">
        <f t="shared" si="89"/>
        <v>97.296832856498639</v>
      </c>
      <c r="AW149" s="7">
        <f t="shared" si="89"/>
        <v>110.65425217622756</v>
      </c>
      <c r="AX149" s="7">
        <f t="shared" si="89"/>
        <v>124.26792925138054</v>
      </c>
      <c r="AY149" s="7">
        <f t="shared" si="89"/>
        <v>138.04609872015345</v>
      </c>
      <c r="AZ149" s="7">
        <f t="shared" si="89"/>
        <v>151.91827842906847</v>
      </c>
      <c r="BA149" s="7">
        <f t="shared" si="89"/>
        <v>165.78964423246637</v>
      </c>
      <c r="BB149" s="7">
        <f t="shared" si="75"/>
        <v>177.59250161212842</v>
      </c>
      <c r="BC149" s="7">
        <f t="shared" si="96"/>
        <v>81.625921441563335</v>
      </c>
      <c r="BD149" s="7">
        <f t="shared" si="90"/>
        <v>10.883456192208445</v>
      </c>
      <c r="BE149" s="40">
        <f t="shared" si="97"/>
        <v>0.9762179840647226</v>
      </c>
      <c r="BF149" s="40">
        <f t="shared" si="78"/>
        <v>0</v>
      </c>
      <c r="BG149" s="40">
        <f t="shared" si="78"/>
        <v>0</v>
      </c>
      <c r="BH149" s="40">
        <f t="shared" si="78"/>
        <v>0</v>
      </c>
      <c r="BI149" s="40">
        <f t="shared" si="78"/>
        <v>0</v>
      </c>
      <c r="BJ149" s="40">
        <f t="shared" si="78"/>
        <v>0</v>
      </c>
      <c r="BK149" s="40">
        <f t="shared" si="78"/>
        <v>0</v>
      </c>
      <c r="BL149" s="40">
        <f t="shared" si="85"/>
        <v>0</v>
      </c>
      <c r="BM149" s="40">
        <f t="shared" si="85"/>
        <v>131.72519367580074</v>
      </c>
      <c r="BN149" s="40">
        <f t="shared" si="85"/>
        <v>412.41612473744919</v>
      </c>
      <c r="BO149" s="40">
        <f t="shared" si="85"/>
        <v>653.4508916208631</v>
      </c>
      <c r="BP149" s="40">
        <f t="shared" si="85"/>
        <v>838.40337329172405</v>
      </c>
      <c r="BQ149" s="40">
        <f t="shared" si="85"/>
        <v>954.66936377259015</v>
      </c>
      <c r="BR149" s="40">
        <f t="shared" si="85"/>
        <v>994.32552795082461</v>
      </c>
      <c r="BS149" s="40">
        <f t="shared" si="85"/>
        <v>954.66936377259015</v>
      </c>
      <c r="BT149" s="40">
        <f t="shared" si="83"/>
        <v>838.40337329172405</v>
      </c>
      <c r="BU149" s="40">
        <f t="shared" si="83"/>
        <v>653.4508916208631</v>
      </c>
      <c r="BV149" s="40">
        <f t="shared" si="83"/>
        <v>412.41612473744919</v>
      </c>
      <c r="BW149" s="40">
        <f t="shared" si="83"/>
        <v>131.72519367580074</v>
      </c>
      <c r="BX149" s="40">
        <f t="shared" si="82"/>
        <v>0</v>
      </c>
      <c r="BY149" s="40">
        <f t="shared" si="82"/>
        <v>0</v>
      </c>
      <c r="BZ149" s="40">
        <f t="shared" si="82"/>
        <v>0</v>
      </c>
      <c r="CA149" s="40">
        <f t="shared" si="82"/>
        <v>0</v>
      </c>
      <c r="CB149" s="40">
        <f t="shared" si="82"/>
        <v>0</v>
      </c>
      <c r="CC149" s="40">
        <f t="shared" si="82"/>
        <v>0</v>
      </c>
      <c r="CD149" s="40">
        <f t="shared" si="82"/>
        <v>0</v>
      </c>
      <c r="CE149" s="40">
        <f t="shared" si="98"/>
        <v>507.10601925492057</v>
      </c>
      <c r="CF149" s="10">
        <f t="shared" si="91"/>
        <v>1.4246410841295165</v>
      </c>
      <c r="CG149" s="35">
        <f t="shared" si="92"/>
        <v>6.9387096774193546</v>
      </c>
      <c r="CH149" s="7">
        <f t="shared" si="93"/>
        <v>23.535154514987006</v>
      </c>
      <c r="CI149" s="7">
        <f t="shared" si="99"/>
        <v>12.002928802643373</v>
      </c>
      <c r="CJ149" s="10">
        <f t="shared" si="94"/>
        <v>14.627667919404548</v>
      </c>
    </row>
    <row r="150" spans="1:88" ht="15.75" thickBot="1" x14ac:dyDescent="0.3">
      <c r="A150" s="8">
        <v>139</v>
      </c>
      <c r="B150" s="3" t="s">
        <v>20</v>
      </c>
      <c r="C150" s="14">
        <v>44335</v>
      </c>
      <c r="D150" s="11">
        <f t="shared" si="95"/>
        <v>19.928210796320528</v>
      </c>
      <c r="E150" s="8">
        <f t="shared" si="88"/>
        <v>-180</v>
      </c>
      <c r="F150" s="3">
        <f t="shared" si="88"/>
        <v>-165</v>
      </c>
      <c r="G150" s="3">
        <f t="shared" si="88"/>
        <v>-150</v>
      </c>
      <c r="H150" s="3">
        <f t="shared" si="88"/>
        <v>-135</v>
      </c>
      <c r="I150" s="3">
        <f t="shared" si="86"/>
        <v>-120</v>
      </c>
      <c r="J150" s="3">
        <f t="shared" si="86"/>
        <v>-105</v>
      </c>
      <c r="K150" s="3">
        <f t="shared" si="86"/>
        <v>-90</v>
      </c>
      <c r="L150" s="3">
        <f t="shared" si="86"/>
        <v>-75</v>
      </c>
      <c r="M150" s="3">
        <f t="shared" si="86"/>
        <v>-60</v>
      </c>
      <c r="N150" s="3">
        <f t="shared" si="86"/>
        <v>-45</v>
      </c>
      <c r="O150" s="3">
        <f t="shared" si="86"/>
        <v>-30</v>
      </c>
      <c r="P150" s="3">
        <f t="shared" si="86"/>
        <v>-15</v>
      </c>
      <c r="Q150" s="3">
        <f t="shared" si="87"/>
        <v>0</v>
      </c>
      <c r="R150" s="3">
        <f t="shared" si="87"/>
        <v>15</v>
      </c>
      <c r="S150" s="3">
        <f t="shared" si="87"/>
        <v>30</v>
      </c>
      <c r="T150" s="3">
        <f t="shared" si="87"/>
        <v>45</v>
      </c>
      <c r="U150" s="3">
        <f t="shared" si="87"/>
        <v>60</v>
      </c>
      <c r="V150" s="3">
        <f t="shared" si="87"/>
        <v>75</v>
      </c>
      <c r="W150" s="3">
        <f t="shared" si="87"/>
        <v>90</v>
      </c>
      <c r="X150" s="3">
        <f t="shared" si="87"/>
        <v>105</v>
      </c>
      <c r="Y150" s="3">
        <f t="shared" si="87"/>
        <v>120</v>
      </c>
      <c r="Z150" s="3">
        <f t="shared" si="87"/>
        <v>135</v>
      </c>
      <c r="AA150" s="3">
        <f t="shared" si="87"/>
        <v>150</v>
      </c>
      <c r="AB150" s="3">
        <f t="shared" si="87"/>
        <v>165</v>
      </c>
      <c r="AC150" s="3">
        <f t="shared" si="87"/>
        <v>180</v>
      </c>
      <c r="AD150" s="7">
        <f t="shared" si="81"/>
        <v>177.80821079632048</v>
      </c>
      <c r="AE150" s="7">
        <f t="shared" si="81"/>
        <v>165.83437719215874</v>
      </c>
      <c r="AF150" s="7">
        <f t="shared" si="81"/>
        <v>151.95597343097961</v>
      </c>
      <c r="AG150" s="7">
        <f t="shared" si="81"/>
        <v>138.08874884034987</v>
      </c>
      <c r="AH150" s="7">
        <f t="shared" si="100"/>
        <v>124.31941347677098</v>
      </c>
      <c r="AI150" s="7">
        <f t="shared" si="100"/>
        <v>110.7171854208531</v>
      </c>
      <c r="AJ150" s="7">
        <f t="shared" si="100"/>
        <v>97.373876414729395</v>
      </c>
      <c r="AK150" s="7">
        <f t="shared" si="100"/>
        <v>84.429611750717299</v>
      </c>
      <c r="AL150" s="7">
        <f t="shared" si="100"/>
        <v>72.114303660707961</v>
      </c>
      <c r="AM150" s="7">
        <f t="shared" si="100"/>
        <v>60.824029796085924</v>
      </c>
      <c r="AN150" s="7">
        <f t="shared" si="100"/>
        <v>51.251745712253197</v>
      </c>
      <c r="AO150" s="7">
        <f t="shared" si="100"/>
        <v>44.528192223651679</v>
      </c>
      <c r="AP150" s="7">
        <f t="shared" si="100"/>
        <v>42.048210796320518</v>
      </c>
      <c r="AQ150" s="7">
        <f t="shared" si="100"/>
        <v>44.528192223651679</v>
      </c>
      <c r="AR150" s="7">
        <f t="shared" si="100"/>
        <v>51.251745712253197</v>
      </c>
      <c r="AS150" s="7">
        <f t="shared" si="100"/>
        <v>60.824029796085924</v>
      </c>
      <c r="AT150" s="7">
        <f t="shared" si="100"/>
        <v>72.114303660707961</v>
      </c>
      <c r="AU150" s="7">
        <f t="shared" si="89"/>
        <v>84.429611750717299</v>
      </c>
      <c r="AV150" s="7">
        <f t="shared" si="89"/>
        <v>97.373876414729395</v>
      </c>
      <c r="AW150" s="7">
        <f t="shared" si="89"/>
        <v>110.7171854208531</v>
      </c>
      <c r="AX150" s="7">
        <f t="shared" si="89"/>
        <v>124.31941347677098</v>
      </c>
      <c r="AY150" s="7">
        <f t="shared" si="89"/>
        <v>138.08874884034987</v>
      </c>
      <c r="AZ150" s="7">
        <f t="shared" si="89"/>
        <v>151.95597343097961</v>
      </c>
      <c r="BA150" s="7">
        <f t="shared" si="89"/>
        <v>165.83437719215874</v>
      </c>
      <c r="BB150" s="7">
        <f t="shared" si="75"/>
        <v>177.80821079632048</v>
      </c>
      <c r="BC150" s="7">
        <f t="shared" si="96"/>
        <v>81.52577274743004</v>
      </c>
      <c r="BD150" s="7">
        <f t="shared" si="90"/>
        <v>10.870103032990672</v>
      </c>
      <c r="BE150" s="40">
        <f t="shared" si="97"/>
        <v>0.97582769563675187</v>
      </c>
      <c r="BF150" s="40">
        <f t="shared" si="78"/>
        <v>0</v>
      </c>
      <c r="BG150" s="40">
        <f t="shared" si="78"/>
        <v>0</v>
      </c>
      <c r="BH150" s="40">
        <f t="shared" si="78"/>
        <v>0</v>
      </c>
      <c r="BI150" s="40">
        <f t="shared" si="78"/>
        <v>0</v>
      </c>
      <c r="BJ150" s="40">
        <f t="shared" si="78"/>
        <v>0</v>
      </c>
      <c r="BK150" s="40">
        <f t="shared" si="78"/>
        <v>0</v>
      </c>
      <c r="BL150" s="40">
        <f t="shared" si="85"/>
        <v>0</v>
      </c>
      <c r="BM150" s="40">
        <f t="shared" si="85"/>
        <v>129.48519370320602</v>
      </c>
      <c r="BN150" s="40">
        <f t="shared" si="85"/>
        <v>409.68343606434098</v>
      </c>
      <c r="BO150" s="40">
        <f t="shared" si="85"/>
        <v>650.29512156915393</v>
      </c>
      <c r="BP150" s="40">
        <f t="shared" si="85"/>
        <v>834.92296148010303</v>
      </c>
      <c r="BQ150" s="40">
        <f t="shared" si="85"/>
        <v>950.98487361918853</v>
      </c>
      <c r="BR150" s="40">
        <f t="shared" si="85"/>
        <v>990.57143047551051</v>
      </c>
      <c r="BS150" s="40">
        <f t="shared" si="85"/>
        <v>950.98487361918853</v>
      </c>
      <c r="BT150" s="40">
        <f t="shared" si="83"/>
        <v>834.92296148010303</v>
      </c>
      <c r="BU150" s="40">
        <f t="shared" si="83"/>
        <v>650.29512156915393</v>
      </c>
      <c r="BV150" s="40">
        <f t="shared" si="83"/>
        <v>409.68343606434098</v>
      </c>
      <c r="BW150" s="40">
        <f t="shared" si="83"/>
        <v>129.48519370320602</v>
      </c>
      <c r="BX150" s="40">
        <f t="shared" si="82"/>
        <v>0</v>
      </c>
      <c r="BY150" s="40">
        <f t="shared" si="82"/>
        <v>0</v>
      </c>
      <c r="BZ150" s="40">
        <f t="shared" si="82"/>
        <v>0</v>
      </c>
      <c r="CA150" s="40">
        <f t="shared" si="82"/>
        <v>0</v>
      </c>
      <c r="CB150" s="40">
        <f t="shared" si="82"/>
        <v>0</v>
      </c>
      <c r="CC150" s="40">
        <f t="shared" si="82"/>
        <v>0</v>
      </c>
      <c r="CD150" s="40">
        <f t="shared" si="82"/>
        <v>0</v>
      </c>
      <c r="CE150" s="40">
        <f t="shared" si="98"/>
        <v>505.19142954251038</v>
      </c>
      <c r="CF150" s="10">
        <f t="shared" si="91"/>
        <v>1.4228931596753176</v>
      </c>
      <c r="CG150" s="35">
        <f t="shared" si="92"/>
        <v>6.9387096774193546</v>
      </c>
      <c r="CH150" s="7">
        <f t="shared" si="93"/>
        <v>23.389349971584</v>
      </c>
      <c r="CI150" s="7">
        <f t="shared" si="99"/>
        <v>11.92856848550784</v>
      </c>
      <c r="CJ150" s="10">
        <f t="shared" si="94"/>
        <v>14.546572279701127</v>
      </c>
    </row>
    <row r="151" spans="1:88" ht="15.75" thickBot="1" x14ac:dyDescent="0.3">
      <c r="A151" s="8">
        <v>140</v>
      </c>
      <c r="B151" s="3" t="s">
        <v>20</v>
      </c>
      <c r="C151" s="14">
        <v>44336</v>
      </c>
      <c r="D151" s="11">
        <f t="shared" si="95"/>
        <v>20.138014821567577</v>
      </c>
      <c r="E151" s="8">
        <f t="shared" si="88"/>
        <v>-180</v>
      </c>
      <c r="F151" s="3">
        <f t="shared" si="88"/>
        <v>-165</v>
      </c>
      <c r="G151" s="3">
        <f t="shared" si="88"/>
        <v>-150</v>
      </c>
      <c r="H151" s="3">
        <f t="shared" si="88"/>
        <v>-135</v>
      </c>
      <c r="I151" s="3">
        <f t="shared" si="86"/>
        <v>-120</v>
      </c>
      <c r="J151" s="3">
        <f t="shared" si="86"/>
        <v>-105</v>
      </c>
      <c r="K151" s="3">
        <f t="shared" si="86"/>
        <v>-90</v>
      </c>
      <c r="L151" s="3">
        <f t="shared" si="86"/>
        <v>-75</v>
      </c>
      <c r="M151" s="3">
        <f t="shared" si="86"/>
        <v>-60</v>
      </c>
      <c r="N151" s="3">
        <f t="shared" si="86"/>
        <v>-45</v>
      </c>
      <c r="O151" s="3">
        <f t="shared" si="86"/>
        <v>-30</v>
      </c>
      <c r="P151" s="3">
        <f t="shared" si="86"/>
        <v>-15</v>
      </c>
      <c r="Q151" s="3">
        <f t="shared" si="87"/>
        <v>0</v>
      </c>
      <c r="R151" s="3">
        <f t="shared" si="87"/>
        <v>15</v>
      </c>
      <c r="S151" s="3">
        <f t="shared" ref="Q151:AC170" si="101">(S$11-12)*15</f>
        <v>30</v>
      </c>
      <c r="T151" s="3">
        <f t="shared" si="101"/>
        <v>45</v>
      </c>
      <c r="U151" s="3">
        <f t="shared" si="101"/>
        <v>60</v>
      </c>
      <c r="V151" s="3">
        <f t="shared" si="101"/>
        <v>75</v>
      </c>
      <c r="W151" s="3">
        <f t="shared" si="101"/>
        <v>90</v>
      </c>
      <c r="X151" s="3">
        <f t="shared" si="101"/>
        <v>105</v>
      </c>
      <c r="Y151" s="3">
        <f t="shared" si="101"/>
        <v>120</v>
      </c>
      <c r="Z151" s="3">
        <f t="shared" si="101"/>
        <v>135</v>
      </c>
      <c r="AA151" s="3">
        <f t="shared" si="101"/>
        <v>150</v>
      </c>
      <c r="AB151" s="3">
        <f t="shared" si="101"/>
        <v>165</v>
      </c>
      <c r="AC151" s="3">
        <f t="shared" si="101"/>
        <v>180</v>
      </c>
      <c r="AD151" s="7">
        <f t="shared" si="81"/>
        <v>178.01801482156776</v>
      </c>
      <c r="AE151" s="7">
        <f t="shared" si="81"/>
        <v>165.8749230756184</v>
      </c>
      <c r="AF151" s="7">
        <f t="shared" si="81"/>
        <v>151.9912170078382</v>
      </c>
      <c r="AG151" s="7">
        <f t="shared" si="81"/>
        <v>138.12939671956323</v>
      </c>
      <c r="AH151" s="7">
        <f t="shared" si="100"/>
        <v>124.36898646757743</v>
      </c>
      <c r="AI151" s="7">
        <f t="shared" si="100"/>
        <v>110.77812616015024</v>
      </c>
      <c r="AJ151" s="7">
        <f t="shared" si="100"/>
        <v>97.448722895803755</v>
      </c>
      <c r="AK151" s="7">
        <f t="shared" si="100"/>
        <v>84.521492192216499</v>
      </c>
      <c r="AL151" s="7">
        <f t="shared" si="100"/>
        <v>72.227239384481749</v>
      </c>
      <c r="AM151" s="7">
        <f t="shared" si="100"/>
        <v>60.962863399169301</v>
      </c>
      <c r="AN151" s="7">
        <f t="shared" si="100"/>
        <v>51.420646795752226</v>
      </c>
      <c r="AO151" s="7">
        <f t="shared" si="100"/>
        <v>44.725397216297473</v>
      </c>
      <c r="AP151" s="7">
        <f t="shared" si="100"/>
        <v>42.258014821567571</v>
      </c>
      <c r="AQ151" s="7">
        <f t="shared" si="100"/>
        <v>44.725397216297473</v>
      </c>
      <c r="AR151" s="7">
        <f t="shared" si="100"/>
        <v>51.420646795752226</v>
      </c>
      <c r="AS151" s="7">
        <f t="shared" si="100"/>
        <v>60.962863399169301</v>
      </c>
      <c r="AT151" s="7">
        <f t="shared" si="100"/>
        <v>72.227239384481749</v>
      </c>
      <c r="AU151" s="7">
        <f t="shared" si="89"/>
        <v>84.521492192216499</v>
      </c>
      <c r="AV151" s="7">
        <f t="shared" si="89"/>
        <v>97.448722895803755</v>
      </c>
      <c r="AW151" s="7">
        <f t="shared" si="89"/>
        <v>110.77812616015024</v>
      </c>
      <c r="AX151" s="7">
        <f t="shared" si="89"/>
        <v>124.36898646757743</v>
      </c>
      <c r="AY151" s="7">
        <f t="shared" si="89"/>
        <v>138.12939671956323</v>
      </c>
      <c r="AZ151" s="7">
        <f t="shared" si="89"/>
        <v>151.9912170078382</v>
      </c>
      <c r="BA151" s="7">
        <f t="shared" si="89"/>
        <v>165.8749230756184</v>
      </c>
      <c r="BB151" s="7">
        <f t="shared" si="75"/>
        <v>178.01801482156776</v>
      </c>
      <c r="BC151" s="7">
        <f t="shared" si="96"/>
        <v>81.428077958254022</v>
      </c>
      <c r="BD151" s="7">
        <f t="shared" si="90"/>
        <v>10.857077061100536</v>
      </c>
      <c r="BE151" s="40">
        <f t="shared" si="97"/>
        <v>0.97544456998424511</v>
      </c>
      <c r="BF151" s="40">
        <f t="shared" si="78"/>
        <v>0</v>
      </c>
      <c r="BG151" s="40">
        <f t="shared" si="78"/>
        <v>0</v>
      </c>
      <c r="BH151" s="40">
        <f t="shared" si="78"/>
        <v>0</v>
      </c>
      <c r="BI151" s="40">
        <f t="shared" si="78"/>
        <v>0</v>
      </c>
      <c r="BJ151" s="40">
        <f t="shared" si="78"/>
        <v>0</v>
      </c>
      <c r="BK151" s="40">
        <f t="shared" si="78"/>
        <v>0</v>
      </c>
      <c r="BL151" s="40">
        <f t="shared" si="85"/>
        <v>0</v>
      </c>
      <c r="BM151" s="40">
        <f t="shared" si="85"/>
        <v>127.30597362839315</v>
      </c>
      <c r="BN151" s="40">
        <f t="shared" si="85"/>
        <v>407.02048854824</v>
      </c>
      <c r="BO151" s="40">
        <f t="shared" si="85"/>
        <v>647.21678788220345</v>
      </c>
      <c r="BP151" s="40">
        <f t="shared" si="85"/>
        <v>831.52589077382606</v>
      </c>
      <c r="BQ151" s="40">
        <f t="shared" si="85"/>
        <v>947.38743644623821</v>
      </c>
      <c r="BR151" s="40">
        <f t="shared" si="85"/>
        <v>986.90565203212168</v>
      </c>
      <c r="BS151" s="40">
        <f t="shared" si="85"/>
        <v>947.38743644623821</v>
      </c>
      <c r="BT151" s="40">
        <f t="shared" si="83"/>
        <v>831.52589077382606</v>
      </c>
      <c r="BU151" s="40">
        <f t="shared" si="83"/>
        <v>647.21678788220345</v>
      </c>
      <c r="BV151" s="40">
        <f t="shared" si="83"/>
        <v>407.02048854824</v>
      </c>
      <c r="BW151" s="40">
        <f t="shared" si="83"/>
        <v>127.30597362839315</v>
      </c>
      <c r="BX151" s="40">
        <f t="shared" si="82"/>
        <v>0</v>
      </c>
      <c r="BY151" s="40">
        <f t="shared" si="82"/>
        <v>0</v>
      </c>
      <c r="BZ151" s="40">
        <f t="shared" si="82"/>
        <v>0</v>
      </c>
      <c r="CA151" s="40">
        <f t="shared" si="82"/>
        <v>0</v>
      </c>
      <c r="CB151" s="40">
        <f t="shared" si="82"/>
        <v>0</v>
      </c>
      <c r="CC151" s="40">
        <f t="shared" si="82"/>
        <v>0</v>
      </c>
      <c r="CD151" s="40">
        <f t="shared" si="82"/>
        <v>0</v>
      </c>
      <c r="CE151" s="40">
        <f t="shared" si="98"/>
        <v>503.32188253638208</v>
      </c>
      <c r="CF151" s="10">
        <f t="shared" si="91"/>
        <v>1.4211880639421546</v>
      </c>
      <c r="CG151" s="35">
        <f t="shared" si="92"/>
        <v>6.9387096774193546</v>
      </c>
      <c r="CH151" s="7">
        <f t="shared" si="93"/>
        <v>23.24714481313087</v>
      </c>
      <c r="CI151" s="7">
        <f t="shared" si="99"/>
        <v>11.856043854696743</v>
      </c>
      <c r="CJ151" s="10">
        <f t="shared" si="94"/>
        <v>14.467388378340704</v>
      </c>
    </row>
    <row r="152" spans="1:88" ht="15.75" thickBot="1" x14ac:dyDescent="0.3">
      <c r="A152" s="8">
        <v>141</v>
      </c>
      <c r="B152" s="3" t="s">
        <v>20</v>
      </c>
      <c r="C152" s="14">
        <v>44337</v>
      </c>
      <c r="D152" s="11">
        <f t="shared" si="95"/>
        <v>20.341851518409044</v>
      </c>
      <c r="E152" s="8">
        <f t="shared" si="88"/>
        <v>-180</v>
      </c>
      <c r="F152" s="3">
        <f t="shared" si="88"/>
        <v>-165</v>
      </c>
      <c r="G152" s="3">
        <f t="shared" si="88"/>
        <v>-150</v>
      </c>
      <c r="H152" s="3">
        <f t="shared" si="88"/>
        <v>-135</v>
      </c>
      <c r="I152" s="3">
        <f t="shared" si="86"/>
        <v>-120</v>
      </c>
      <c r="J152" s="3">
        <f t="shared" si="86"/>
        <v>-105</v>
      </c>
      <c r="K152" s="3">
        <f t="shared" si="86"/>
        <v>-90</v>
      </c>
      <c r="L152" s="3">
        <f t="shared" si="86"/>
        <v>-75</v>
      </c>
      <c r="M152" s="3">
        <f t="shared" si="86"/>
        <v>-60</v>
      </c>
      <c r="N152" s="3">
        <f t="shared" si="86"/>
        <v>-45</v>
      </c>
      <c r="O152" s="3">
        <f t="shared" si="86"/>
        <v>-30</v>
      </c>
      <c r="P152" s="3">
        <f t="shared" si="86"/>
        <v>-15</v>
      </c>
      <c r="Q152" s="3">
        <f t="shared" si="101"/>
        <v>0</v>
      </c>
      <c r="R152" s="3">
        <f t="shared" si="101"/>
        <v>15</v>
      </c>
      <c r="S152" s="3">
        <f t="shared" si="101"/>
        <v>30</v>
      </c>
      <c r="T152" s="3">
        <f t="shared" si="101"/>
        <v>45</v>
      </c>
      <c r="U152" s="3">
        <f t="shared" si="101"/>
        <v>60</v>
      </c>
      <c r="V152" s="3">
        <f t="shared" si="101"/>
        <v>75</v>
      </c>
      <c r="W152" s="3">
        <f t="shared" si="101"/>
        <v>90</v>
      </c>
      <c r="X152" s="3">
        <f t="shared" si="101"/>
        <v>105</v>
      </c>
      <c r="Y152" s="3">
        <f t="shared" si="101"/>
        <v>120</v>
      </c>
      <c r="Z152" s="3">
        <f t="shared" si="101"/>
        <v>135</v>
      </c>
      <c r="AA152" s="3">
        <f t="shared" si="101"/>
        <v>150</v>
      </c>
      <c r="AB152" s="3">
        <f t="shared" si="101"/>
        <v>165</v>
      </c>
      <c r="AC152" s="3">
        <f t="shared" si="101"/>
        <v>180</v>
      </c>
      <c r="AD152" s="7">
        <f t="shared" si="81"/>
        <v>178.22185151840912</v>
      </c>
      <c r="AE152" s="7">
        <f t="shared" si="81"/>
        <v>165.91149363057542</v>
      </c>
      <c r="AF152" s="7">
        <f t="shared" si="81"/>
        <v>152.02411242535013</v>
      </c>
      <c r="AG152" s="7">
        <f t="shared" si="81"/>
        <v>138.16809779584557</v>
      </c>
      <c r="AH152" s="7">
        <f t="shared" si="100"/>
        <v>124.41667409231464</v>
      </c>
      <c r="AI152" s="7">
        <f t="shared" si="100"/>
        <v>110.83707788173281</v>
      </c>
      <c r="AJ152" s="7">
        <f t="shared" si="100"/>
        <v>97.521356602269748</v>
      </c>
      <c r="AK152" s="7">
        <f t="shared" si="100"/>
        <v>84.610816370137101</v>
      </c>
      <c r="AL152" s="7">
        <f t="shared" si="100"/>
        <v>72.337130363767315</v>
      </c>
      <c r="AM152" s="7">
        <f t="shared" si="100"/>
        <v>61.097977563225875</v>
      </c>
      <c r="AN152" s="7">
        <f t="shared" si="100"/>
        <v>51.584950012744812</v>
      </c>
      <c r="AO152" s="7">
        <f t="shared" si="100"/>
        <v>44.91707948153104</v>
      </c>
      <c r="AP152" s="7">
        <f t="shared" si="100"/>
        <v>42.461851518409048</v>
      </c>
      <c r="AQ152" s="7">
        <f t="shared" si="100"/>
        <v>44.91707948153104</v>
      </c>
      <c r="AR152" s="7">
        <f t="shared" si="100"/>
        <v>51.584950012744812</v>
      </c>
      <c r="AS152" s="7">
        <f t="shared" si="100"/>
        <v>61.097977563225875</v>
      </c>
      <c r="AT152" s="7">
        <f t="shared" si="100"/>
        <v>72.337130363767315</v>
      </c>
      <c r="AU152" s="7">
        <f t="shared" si="89"/>
        <v>84.610816370137101</v>
      </c>
      <c r="AV152" s="7">
        <f t="shared" si="89"/>
        <v>97.521356602269748</v>
      </c>
      <c r="AW152" s="7">
        <f t="shared" si="89"/>
        <v>110.83707788173281</v>
      </c>
      <c r="AX152" s="7">
        <f t="shared" si="89"/>
        <v>124.41667409231464</v>
      </c>
      <c r="AY152" s="7">
        <f t="shared" si="89"/>
        <v>138.16809779584557</v>
      </c>
      <c r="AZ152" s="7">
        <f t="shared" si="89"/>
        <v>152.02411242535013</v>
      </c>
      <c r="BA152" s="7">
        <f t="shared" si="89"/>
        <v>165.91149363057542</v>
      </c>
      <c r="BB152" s="7">
        <f t="shared" si="75"/>
        <v>178.22185151840912</v>
      </c>
      <c r="BC152" s="7">
        <f t="shared" si="96"/>
        <v>81.332886113378208</v>
      </c>
      <c r="BD152" s="7">
        <f t="shared" si="90"/>
        <v>10.844384815117094</v>
      </c>
      <c r="BE152" s="40">
        <f t="shared" si="97"/>
        <v>0.97506872063560157</v>
      </c>
      <c r="BF152" s="40">
        <f t="shared" si="78"/>
        <v>0</v>
      </c>
      <c r="BG152" s="40">
        <f t="shared" si="78"/>
        <v>0</v>
      </c>
      <c r="BH152" s="40">
        <f t="shared" si="78"/>
        <v>0</v>
      </c>
      <c r="BI152" s="40">
        <f t="shared" si="78"/>
        <v>0</v>
      </c>
      <c r="BJ152" s="40">
        <f t="shared" si="78"/>
        <v>0</v>
      </c>
      <c r="BK152" s="40">
        <f t="shared" si="78"/>
        <v>0</v>
      </c>
      <c r="BL152" s="40">
        <f t="shared" si="85"/>
        <v>0</v>
      </c>
      <c r="BM152" s="40">
        <f t="shared" si="85"/>
        <v>125.18823771458092</v>
      </c>
      <c r="BN152" s="40">
        <f t="shared" si="85"/>
        <v>404.4284370787002</v>
      </c>
      <c r="BO152" s="40">
        <f t="shared" si="85"/>
        <v>644.21743241117088</v>
      </c>
      <c r="BP152" s="40">
        <f t="shared" si="85"/>
        <v>828.21399995013678</v>
      </c>
      <c r="BQ152" s="40">
        <f t="shared" si="85"/>
        <v>943.8790776865219</v>
      </c>
      <c r="BR152" s="40">
        <f t="shared" si="85"/>
        <v>983.33028171817</v>
      </c>
      <c r="BS152" s="40">
        <f t="shared" si="85"/>
        <v>943.8790776865219</v>
      </c>
      <c r="BT152" s="40">
        <f t="shared" si="83"/>
        <v>828.21399995013678</v>
      </c>
      <c r="BU152" s="40">
        <f t="shared" si="83"/>
        <v>644.21743241117088</v>
      </c>
      <c r="BV152" s="40">
        <f t="shared" si="83"/>
        <v>404.4284370787002</v>
      </c>
      <c r="BW152" s="40">
        <f t="shared" si="83"/>
        <v>125.18823771458092</v>
      </c>
      <c r="BX152" s="40">
        <f t="shared" si="82"/>
        <v>0</v>
      </c>
      <c r="BY152" s="40">
        <f t="shared" si="82"/>
        <v>0</v>
      </c>
      <c r="BZ152" s="40">
        <f t="shared" si="82"/>
        <v>0</v>
      </c>
      <c r="CA152" s="40">
        <f t="shared" si="82"/>
        <v>0</v>
      </c>
      <c r="CB152" s="40">
        <f t="shared" si="82"/>
        <v>0</v>
      </c>
      <c r="CC152" s="40">
        <f t="shared" si="82"/>
        <v>0</v>
      </c>
      <c r="CD152" s="40">
        <f t="shared" si="82"/>
        <v>0</v>
      </c>
      <c r="CE152" s="40">
        <f t="shared" si="98"/>
        <v>501.49844367626673</v>
      </c>
      <c r="CF152" s="10">
        <f t="shared" si="91"/>
        <v>1.4195266528280237</v>
      </c>
      <c r="CG152" s="35">
        <f t="shared" si="92"/>
        <v>6.9387096774193546</v>
      </c>
      <c r="CH152" s="7">
        <f t="shared" si="93"/>
        <v>23.10861010848782</v>
      </c>
      <c r="CI152" s="7">
        <f t="shared" si="99"/>
        <v>11.785391155328789</v>
      </c>
      <c r="CJ152" s="10">
        <f t="shared" si="94"/>
        <v>14.390162397421031</v>
      </c>
    </row>
    <row r="153" spans="1:88" ht="15.75" thickBot="1" x14ac:dyDescent="0.3">
      <c r="A153" s="8">
        <v>142</v>
      </c>
      <c r="B153" s="3" t="s">
        <v>20</v>
      </c>
      <c r="C153" s="14">
        <v>44338</v>
      </c>
      <c r="D153" s="11">
        <f t="shared" si="95"/>
        <v>20.539660485632496</v>
      </c>
      <c r="E153" s="8">
        <f t="shared" si="88"/>
        <v>-180</v>
      </c>
      <c r="F153" s="3">
        <f t="shared" si="88"/>
        <v>-165</v>
      </c>
      <c r="G153" s="3">
        <f t="shared" si="88"/>
        <v>-150</v>
      </c>
      <c r="H153" s="3">
        <f t="shared" si="88"/>
        <v>-135</v>
      </c>
      <c r="I153" s="3">
        <f t="shared" si="86"/>
        <v>-120</v>
      </c>
      <c r="J153" s="3">
        <f t="shared" si="86"/>
        <v>-105</v>
      </c>
      <c r="K153" s="3">
        <f t="shared" si="86"/>
        <v>-90</v>
      </c>
      <c r="L153" s="3">
        <f t="shared" si="86"/>
        <v>-75</v>
      </c>
      <c r="M153" s="3">
        <f t="shared" si="86"/>
        <v>-60</v>
      </c>
      <c r="N153" s="3">
        <f t="shared" si="86"/>
        <v>-45</v>
      </c>
      <c r="O153" s="3">
        <f t="shared" si="86"/>
        <v>-30</v>
      </c>
      <c r="P153" s="3">
        <f t="shared" si="86"/>
        <v>-15</v>
      </c>
      <c r="Q153" s="3">
        <f t="shared" si="101"/>
        <v>0</v>
      </c>
      <c r="R153" s="3">
        <f t="shared" si="101"/>
        <v>15</v>
      </c>
      <c r="S153" s="3">
        <f t="shared" si="101"/>
        <v>30</v>
      </c>
      <c r="T153" s="3">
        <f t="shared" si="101"/>
        <v>45</v>
      </c>
      <c r="U153" s="3">
        <f t="shared" si="101"/>
        <v>60</v>
      </c>
      <c r="V153" s="3">
        <f t="shared" si="101"/>
        <v>75</v>
      </c>
      <c r="W153" s="3">
        <f t="shared" si="101"/>
        <v>90</v>
      </c>
      <c r="X153" s="3">
        <f t="shared" si="101"/>
        <v>105</v>
      </c>
      <c r="Y153" s="3">
        <f t="shared" si="101"/>
        <v>120</v>
      </c>
      <c r="Z153" s="3">
        <f t="shared" si="101"/>
        <v>135</v>
      </c>
      <c r="AA153" s="3">
        <f t="shared" si="101"/>
        <v>150</v>
      </c>
      <c r="AB153" s="3">
        <f t="shared" si="101"/>
        <v>165</v>
      </c>
      <c r="AC153" s="3">
        <f t="shared" si="101"/>
        <v>180</v>
      </c>
      <c r="AD153" s="7">
        <f t="shared" si="81"/>
        <v>178.41966048563282</v>
      </c>
      <c r="AE153" s="7">
        <f t="shared" si="81"/>
        <v>165.94430272385264</v>
      </c>
      <c r="AF153" s="7">
        <f t="shared" si="81"/>
        <v>152.05476249333799</v>
      </c>
      <c r="AG153" s="7">
        <f t="shared" si="81"/>
        <v>138.20490724090479</v>
      </c>
      <c r="AH153" s="7">
        <f t="shared" si="100"/>
        <v>124.46250226103579</v>
      </c>
      <c r="AI153" s="7">
        <f t="shared" si="100"/>
        <v>110.89404442434432</v>
      </c>
      <c r="AJ153" s="7">
        <f t="shared" si="100"/>
        <v>97.591762507832158</v>
      </c>
      <c r="AK153" s="7">
        <f t="shared" si="100"/>
        <v>84.697551957418654</v>
      </c>
      <c r="AL153" s="7">
        <f t="shared" si="100"/>
        <v>72.443928240177797</v>
      </c>
      <c r="AM153" s="7">
        <f t="shared" si="100"/>
        <v>61.229310543536172</v>
      </c>
      <c r="AN153" s="7">
        <f t="shared" si="100"/>
        <v>51.744586731613182</v>
      </c>
      <c r="AO153" s="7">
        <f t="shared" si="100"/>
        <v>45.103173632915023</v>
      </c>
      <c r="AP153" s="7">
        <f t="shared" si="100"/>
        <v>42.659660485632493</v>
      </c>
      <c r="AQ153" s="7">
        <f t="shared" si="100"/>
        <v>45.103173632915023</v>
      </c>
      <c r="AR153" s="7">
        <f t="shared" si="100"/>
        <v>51.744586731613182</v>
      </c>
      <c r="AS153" s="7">
        <f t="shared" si="100"/>
        <v>61.229310543536172</v>
      </c>
      <c r="AT153" s="7">
        <f t="shared" si="100"/>
        <v>72.443928240177797</v>
      </c>
      <c r="AU153" s="7">
        <f t="shared" si="89"/>
        <v>84.697551957418654</v>
      </c>
      <c r="AV153" s="7">
        <f t="shared" si="89"/>
        <v>97.591762507832158</v>
      </c>
      <c r="AW153" s="7">
        <f t="shared" si="89"/>
        <v>110.89404442434432</v>
      </c>
      <c r="AX153" s="7">
        <f t="shared" si="89"/>
        <v>124.46250226103579</v>
      </c>
      <c r="AY153" s="7">
        <f t="shared" si="89"/>
        <v>138.20490724090479</v>
      </c>
      <c r="AZ153" s="7">
        <f t="shared" si="89"/>
        <v>152.05476249333799</v>
      </c>
      <c r="BA153" s="7">
        <f t="shared" si="89"/>
        <v>165.94430272385264</v>
      </c>
      <c r="BB153" s="7">
        <f t="shared" si="75"/>
        <v>178.41966048563282</v>
      </c>
      <c r="BC153" s="7">
        <f t="shared" si="96"/>
        <v>81.240245713708887</v>
      </c>
      <c r="BD153" s="7">
        <f t="shared" si="90"/>
        <v>10.832032761827852</v>
      </c>
      <c r="BE153" s="40">
        <f t="shared" si="97"/>
        <v>0.97470025896309476</v>
      </c>
      <c r="BF153" s="40">
        <f t="shared" si="78"/>
        <v>0</v>
      </c>
      <c r="BG153" s="40">
        <f t="shared" si="78"/>
        <v>0</v>
      </c>
      <c r="BH153" s="40">
        <f t="shared" si="78"/>
        <v>0</v>
      </c>
      <c r="BI153" s="40">
        <f t="shared" si="78"/>
        <v>0</v>
      </c>
      <c r="BJ153" s="40">
        <f t="shared" si="78"/>
        <v>0</v>
      </c>
      <c r="BK153" s="40">
        <f t="shared" si="78"/>
        <v>0</v>
      </c>
      <c r="BL153" s="40">
        <f t="shared" si="85"/>
        <v>0</v>
      </c>
      <c r="BM153" s="40">
        <f t="shared" si="85"/>
        <v>123.13266554409907</v>
      </c>
      <c r="BN153" s="40">
        <f t="shared" si="85"/>
        <v>401.90840198757314</v>
      </c>
      <c r="BO153" s="40">
        <f t="shared" si="85"/>
        <v>641.29855396810422</v>
      </c>
      <c r="BP153" s="40">
        <f t="shared" si="85"/>
        <v>824.98907823915079</v>
      </c>
      <c r="BQ153" s="40">
        <f t="shared" si="85"/>
        <v>940.46176913458544</v>
      </c>
      <c r="BR153" s="40">
        <f t="shared" si="85"/>
        <v>979.8473535975279</v>
      </c>
      <c r="BS153" s="40">
        <f t="shared" si="85"/>
        <v>940.46176913458544</v>
      </c>
      <c r="BT153" s="40">
        <f t="shared" si="83"/>
        <v>824.98907823915079</v>
      </c>
      <c r="BU153" s="40">
        <f t="shared" si="83"/>
        <v>641.29855396810422</v>
      </c>
      <c r="BV153" s="40">
        <f t="shared" si="83"/>
        <v>401.90840198757314</v>
      </c>
      <c r="BW153" s="40">
        <f t="shared" si="83"/>
        <v>123.13266554409907</v>
      </c>
      <c r="BX153" s="40">
        <f t="shared" si="82"/>
        <v>0</v>
      </c>
      <c r="BY153" s="40">
        <f t="shared" si="82"/>
        <v>0</v>
      </c>
      <c r="BZ153" s="40">
        <f t="shared" si="82"/>
        <v>0</v>
      </c>
      <c r="CA153" s="40">
        <f t="shared" si="82"/>
        <v>0</v>
      </c>
      <c r="CB153" s="40">
        <f t="shared" si="82"/>
        <v>0</v>
      </c>
      <c r="CC153" s="40">
        <f t="shared" si="82"/>
        <v>0</v>
      </c>
      <c r="CD153" s="40">
        <f t="shared" si="82"/>
        <v>0</v>
      </c>
      <c r="CE153" s="40">
        <f t="shared" si="98"/>
        <v>499.72215033473924</v>
      </c>
      <c r="CF153" s="10">
        <f t="shared" si="91"/>
        <v>1.4179097728334307</v>
      </c>
      <c r="CG153" s="35">
        <f t="shared" si="92"/>
        <v>6.9387096774193546</v>
      </c>
      <c r="CH153" s="7">
        <f t="shared" si="93"/>
        <v>22.973814987487845</v>
      </c>
      <c r="CI153" s="7">
        <f t="shared" si="99"/>
        <v>11.716645643618801</v>
      </c>
      <c r="CJ153" s="10">
        <f t="shared" si="94"/>
        <v>14.314939408327669</v>
      </c>
    </row>
    <row r="154" spans="1:88" ht="15.75" thickBot="1" x14ac:dyDescent="0.3">
      <c r="A154" s="8">
        <v>143</v>
      </c>
      <c r="B154" s="3" t="s">
        <v>20</v>
      </c>
      <c r="C154" s="14">
        <v>44339</v>
      </c>
      <c r="D154" s="11">
        <f t="shared" si="95"/>
        <v>20.731383108171876</v>
      </c>
      <c r="E154" s="8">
        <f t="shared" si="88"/>
        <v>-180</v>
      </c>
      <c r="F154" s="3">
        <f t="shared" si="88"/>
        <v>-165</v>
      </c>
      <c r="G154" s="3">
        <f t="shared" si="88"/>
        <v>-150</v>
      </c>
      <c r="H154" s="3">
        <f t="shared" si="88"/>
        <v>-135</v>
      </c>
      <c r="I154" s="3">
        <f t="shared" si="86"/>
        <v>-120</v>
      </c>
      <c r="J154" s="3">
        <f t="shared" si="86"/>
        <v>-105</v>
      </c>
      <c r="K154" s="3">
        <f t="shared" si="86"/>
        <v>-90</v>
      </c>
      <c r="L154" s="3">
        <f t="shared" si="86"/>
        <v>-75</v>
      </c>
      <c r="M154" s="3">
        <f t="shared" si="86"/>
        <v>-60</v>
      </c>
      <c r="N154" s="3">
        <f t="shared" si="86"/>
        <v>-45</v>
      </c>
      <c r="O154" s="3">
        <f t="shared" si="86"/>
        <v>-30</v>
      </c>
      <c r="P154" s="3">
        <f t="shared" si="86"/>
        <v>-15</v>
      </c>
      <c r="Q154" s="3">
        <f t="shared" si="101"/>
        <v>0</v>
      </c>
      <c r="R154" s="3">
        <f t="shared" si="101"/>
        <v>15</v>
      </c>
      <c r="S154" s="3">
        <f t="shared" si="101"/>
        <v>30</v>
      </c>
      <c r="T154" s="3">
        <f t="shared" si="101"/>
        <v>45</v>
      </c>
      <c r="U154" s="3">
        <f t="shared" si="101"/>
        <v>60</v>
      </c>
      <c r="V154" s="3">
        <f t="shared" si="101"/>
        <v>75</v>
      </c>
      <c r="W154" s="3">
        <f t="shared" si="101"/>
        <v>90</v>
      </c>
      <c r="X154" s="3">
        <f t="shared" si="101"/>
        <v>105</v>
      </c>
      <c r="Y154" s="3">
        <f t="shared" si="101"/>
        <v>120</v>
      </c>
      <c r="Z154" s="3">
        <f t="shared" si="101"/>
        <v>135</v>
      </c>
      <c r="AA154" s="3">
        <f t="shared" si="101"/>
        <v>150</v>
      </c>
      <c r="AB154" s="3">
        <f t="shared" si="101"/>
        <v>165</v>
      </c>
      <c r="AC154" s="3">
        <f t="shared" si="101"/>
        <v>180</v>
      </c>
      <c r="AD154" s="7">
        <f t="shared" si="81"/>
        <v>178.61138310817196</v>
      </c>
      <c r="AE154" s="7">
        <f t="shared" si="81"/>
        <v>165.9735654025703</v>
      </c>
      <c r="AF154" s="7">
        <f t="shared" si="81"/>
        <v>152.08326930147206</v>
      </c>
      <c r="AG154" s="7">
        <f t="shared" si="81"/>
        <v>138.23987982876343</v>
      </c>
      <c r="AH154" s="7">
        <f t="shared" si="100"/>
        <v>124.5064968518972</v>
      </c>
      <c r="AI154" s="7">
        <f t="shared" si="100"/>
        <v>110.94902993976712</v>
      </c>
      <c r="AJ154" s="7">
        <f t="shared" si="100"/>
        <v>97.659926244439717</v>
      </c>
      <c r="AK154" s="7">
        <f t="shared" si="100"/>
        <v>84.781667653340818</v>
      </c>
      <c r="AL154" s="7">
        <f t="shared" si="100"/>
        <v>72.547586085081619</v>
      </c>
      <c r="AM154" s="7">
        <f t="shared" si="100"/>
        <v>61.3568024371936</v>
      </c>
      <c r="AN154" s="7">
        <f t="shared" si="100"/>
        <v>51.899490440732293</v>
      </c>
      <c r="AO154" s="7">
        <f t="shared" si="100"/>
        <v>45.283616298509365</v>
      </c>
      <c r="AP154" s="7">
        <f t="shared" si="100"/>
        <v>42.851383108171881</v>
      </c>
      <c r="AQ154" s="7">
        <f t="shared" si="100"/>
        <v>45.283616298509365</v>
      </c>
      <c r="AR154" s="7">
        <f t="shared" si="100"/>
        <v>51.899490440732293</v>
      </c>
      <c r="AS154" s="7">
        <f t="shared" si="100"/>
        <v>61.3568024371936</v>
      </c>
      <c r="AT154" s="7">
        <f t="shared" si="100"/>
        <v>72.547586085081619</v>
      </c>
      <c r="AU154" s="7">
        <f t="shared" si="89"/>
        <v>84.781667653340818</v>
      </c>
      <c r="AV154" s="7">
        <f t="shared" si="89"/>
        <v>97.659926244439717</v>
      </c>
      <c r="AW154" s="7">
        <f t="shared" si="89"/>
        <v>110.94902993976712</v>
      </c>
      <c r="AX154" s="7">
        <f t="shared" si="89"/>
        <v>124.5064968518972</v>
      </c>
      <c r="AY154" s="7">
        <f t="shared" si="89"/>
        <v>138.23987982876343</v>
      </c>
      <c r="AZ154" s="7">
        <f t="shared" si="89"/>
        <v>152.08326930147206</v>
      </c>
      <c r="BA154" s="7">
        <f t="shared" si="89"/>
        <v>165.9735654025703</v>
      </c>
      <c r="BB154" s="7">
        <f t="shared" si="75"/>
        <v>178.61138310817196</v>
      </c>
      <c r="BC154" s="7">
        <f t="shared" si="96"/>
        <v>81.150204649733254</v>
      </c>
      <c r="BD154" s="7">
        <f t="shared" si="90"/>
        <v>10.820027286631101</v>
      </c>
      <c r="BE154" s="40">
        <f t="shared" si="97"/>
        <v>0.97433929414987031</v>
      </c>
      <c r="BF154" s="40">
        <f t="shared" si="78"/>
        <v>0</v>
      </c>
      <c r="BG154" s="40">
        <f t="shared" si="78"/>
        <v>0</v>
      </c>
      <c r="BH154" s="40">
        <f t="shared" si="78"/>
        <v>0</v>
      </c>
      <c r="BI154" s="40">
        <f t="shared" si="78"/>
        <v>0</v>
      </c>
      <c r="BJ154" s="40">
        <f t="shared" si="78"/>
        <v>0</v>
      </c>
      <c r="BK154" s="40">
        <f t="shared" si="78"/>
        <v>0</v>
      </c>
      <c r="BL154" s="40">
        <f t="shared" si="85"/>
        <v>0</v>
      </c>
      <c r="BM154" s="40">
        <f t="shared" si="85"/>
        <v>121.13991207683337</v>
      </c>
      <c r="BN154" s="40">
        <f t="shared" si="85"/>
        <v>399.46146869810724</v>
      </c>
      <c r="BO154" s="40">
        <f t="shared" si="85"/>
        <v>638.46160762352019</v>
      </c>
      <c r="BP154" s="40">
        <f t="shared" si="85"/>
        <v>821.85286435171099</v>
      </c>
      <c r="BQ154" s="40">
        <f t="shared" si="85"/>
        <v>937.13742780503344</v>
      </c>
      <c r="BR154" s="40">
        <f t="shared" si="85"/>
        <v>976.45884550089352</v>
      </c>
      <c r="BS154" s="40">
        <f t="shared" si="85"/>
        <v>937.13742780503344</v>
      </c>
      <c r="BT154" s="40">
        <f t="shared" si="83"/>
        <v>821.85286435171099</v>
      </c>
      <c r="BU154" s="40">
        <f t="shared" si="83"/>
        <v>638.46160762352019</v>
      </c>
      <c r="BV154" s="40">
        <f t="shared" si="83"/>
        <v>399.46146869810724</v>
      </c>
      <c r="BW154" s="40">
        <f t="shared" si="83"/>
        <v>121.13991207683337</v>
      </c>
      <c r="BX154" s="40">
        <f t="shared" si="82"/>
        <v>0</v>
      </c>
      <c r="BY154" s="40">
        <f t="shared" si="82"/>
        <v>0</v>
      </c>
      <c r="BZ154" s="40">
        <f t="shared" si="82"/>
        <v>0</v>
      </c>
      <c r="CA154" s="40">
        <f t="shared" si="82"/>
        <v>0</v>
      </c>
      <c r="CB154" s="40">
        <f t="shared" si="82"/>
        <v>0</v>
      </c>
      <c r="CC154" s="40">
        <f t="shared" si="82"/>
        <v>0</v>
      </c>
      <c r="CD154" s="40">
        <f t="shared" si="82"/>
        <v>0</v>
      </c>
      <c r="CE154" s="40">
        <f t="shared" si="98"/>
        <v>497.99401120545571</v>
      </c>
      <c r="CF154" s="10">
        <f t="shared" si="91"/>
        <v>1.4163382598050569</v>
      </c>
      <c r="CG154" s="35">
        <f t="shared" si="92"/>
        <v>6.9387096774193546</v>
      </c>
      <c r="CH154" s="7">
        <f t="shared" si="93"/>
        <v>22.842826605987625</v>
      </c>
      <c r="CI154" s="7">
        <f t="shared" si="99"/>
        <v>11.64984156905369</v>
      </c>
      <c r="CJ154" s="10">
        <f t="shared" si="94"/>
        <v>14.241763339050225</v>
      </c>
    </row>
    <row r="155" spans="1:88" ht="15.75" thickBot="1" x14ac:dyDescent="0.3">
      <c r="A155" s="8">
        <v>144</v>
      </c>
      <c r="B155" s="3" t="s">
        <v>20</v>
      </c>
      <c r="C155" s="14">
        <v>44340</v>
      </c>
      <c r="D155" s="11">
        <f t="shared" si="95"/>
        <v>20.916962574476411</v>
      </c>
      <c r="E155" s="8">
        <f t="shared" si="88"/>
        <v>-180</v>
      </c>
      <c r="F155" s="3">
        <f t="shared" si="88"/>
        <v>-165</v>
      </c>
      <c r="G155" s="3">
        <f t="shared" si="88"/>
        <v>-150</v>
      </c>
      <c r="H155" s="3">
        <f t="shared" si="88"/>
        <v>-135</v>
      </c>
      <c r="I155" s="3">
        <f t="shared" si="86"/>
        <v>-120</v>
      </c>
      <c r="J155" s="3">
        <f t="shared" si="86"/>
        <v>-105</v>
      </c>
      <c r="K155" s="3">
        <f t="shared" si="86"/>
        <v>-90</v>
      </c>
      <c r="L155" s="3">
        <f t="shared" si="86"/>
        <v>-75</v>
      </c>
      <c r="M155" s="3">
        <f t="shared" si="86"/>
        <v>-60</v>
      </c>
      <c r="N155" s="3">
        <f t="shared" si="86"/>
        <v>-45</v>
      </c>
      <c r="O155" s="3">
        <f t="shared" si="86"/>
        <v>-30</v>
      </c>
      <c r="P155" s="3">
        <f t="shared" si="86"/>
        <v>-15</v>
      </c>
      <c r="Q155" s="3">
        <f t="shared" si="101"/>
        <v>0</v>
      </c>
      <c r="R155" s="3">
        <f t="shared" si="101"/>
        <v>15</v>
      </c>
      <c r="S155" s="3">
        <f t="shared" si="101"/>
        <v>30</v>
      </c>
      <c r="T155" s="3">
        <f t="shared" si="101"/>
        <v>45</v>
      </c>
      <c r="U155" s="3">
        <f t="shared" si="101"/>
        <v>60</v>
      </c>
      <c r="V155" s="3">
        <f t="shared" si="101"/>
        <v>75</v>
      </c>
      <c r="W155" s="3">
        <f t="shared" si="101"/>
        <v>90</v>
      </c>
      <c r="X155" s="3">
        <f t="shared" si="101"/>
        <v>105</v>
      </c>
      <c r="Y155" s="3">
        <f t="shared" si="101"/>
        <v>120</v>
      </c>
      <c r="Z155" s="3">
        <f t="shared" si="101"/>
        <v>135</v>
      </c>
      <c r="AA155" s="3">
        <f t="shared" si="101"/>
        <v>150</v>
      </c>
      <c r="AB155" s="3">
        <f t="shared" si="101"/>
        <v>165</v>
      </c>
      <c r="AC155" s="3">
        <f t="shared" si="101"/>
        <v>180</v>
      </c>
      <c r="AD155" s="7">
        <f t="shared" si="81"/>
        <v>178.79696257447642</v>
      </c>
      <c r="AE155" s="7">
        <f t="shared" si="81"/>
        <v>165.99949697663948</v>
      </c>
      <c r="AF155" s="7">
        <f t="shared" si="81"/>
        <v>152.10973396122833</v>
      </c>
      <c r="AG155" s="7">
        <f t="shared" si="81"/>
        <v>138.27306980669687</v>
      </c>
      <c r="AH155" s="7">
        <f t="shared" si="100"/>
        <v>124.54868363867827</v>
      </c>
      <c r="AI155" s="7">
        <f t="shared" si="100"/>
        <v>111.00203885500945</v>
      </c>
      <c r="AJ155" s="7">
        <f t="shared" si="100"/>
        <v>97.725834089178477</v>
      </c>
      <c r="AK155" s="7">
        <f t="shared" si="100"/>
        <v>84.86313318851316</v>
      </c>
      <c r="AL155" s="7">
        <f t="shared" si="100"/>
        <v>72.648058415850642</v>
      </c>
      <c r="AM155" s="7">
        <f t="shared" si="100"/>
        <v>61.480395201524821</v>
      </c>
      <c r="AN155" s="7">
        <f t="shared" si="100"/>
        <v>52.049596760435158</v>
      </c>
      <c r="AO155" s="7">
        <f t="shared" si="100"/>
        <v>45.458346131321171</v>
      </c>
      <c r="AP155" s="7">
        <f t="shared" si="100"/>
        <v>43.036962574476419</v>
      </c>
      <c r="AQ155" s="7">
        <f t="shared" si="100"/>
        <v>45.458346131321171</v>
      </c>
      <c r="AR155" s="7">
        <f t="shared" si="100"/>
        <v>52.049596760435158</v>
      </c>
      <c r="AS155" s="7">
        <f t="shared" si="100"/>
        <v>61.480395201524821</v>
      </c>
      <c r="AT155" s="7">
        <f t="shared" si="100"/>
        <v>72.648058415850642</v>
      </c>
      <c r="AU155" s="7">
        <f t="shared" si="89"/>
        <v>84.86313318851316</v>
      </c>
      <c r="AV155" s="7">
        <f t="shared" si="89"/>
        <v>97.725834089178477</v>
      </c>
      <c r="AW155" s="7">
        <f t="shared" si="89"/>
        <v>111.00203885500945</v>
      </c>
      <c r="AX155" s="7">
        <f t="shared" si="89"/>
        <v>124.54868363867827</v>
      </c>
      <c r="AY155" s="7">
        <f t="shared" si="89"/>
        <v>138.27306980669687</v>
      </c>
      <c r="AZ155" s="7">
        <f t="shared" si="89"/>
        <v>152.10973396122833</v>
      </c>
      <c r="BA155" s="7">
        <f t="shared" si="89"/>
        <v>165.99949697663948</v>
      </c>
      <c r="BB155" s="7">
        <f t="shared" si="75"/>
        <v>178.79696257447642</v>
      </c>
      <c r="BC155" s="7">
        <f t="shared" si="96"/>
        <v>81.062810128514585</v>
      </c>
      <c r="BD155" s="7">
        <f t="shared" si="90"/>
        <v>10.808374683801945</v>
      </c>
      <c r="BE155" s="40">
        <f t="shared" si="97"/>
        <v>0.97398593315759263</v>
      </c>
      <c r="BF155" s="40">
        <f t="shared" si="78"/>
        <v>0</v>
      </c>
      <c r="BG155" s="40">
        <f t="shared" si="78"/>
        <v>0</v>
      </c>
      <c r="BH155" s="40">
        <f t="shared" si="78"/>
        <v>0</v>
      </c>
      <c r="BI155" s="40">
        <f t="shared" si="78"/>
        <v>0</v>
      </c>
      <c r="BJ155" s="40">
        <f t="shared" si="78"/>
        <v>0</v>
      </c>
      <c r="BK155" s="40">
        <f t="shared" si="78"/>
        <v>0</v>
      </c>
      <c r="BL155" s="40">
        <f t="shared" si="85"/>
        <v>0</v>
      </c>
      <c r="BM155" s="40">
        <f t="shared" si="85"/>
        <v>119.21060772306096</v>
      </c>
      <c r="BN155" s="40">
        <f t="shared" si="85"/>
        <v>397.08868740190701</v>
      </c>
      <c r="BO155" s="40">
        <f t="shared" si="85"/>
        <v>635.70800404342231</v>
      </c>
      <c r="BP155" s="40">
        <f t="shared" si="85"/>
        <v>818.80704555555417</v>
      </c>
      <c r="BQ155" s="40">
        <f t="shared" si="85"/>
        <v>933.90791484472356</v>
      </c>
      <c r="BR155" s="40">
        <f t="shared" si="85"/>
        <v>973.16667788205336</v>
      </c>
      <c r="BS155" s="40">
        <f t="shared" si="85"/>
        <v>933.90791484472356</v>
      </c>
      <c r="BT155" s="40">
        <f t="shared" si="83"/>
        <v>818.80704555555417</v>
      </c>
      <c r="BU155" s="40">
        <f t="shared" si="83"/>
        <v>635.70800404342231</v>
      </c>
      <c r="BV155" s="40">
        <f t="shared" si="83"/>
        <v>397.08868740190701</v>
      </c>
      <c r="BW155" s="40">
        <f t="shared" si="83"/>
        <v>119.21060772306096</v>
      </c>
      <c r="BX155" s="40">
        <f t="shared" si="82"/>
        <v>0</v>
      </c>
      <c r="BY155" s="40">
        <f t="shared" si="82"/>
        <v>0</v>
      </c>
      <c r="BZ155" s="40">
        <f t="shared" si="82"/>
        <v>0</v>
      </c>
      <c r="CA155" s="40">
        <f t="shared" si="82"/>
        <v>0</v>
      </c>
      <c r="CB155" s="40">
        <f t="shared" si="82"/>
        <v>0</v>
      </c>
      <c r="CC155" s="40">
        <f t="shared" si="82"/>
        <v>0</v>
      </c>
      <c r="CD155" s="40">
        <f t="shared" si="82"/>
        <v>0</v>
      </c>
      <c r="CE155" s="40">
        <f t="shared" si="98"/>
        <v>496.31500571984725</v>
      </c>
      <c r="CF155" s="10">
        <f t="shared" si="91"/>
        <v>1.4148129376615872</v>
      </c>
      <c r="CG155" s="35">
        <f t="shared" si="92"/>
        <v>6.9387096774193546</v>
      </c>
      <c r="CH155" s="7">
        <f t="shared" si="93"/>
        <v>22.715710112485695</v>
      </c>
      <c r="CI155" s="7">
        <f t="shared" si="99"/>
        <v>11.585012157367705</v>
      </c>
      <c r="CJ155" s="10">
        <f t="shared" si="94"/>
        <v>14.170676942299536</v>
      </c>
    </row>
    <row r="156" spans="1:88" ht="15.75" thickBot="1" x14ac:dyDescent="0.3">
      <c r="A156" s="8">
        <v>145</v>
      </c>
      <c r="B156" s="3" t="s">
        <v>20</v>
      </c>
      <c r="C156" s="14">
        <v>44341</v>
      </c>
      <c r="D156" s="11">
        <f t="shared" si="95"/>
        <v>21.096343893345107</v>
      </c>
      <c r="E156" s="8">
        <f t="shared" si="88"/>
        <v>-180</v>
      </c>
      <c r="F156" s="3">
        <f t="shared" si="88"/>
        <v>-165</v>
      </c>
      <c r="G156" s="3">
        <f t="shared" si="88"/>
        <v>-150</v>
      </c>
      <c r="H156" s="3">
        <f t="shared" si="88"/>
        <v>-135</v>
      </c>
      <c r="I156" s="3">
        <f t="shared" si="86"/>
        <v>-120</v>
      </c>
      <c r="J156" s="3">
        <f t="shared" si="86"/>
        <v>-105</v>
      </c>
      <c r="K156" s="3">
        <f t="shared" si="86"/>
        <v>-90</v>
      </c>
      <c r="L156" s="3">
        <f t="shared" si="86"/>
        <v>-75</v>
      </c>
      <c r="M156" s="3">
        <f t="shared" si="86"/>
        <v>-60</v>
      </c>
      <c r="N156" s="3">
        <f t="shared" si="86"/>
        <v>-45</v>
      </c>
      <c r="O156" s="3">
        <f t="shared" si="86"/>
        <v>-30</v>
      </c>
      <c r="P156" s="3">
        <f t="shared" si="86"/>
        <v>-15</v>
      </c>
      <c r="Q156" s="3">
        <f t="shared" si="101"/>
        <v>0</v>
      </c>
      <c r="R156" s="3">
        <f t="shared" si="101"/>
        <v>15</v>
      </c>
      <c r="S156" s="3">
        <f t="shared" si="101"/>
        <v>30</v>
      </c>
      <c r="T156" s="3">
        <f t="shared" si="101"/>
        <v>45</v>
      </c>
      <c r="U156" s="3">
        <f t="shared" si="101"/>
        <v>60</v>
      </c>
      <c r="V156" s="3">
        <f t="shared" si="101"/>
        <v>75</v>
      </c>
      <c r="W156" s="3">
        <f t="shared" si="101"/>
        <v>90</v>
      </c>
      <c r="X156" s="3">
        <f t="shared" si="101"/>
        <v>105</v>
      </c>
      <c r="Y156" s="3">
        <f t="shared" si="101"/>
        <v>120</v>
      </c>
      <c r="Z156" s="3">
        <f t="shared" si="101"/>
        <v>135</v>
      </c>
      <c r="AA156" s="3">
        <f t="shared" si="101"/>
        <v>150</v>
      </c>
      <c r="AB156" s="3">
        <f t="shared" si="101"/>
        <v>165</v>
      </c>
      <c r="AC156" s="3">
        <f t="shared" si="101"/>
        <v>180</v>
      </c>
      <c r="AD156" s="7">
        <f t="shared" si="81"/>
        <v>178.97634389334527</v>
      </c>
      <c r="AE156" s="7">
        <f t="shared" si="81"/>
        <v>166.02231212878334</v>
      </c>
      <c r="AF156" s="7">
        <f t="shared" si="81"/>
        <v>152.13425635465887</v>
      </c>
      <c r="AG156" s="7">
        <f t="shared" si="81"/>
        <v>138.30453076869753</v>
      </c>
      <c r="AH156" s="7">
        <f t="shared" si="100"/>
        <v>124.58908821939771</v>
      </c>
      <c r="AI156" s="7">
        <f t="shared" si="100"/>
        <v>111.05307583485605</v>
      </c>
      <c r="AJ156" s="7">
        <f t="shared" si="100"/>
        <v>97.789472951022404</v>
      </c>
      <c r="AK156" s="7">
        <f t="shared" si="100"/>
        <v>84.94191932930994</v>
      </c>
      <c r="AL156" s="7">
        <f t="shared" si="100"/>
        <v>72.745301211239038</v>
      </c>
      <c r="AM156" s="7">
        <f t="shared" si="100"/>
        <v>61.600032671572073</v>
      </c>
      <c r="AN156" s="7">
        <f t="shared" si="100"/>
        <v>52.194843454420244</v>
      </c>
      <c r="AO156" s="7">
        <f t="shared" si="100"/>
        <v>45.627303819514573</v>
      </c>
      <c r="AP156" s="7">
        <f t="shared" si="100"/>
        <v>43.216343893345105</v>
      </c>
      <c r="AQ156" s="7">
        <f t="shared" si="100"/>
        <v>45.627303819514573</v>
      </c>
      <c r="AR156" s="7">
        <f t="shared" si="100"/>
        <v>52.194843454420244</v>
      </c>
      <c r="AS156" s="7">
        <f t="shared" si="100"/>
        <v>61.600032671572073</v>
      </c>
      <c r="AT156" s="7">
        <f t="shared" si="100"/>
        <v>72.745301211239038</v>
      </c>
      <c r="AU156" s="7">
        <f t="shared" si="100"/>
        <v>84.94191932930994</v>
      </c>
      <c r="AV156" s="7">
        <f t="shared" si="100"/>
        <v>97.789472951022404</v>
      </c>
      <c r="AW156" s="7">
        <f t="shared" si="100"/>
        <v>111.05307583485605</v>
      </c>
      <c r="AX156" s="7">
        <f t="shared" si="89"/>
        <v>124.58908821939771</v>
      </c>
      <c r="AY156" s="7">
        <f t="shared" si="89"/>
        <v>138.30453076869753</v>
      </c>
      <c r="AZ156" s="7">
        <f t="shared" si="89"/>
        <v>152.13425635465887</v>
      </c>
      <c r="BA156" s="7">
        <f t="shared" si="89"/>
        <v>166.02231212878334</v>
      </c>
      <c r="BB156" s="7">
        <f t="shared" si="75"/>
        <v>178.97634389334527</v>
      </c>
      <c r="BC156" s="7">
        <f t="shared" si="96"/>
        <v>80.978108599869401</v>
      </c>
      <c r="BD156" s="7">
        <f t="shared" si="90"/>
        <v>10.797081146649253</v>
      </c>
      <c r="BE156" s="40">
        <f t="shared" si="97"/>
        <v>0.97364028069474995</v>
      </c>
      <c r="BF156" s="40">
        <f t="shared" si="78"/>
        <v>0</v>
      </c>
      <c r="BG156" s="40">
        <f t="shared" si="78"/>
        <v>0</v>
      </c>
      <c r="BH156" s="40">
        <f t="shared" si="78"/>
        <v>0</v>
      </c>
      <c r="BI156" s="40">
        <f t="shared" si="78"/>
        <v>0</v>
      </c>
      <c r="BJ156" s="40">
        <f t="shared" si="78"/>
        <v>0</v>
      </c>
      <c r="BK156" s="40">
        <f t="shared" si="78"/>
        <v>0</v>
      </c>
      <c r="BL156" s="40">
        <f t="shared" si="85"/>
        <v>0</v>
      </c>
      <c r="BM156" s="40">
        <f t="shared" si="85"/>
        <v>117.34535842945806</v>
      </c>
      <c r="BN156" s="40">
        <f t="shared" si="85"/>
        <v>394.79107276268485</v>
      </c>
      <c r="BO156" s="40">
        <f t="shared" si="85"/>
        <v>633.03910886479866</v>
      </c>
      <c r="BP156" s="40">
        <f t="shared" si="85"/>
        <v>815.85325679893651</v>
      </c>
      <c r="BQ156" s="40">
        <f t="shared" si="85"/>
        <v>930.7750344980501</v>
      </c>
      <c r="BR156" s="40">
        <f t="shared" si="85"/>
        <v>969.97271272916294</v>
      </c>
      <c r="BS156" s="40">
        <f t="shared" si="85"/>
        <v>930.7750344980501</v>
      </c>
      <c r="BT156" s="40">
        <f t="shared" si="83"/>
        <v>815.85325679893651</v>
      </c>
      <c r="BU156" s="40">
        <f t="shared" si="83"/>
        <v>633.03910886479866</v>
      </c>
      <c r="BV156" s="40">
        <f t="shared" si="83"/>
        <v>394.79107276268485</v>
      </c>
      <c r="BW156" s="40">
        <f t="shared" si="83"/>
        <v>117.34535842945806</v>
      </c>
      <c r="BX156" s="40">
        <f t="shared" si="82"/>
        <v>0</v>
      </c>
      <c r="BY156" s="40">
        <f t="shared" si="82"/>
        <v>0</v>
      </c>
      <c r="BZ156" s="40">
        <f t="shared" si="82"/>
        <v>0</v>
      </c>
      <c r="CA156" s="40">
        <f t="shared" si="82"/>
        <v>0</v>
      </c>
      <c r="CB156" s="40">
        <f t="shared" si="82"/>
        <v>0</v>
      </c>
      <c r="CC156" s="40">
        <f t="shared" si="82"/>
        <v>0</v>
      </c>
      <c r="CD156" s="40">
        <f t="shared" ref="CB156:CD219" si="102">IF(1367*$BE156*COS(RADIANS(BB156))&gt;0,1367*$BE156*COS(RADIANS(BB156)),0)</f>
        <v>0</v>
      </c>
      <c r="CE156" s="40">
        <f t="shared" si="98"/>
        <v>494.68608349187309</v>
      </c>
      <c r="CF156" s="10">
        <f t="shared" si="91"/>
        <v>1.4133346171052563</v>
      </c>
      <c r="CG156" s="35">
        <f t="shared" si="92"/>
        <v>6.9387096774193546</v>
      </c>
      <c r="CH156" s="7">
        <f t="shared" si="93"/>
        <v>22.592528616281644</v>
      </c>
      <c r="CI156" s="7">
        <f t="shared" si="99"/>
        <v>11.522189594303638</v>
      </c>
      <c r="CJ156" s="10">
        <f t="shared" si="94"/>
        <v>14.101721764441383</v>
      </c>
    </row>
    <row r="157" spans="1:88" ht="15.75" thickBot="1" x14ac:dyDescent="0.3">
      <c r="A157" s="8">
        <v>146</v>
      </c>
      <c r="B157" s="3" t="s">
        <v>20</v>
      </c>
      <c r="C157" s="14">
        <v>44342</v>
      </c>
      <c r="D157" s="11">
        <f t="shared" si="95"/>
        <v>21.269473910221812</v>
      </c>
      <c r="E157" s="8">
        <f t="shared" si="88"/>
        <v>-180</v>
      </c>
      <c r="F157" s="3">
        <f t="shared" si="88"/>
        <v>-165</v>
      </c>
      <c r="G157" s="3">
        <f t="shared" si="88"/>
        <v>-150</v>
      </c>
      <c r="H157" s="3">
        <f t="shared" si="88"/>
        <v>-135</v>
      </c>
      <c r="I157" s="3">
        <f t="shared" si="86"/>
        <v>-120</v>
      </c>
      <c r="J157" s="3">
        <f t="shared" si="86"/>
        <v>-105</v>
      </c>
      <c r="K157" s="3">
        <f t="shared" si="86"/>
        <v>-90</v>
      </c>
      <c r="L157" s="3">
        <f t="shared" si="86"/>
        <v>-75</v>
      </c>
      <c r="M157" s="3">
        <f t="shared" si="86"/>
        <v>-60</v>
      </c>
      <c r="N157" s="3">
        <f t="shared" si="86"/>
        <v>-45</v>
      </c>
      <c r="O157" s="3">
        <f t="shared" si="86"/>
        <v>-30</v>
      </c>
      <c r="P157" s="3">
        <f t="shared" si="86"/>
        <v>-15</v>
      </c>
      <c r="Q157" s="3">
        <f t="shared" si="101"/>
        <v>0</v>
      </c>
      <c r="R157" s="3">
        <f t="shared" si="101"/>
        <v>15</v>
      </c>
      <c r="S157" s="3">
        <f t="shared" si="101"/>
        <v>30</v>
      </c>
      <c r="T157" s="3">
        <f t="shared" si="101"/>
        <v>45</v>
      </c>
      <c r="U157" s="3">
        <f t="shared" si="101"/>
        <v>60</v>
      </c>
      <c r="V157" s="3">
        <f t="shared" si="101"/>
        <v>75</v>
      </c>
      <c r="W157" s="3">
        <f t="shared" si="101"/>
        <v>90</v>
      </c>
      <c r="X157" s="3">
        <f t="shared" si="101"/>
        <v>105</v>
      </c>
      <c r="Y157" s="3">
        <f t="shared" si="101"/>
        <v>120</v>
      </c>
      <c r="Z157" s="3">
        <f t="shared" si="101"/>
        <v>135</v>
      </c>
      <c r="AA157" s="3">
        <f t="shared" si="101"/>
        <v>150</v>
      </c>
      <c r="AB157" s="3">
        <f t="shared" si="101"/>
        <v>165</v>
      </c>
      <c r="AC157" s="3">
        <f t="shared" si="101"/>
        <v>180</v>
      </c>
      <c r="AD157" s="7">
        <f t="shared" si="81"/>
        <v>179.1494739102217</v>
      </c>
      <c r="AE157" s="7">
        <f t="shared" si="81"/>
        <v>166.04222405745878</v>
      </c>
      <c r="AF157" s="7">
        <f t="shared" si="81"/>
        <v>152.15693489049417</v>
      </c>
      <c r="AG157" s="7">
        <f t="shared" si="81"/>
        <v>138.3343155316964</v>
      </c>
      <c r="AH157" s="7">
        <f t="shared" si="100"/>
        <v>124.62773594616388</v>
      </c>
      <c r="AI157" s="7">
        <f t="shared" si="100"/>
        <v>111.10214574486652</v>
      </c>
      <c r="AJ157" s="7">
        <f t="shared" si="100"/>
        <v>97.850830357491262</v>
      </c>
      <c r="AK157" s="7">
        <f t="shared" si="100"/>
        <v>85.017997881781412</v>
      </c>
      <c r="AL157" s="7">
        <f t="shared" si="100"/>
        <v>72.83927192591986</v>
      </c>
      <c r="AM157" s="7">
        <f t="shared" si="100"/>
        <v>61.715660576668093</v>
      </c>
      <c r="AN157" s="7">
        <f t="shared" si="100"/>
        <v>52.335170440619912</v>
      </c>
      <c r="AO157" s="7">
        <f t="shared" si="100"/>
        <v>45.7904320963682</v>
      </c>
      <c r="AP157" s="7">
        <f t="shared" si="100"/>
        <v>43.38947391022181</v>
      </c>
      <c r="AQ157" s="7">
        <f t="shared" si="100"/>
        <v>45.7904320963682</v>
      </c>
      <c r="AR157" s="7">
        <f t="shared" si="100"/>
        <v>52.335170440619912</v>
      </c>
      <c r="AS157" s="7">
        <f t="shared" si="100"/>
        <v>61.715660576668093</v>
      </c>
      <c r="AT157" s="7">
        <f t="shared" si="89"/>
        <v>72.83927192591986</v>
      </c>
      <c r="AU157" s="7">
        <f t="shared" si="89"/>
        <v>85.017997881781412</v>
      </c>
      <c r="AV157" s="7">
        <f t="shared" si="89"/>
        <v>97.850830357491262</v>
      </c>
      <c r="AW157" s="7">
        <f t="shared" si="89"/>
        <v>111.10214574486652</v>
      </c>
      <c r="AX157" s="7">
        <f t="shared" si="89"/>
        <v>124.62773594616388</v>
      </c>
      <c r="AY157" s="7">
        <f t="shared" si="89"/>
        <v>138.3343155316964</v>
      </c>
      <c r="AZ157" s="7">
        <f t="shared" si="89"/>
        <v>152.15693489049417</v>
      </c>
      <c r="BA157" s="7">
        <f t="shared" si="89"/>
        <v>166.04222405745878</v>
      </c>
      <c r="BB157" s="7">
        <f t="shared" si="75"/>
        <v>179.1494739102217</v>
      </c>
      <c r="BC157" s="7">
        <f t="shared" si="96"/>
        <v>80.89614568194088</v>
      </c>
      <c r="BD157" s="7">
        <f t="shared" si="90"/>
        <v>10.786152757592117</v>
      </c>
      <c r="BE157" s="40">
        <f t="shared" si="97"/>
        <v>0.97330243918562676</v>
      </c>
      <c r="BF157" s="40">
        <f t="shared" si="78"/>
        <v>0</v>
      </c>
      <c r="BG157" s="40">
        <f t="shared" si="78"/>
        <v>0</v>
      </c>
      <c r="BH157" s="40">
        <f t="shared" si="78"/>
        <v>0</v>
      </c>
      <c r="BI157" s="40">
        <f t="shared" si="78"/>
        <v>0</v>
      </c>
      <c r="BJ157" s="40">
        <f t="shared" si="78"/>
        <v>0</v>
      </c>
      <c r="BK157" s="40">
        <f t="shared" si="78"/>
        <v>0</v>
      </c>
      <c r="BL157" s="40">
        <f t="shared" si="85"/>
        <v>0</v>
      </c>
      <c r="BM157" s="40">
        <f t="shared" si="85"/>
        <v>115.54474577706533</v>
      </c>
      <c r="BN157" s="40">
        <f t="shared" ref="BL157:BW182" si="103">IF(1367*$BE157*COS(RADIANS(AL157))&gt;0,1367*$BE157*COS(RADIANS(AL157)),0)</f>
        <v>392.56960364571052</v>
      </c>
      <c r="BO157" s="40">
        <f t="shared" si="103"/>
        <v>630.45624210861945</v>
      </c>
      <c r="BP157" s="40">
        <f t="shared" si="103"/>
        <v>812.99307988080352</v>
      </c>
      <c r="BQ157" s="40">
        <f t="shared" si="103"/>
        <v>927.74053312447495</v>
      </c>
      <c r="BR157" s="40">
        <f t="shared" si="103"/>
        <v>966.87875253021048</v>
      </c>
      <c r="BS157" s="40">
        <f t="shared" si="103"/>
        <v>927.74053312447495</v>
      </c>
      <c r="BT157" s="40">
        <f t="shared" si="83"/>
        <v>812.99307988080352</v>
      </c>
      <c r="BU157" s="40">
        <f t="shared" si="83"/>
        <v>630.45624210861945</v>
      </c>
      <c r="BV157" s="40">
        <f t="shared" si="83"/>
        <v>392.56960364571052</v>
      </c>
      <c r="BW157" s="40">
        <f t="shared" si="83"/>
        <v>115.54474577706533</v>
      </c>
      <c r="BX157" s="40">
        <f t="shared" si="83"/>
        <v>0</v>
      </c>
      <c r="BY157" s="40">
        <f t="shared" si="83"/>
        <v>0</v>
      </c>
      <c r="BZ157" s="40">
        <f t="shared" si="83"/>
        <v>0</v>
      </c>
      <c r="CA157" s="40">
        <f t="shared" si="83"/>
        <v>0</v>
      </c>
      <c r="CB157" s="40">
        <f t="shared" si="102"/>
        <v>0</v>
      </c>
      <c r="CC157" s="40">
        <f t="shared" si="102"/>
        <v>0</v>
      </c>
      <c r="CD157" s="40">
        <f t="shared" si="102"/>
        <v>0</v>
      </c>
      <c r="CE157" s="40">
        <f t="shared" si="98"/>
        <v>493.10816379040733</v>
      </c>
      <c r="CF157" s="10">
        <f t="shared" si="91"/>
        <v>1.4119040943228618</v>
      </c>
      <c r="CG157" s="35">
        <f t="shared" si="92"/>
        <v>6.9387096774193546</v>
      </c>
      <c r="CH157" s="7">
        <f t="shared" si="93"/>
        <v>22.473343157150058</v>
      </c>
      <c r="CI157" s="7">
        <f t="shared" si="99"/>
        <v>11.46140501014653</v>
      </c>
      <c r="CJ157" s="10">
        <f t="shared" si="94"/>
        <v>14.034938115263635</v>
      </c>
    </row>
    <row r="158" spans="1:88" ht="15.75" thickBot="1" x14ac:dyDescent="0.3">
      <c r="A158" s="8">
        <v>147</v>
      </c>
      <c r="B158" s="3" t="s">
        <v>20</v>
      </c>
      <c r="C158" s="14">
        <v>44343</v>
      </c>
      <c r="D158" s="11">
        <f t="shared" si="95"/>
        <v>21.436301322946075</v>
      </c>
      <c r="E158" s="8">
        <f t="shared" si="88"/>
        <v>-180</v>
      </c>
      <c r="F158" s="3">
        <f t="shared" si="88"/>
        <v>-165</v>
      </c>
      <c r="G158" s="3">
        <f t="shared" si="88"/>
        <v>-150</v>
      </c>
      <c r="H158" s="3">
        <f t="shared" si="88"/>
        <v>-135</v>
      </c>
      <c r="I158" s="3">
        <f t="shared" si="86"/>
        <v>-120</v>
      </c>
      <c r="J158" s="3">
        <f t="shared" si="86"/>
        <v>-105</v>
      </c>
      <c r="K158" s="3">
        <f t="shared" si="86"/>
        <v>-90</v>
      </c>
      <c r="L158" s="3">
        <f t="shared" si="86"/>
        <v>-75</v>
      </c>
      <c r="M158" s="3">
        <f t="shared" si="86"/>
        <v>-60</v>
      </c>
      <c r="N158" s="3">
        <f t="shared" si="86"/>
        <v>-45</v>
      </c>
      <c r="O158" s="3">
        <f t="shared" ref="M158:X188" si="104">(O$11-12)*15</f>
        <v>-30</v>
      </c>
      <c r="P158" s="3">
        <f t="shared" si="104"/>
        <v>-15</v>
      </c>
      <c r="Q158" s="3">
        <f t="shared" si="101"/>
        <v>0</v>
      </c>
      <c r="R158" s="3">
        <f t="shared" si="101"/>
        <v>15</v>
      </c>
      <c r="S158" s="3">
        <f t="shared" si="101"/>
        <v>30</v>
      </c>
      <c r="T158" s="3">
        <f t="shared" si="101"/>
        <v>45</v>
      </c>
      <c r="U158" s="3">
        <f t="shared" si="101"/>
        <v>60</v>
      </c>
      <c r="V158" s="3">
        <f t="shared" si="101"/>
        <v>75</v>
      </c>
      <c r="W158" s="3">
        <f t="shared" si="101"/>
        <v>90</v>
      </c>
      <c r="X158" s="3">
        <f t="shared" si="101"/>
        <v>105</v>
      </c>
      <c r="Y158" s="3">
        <f t="shared" si="101"/>
        <v>120</v>
      </c>
      <c r="Z158" s="3">
        <f t="shared" si="101"/>
        <v>135</v>
      </c>
      <c r="AA158" s="3">
        <f t="shared" si="101"/>
        <v>150</v>
      </c>
      <c r="AB158" s="3">
        <f t="shared" si="101"/>
        <v>165</v>
      </c>
      <c r="AC158" s="3">
        <f t="shared" si="101"/>
        <v>180</v>
      </c>
      <c r="AD158" s="7">
        <f t="shared" si="81"/>
        <v>179.31630132294646</v>
      </c>
      <c r="AE158" s="7">
        <f t="shared" si="81"/>
        <v>166.05944365715303</v>
      </c>
      <c r="AF158" s="7">
        <f t="shared" si="81"/>
        <v>152.17786626803252</v>
      </c>
      <c r="AG158" s="7">
        <f t="shared" si="81"/>
        <v>138.36247601476131</v>
      </c>
      <c r="AH158" s="7">
        <f t="shared" si="100"/>
        <v>124.66465185639231</v>
      </c>
      <c r="AI158" s="7">
        <f t="shared" si="100"/>
        <v>111.14925361490444</v>
      </c>
      <c r="AJ158" s="7">
        <f t="shared" si="100"/>
        <v>97.909894441266388</v>
      </c>
      <c r="AK158" s="7">
        <f t="shared" si="100"/>
        <v>85.091341695073169</v>
      </c>
      <c r="AL158" s="7">
        <f t="shared" si="100"/>
        <v>72.929929504206569</v>
      </c>
      <c r="AM158" s="7">
        <f t="shared" si="100"/>
        <v>61.827226556134001</v>
      </c>
      <c r="AN158" s="7">
        <f t="shared" si="100"/>
        <v>52.470519801546899</v>
      </c>
      <c r="AO158" s="7">
        <f t="shared" si="100"/>
        <v>45.947675749969335</v>
      </c>
      <c r="AP158" s="7">
        <f t="shared" si="100"/>
        <v>43.556301322946076</v>
      </c>
      <c r="AQ158" s="7">
        <f t="shared" si="100"/>
        <v>45.947675749969335</v>
      </c>
      <c r="AR158" s="7">
        <f t="shared" si="100"/>
        <v>52.470519801546899</v>
      </c>
      <c r="AS158" s="7">
        <f t="shared" si="100"/>
        <v>61.827226556134001</v>
      </c>
      <c r="AT158" s="7">
        <f t="shared" si="89"/>
        <v>72.929929504206569</v>
      </c>
      <c r="AU158" s="7">
        <f t="shared" si="89"/>
        <v>85.091341695073169</v>
      </c>
      <c r="AV158" s="7">
        <f t="shared" si="89"/>
        <v>97.909894441266388</v>
      </c>
      <c r="AW158" s="7">
        <f t="shared" si="89"/>
        <v>111.14925361490444</v>
      </c>
      <c r="AX158" s="7">
        <f t="shared" si="89"/>
        <v>124.66465185639231</v>
      </c>
      <c r="AY158" s="7">
        <f t="shared" si="89"/>
        <v>138.36247601476131</v>
      </c>
      <c r="AZ158" s="7">
        <f t="shared" si="89"/>
        <v>152.17786626803252</v>
      </c>
      <c r="BA158" s="7">
        <f t="shared" si="89"/>
        <v>166.05944365715303</v>
      </c>
      <c r="BB158" s="7">
        <f t="shared" si="89"/>
        <v>179.31630132294646</v>
      </c>
      <c r="BC158" s="7">
        <f t="shared" si="96"/>
        <v>80.816966086391687</v>
      </c>
      <c r="BD158" s="7">
        <f t="shared" si="90"/>
        <v>10.775595478185558</v>
      </c>
      <c r="BE158" s="40">
        <f t="shared" si="97"/>
        <v>0.97297250873995333</v>
      </c>
      <c r="BF158" s="40">
        <f t="shared" si="78"/>
        <v>0</v>
      </c>
      <c r="BG158" s="40">
        <f t="shared" si="78"/>
        <v>0</v>
      </c>
      <c r="BH158" s="40">
        <f t="shared" si="78"/>
        <v>0</v>
      </c>
      <c r="BI158" s="40">
        <f t="shared" si="78"/>
        <v>0</v>
      </c>
      <c r="BJ158" s="40">
        <f t="shared" si="78"/>
        <v>0</v>
      </c>
      <c r="BK158" s="40">
        <f t="shared" si="78"/>
        <v>0</v>
      </c>
      <c r="BL158" s="40">
        <f t="shared" si="103"/>
        <v>0</v>
      </c>
      <c r="BM158" s="40">
        <f t="shared" si="103"/>
        <v>113.80932709000706</v>
      </c>
      <c r="BN158" s="40">
        <f t="shared" si="103"/>
        <v>390.42522287184414</v>
      </c>
      <c r="BO158" s="40">
        <f t="shared" si="103"/>
        <v>627.96067762929783</v>
      </c>
      <c r="BP158" s="40">
        <f t="shared" si="103"/>
        <v>810.22804266654748</v>
      </c>
      <c r="BQ158" s="40">
        <f t="shared" si="103"/>
        <v>924.80609826736691</v>
      </c>
      <c r="BR158" s="40">
        <f t="shared" si="103"/>
        <v>963.88653929174973</v>
      </c>
      <c r="BS158" s="40">
        <f t="shared" si="103"/>
        <v>924.80609826736691</v>
      </c>
      <c r="BT158" s="40">
        <f t="shared" si="83"/>
        <v>810.22804266654748</v>
      </c>
      <c r="BU158" s="40">
        <f t="shared" si="83"/>
        <v>627.96067762929783</v>
      </c>
      <c r="BV158" s="40">
        <f t="shared" si="83"/>
        <v>390.42522287184414</v>
      </c>
      <c r="BW158" s="40">
        <f t="shared" si="83"/>
        <v>113.80932709000706</v>
      </c>
      <c r="BX158" s="40">
        <f t="shared" si="83"/>
        <v>0</v>
      </c>
      <c r="BY158" s="40">
        <f t="shared" si="83"/>
        <v>0</v>
      </c>
      <c r="BZ158" s="40">
        <f t="shared" si="83"/>
        <v>0</v>
      </c>
      <c r="CA158" s="40">
        <f t="shared" si="83"/>
        <v>0</v>
      </c>
      <c r="CB158" s="40">
        <f t="shared" si="102"/>
        <v>0</v>
      </c>
      <c r="CC158" s="40">
        <f t="shared" si="102"/>
        <v>0</v>
      </c>
      <c r="CD158" s="40">
        <f t="shared" si="102"/>
        <v>0</v>
      </c>
      <c r="CE158" s="40">
        <f t="shared" si="98"/>
        <v>491.58213503879239</v>
      </c>
      <c r="CF158" s="10">
        <f t="shared" si="91"/>
        <v>1.410522149680131</v>
      </c>
      <c r="CG158" s="35">
        <f t="shared" si="92"/>
        <v>6.9387096774193546</v>
      </c>
      <c r="CH158" s="7">
        <f t="shared" si="93"/>
        <v>22.358212676502294</v>
      </c>
      <c r="CI158" s="7">
        <f t="shared" si="99"/>
        <v>11.402688465016171</v>
      </c>
      <c r="CJ158" s="10">
        <f t="shared" si="94"/>
        <v>13.970365038594887</v>
      </c>
    </row>
    <row r="159" spans="1:88" ht="15.75" thickBot="1" x14ac:dyDescent="0.3">
      <c r="A159" s="8">
        <v>148</v>
      </c>
      <c r="B159" s="3" t="s">
        <v>20</v>
      </c>
      <c r="C159" s="14">
        <v>44344</v>
      </c>
      <c r="D159" s="11">
        <f t="shared" si="95"/>
        <v>21.596776696955082</v>
      </c>
      <c r="E159" s="8">
        <f t="shared" si="88"/>
        <v>-180</v>
      </c>
      <c r="F159" s="3">
        <f t="shared" si="88"/>
        <v>-165</v>
      </c>
      <c r="G159" s="3">
        <f t="shared" si="88"/>
        <v>-150</v>
      </c>
      <c r="H159" s="3">
        <f t="shared" si="88"/>
        <v>-135</v>
      </c>
      <c r="I159" s="3">
        <f t="shared" si="88"/>
        <v>-120</v>
      </c>
      <c r="J159" s="3">
        <f t="shared" si="88"/>
        <v>-105</v>
      </c>
      <c r="K159" s="3">
        <f t="shared" si="88"/>
        <v>-90</v>
      </c>
      <c r="L159" s="3">
        <f t="shared" si="88"/>
        <v>-75</v>
      </c>
      <c r="M159" s="3">
        <f t="shared" si="104"/>
        <v>-60</v>
      </c>
      <c r="N159" s="3">
        <f t="shared" si="104"/>
        <v>-45</v>
      </c>
      <c r="O159" s="3">
        <f t="shared" si="104"/>
        <v>-30</v>
      </c>
      <c r="P159" s="3">
        <f t="shared" si="104"/>
        <v>-15</v>
      </c>
      <c r="Q159" s="3">
        <f t="shared" si="101"/>
        <v>0</v>
      </c>
      <c r="R159" s="3">
        <f t="shared" si="101"/>
        <v>15</v>
      </c>
      <c r="S159" s="3">
        <f t="shared" si="101"/>
        <v>30</v>
      </c>
      <c r="T159" s="3">
        <f t="shared" si="101"/>
        <v>45</v>
      </c>
      <c r="U159" s="3">
        <f t="shared" si="101"/>
        <v>60</v>
      </c>
      <c r="V159" s="3">
        <f t="shared" si="101"/>
        <v>75</v>
      </c>
      <c r="W159" s="3">
        <f t="shared" si="101"/>
        <v>90</v>
      </c>
      <c r="X159" s="3">
        <f t="shared" si="101"/>
        <v>105</v>
      </c>
      <c r="Y159" s="3">
        <f t="shared" si="101"/>
        <v>120</v>
      </c>
      <c r="Z159" s="3">
        <f t="shared" si="101"/>
        <v>135</v>
      </c>
      <c r="AA159" s="3">
        <f t="shared" si="101"/>
        <v>150</v>
      </c>
      <c r="AB159" s="3">
        <f t="shared" si="101"/>
        <v>165</v>
      </c>
      <c r="AC159" s="3">
        <f t="shared" si="101"/>
        <v>180</v>
      </c>
      <c r="AD159" s="7">
        <f t="shared" si="81"/>
        <v>179.47677669695506</v>
      </c>
      <c r="AE159" s="7">
        <f t="shared" si="81"/>
        <v>166.07417873963354</v>
      </c>
      <c r="AF159" s="7">
        <f t="shared" si="81"/>
        <v>152.19714524920946</v>
      </c>
      <c r="AG159" s="7">
        <f t="shared" si="81"/>
        <v>138.38906312147597</v>
      </c>
      <c r="AH159" s="7">
        <f t="shared" si="100"/>
        <v>124.69986060551938</v>
      </c>
      <c r="AI159" s="7">
        <f t="shared" si="100"/>
        <v>111.19440460327853</v>
      </c>
      <c r="AJ159" s="7">
        <f t="shared" si="100"/>
        <v>97.96665392681399</v>
      </c>
      <c r="AK159" s="7">
        <f t="shared" si="100"/>
        <v>85.16192466438585</v>
      </c>
      <c r="AL159" s="7">
        <f t="shared" si="100"/>
        <v>73.017234392986424</v>
      </c>
      <c r="AM159" s="7">
        <f t="shared" si="100"/>
        <v>61.934680174129376</v>
      </c>
      <c r="AN159" s="7">
        <f t="shared" si="100"/>
        <v>52.600835794135499</v>
      </c>
      <c r="AO159" s="7">
        <f t="shared" si="100"/>
        <v>46.09898163263351</v>
      </c>
      <c r="AP159" s="7">
        <f t="shared" si="100"/>
        <v>43.716776696955087</v>
      </c>
      <c r="AQ159" s="7">
        <f t="shared" si="100"/>
        <v>46.09898163263351</v>
      </c>
      <c r="AR159" s="7">
        <f t="shared" si="100"/>
        <v>52.600835794135499</v>
      </c>
      <c r="AS159" s="7">
        <f t="shared" si="100"/>
        <v>61.934680174129376</v>
      </c>
      <c r="AT159" s="7">
        <f t="shared" si="89"/>
        <v>73.017234392986424</v>
      </c>
      <c r="AU159" s="7">
        <f t="shared" si="89"/>
        <v>85.16192466438585</v>
      </c>
      <c r="AV159" s="7">
        <f t="shared" si="89"/>
        <v>97.96665392681399</v>
      </c>
      <c r="AW159" s="7">
        <f t="shared" si="89"/>
        <v>111.19440460327853</v>
      </c>
      <c r="AX159" s="7">
        <f t="shared" si="89"/>
        <v>124.69986060551938</v>
      </c>
      <c r="AY159" s="7">
        <f t="shared" si="89"/>
        <v>138.38906312147597</v>
      </c>
      <c r="AZ159" s="7">
        <f t="shared" si="89"/>
        <v>152.19714524920946</v>
      </c>
      <c r="BA159" s="7">
        <f t="shared" si="89"/>
        <v>166.07417873963354</v>
      </c>
      <c r="BB159" s="7">
        <f t="shared" si="89"/>
        <v>179.47677669695506</v>
      </c>
      <c r="BC159" s="7">
        <f t="shared" si="96"/>
        <v>80.740613543448291</v>
      </c>
      <c r="BD159" s="7">
        <f t="shared" si="90"/>
        <v>10.765415139126439</v>
      </c>
      <c r="BE159" s="40">
        <f t="shared" si="97"/>
        <v>0.97265058712324137</v>
      </c>
      <c r="BF159" s="40">
        <f t="shared" si="78"/>
        <v>0</v>
      </c>
      <c r="BG159" s="40">
        <f t="shared" si="78"/>
        <v>0</v>
      </c>
      <c r="BH159" s="40">
        <f t="shared" si="78"/>
        <v>0</v>
      </c>
      <c r="BI159" s="40">
        <f t="shared" si="78"/>
        <v>0</v>
      </c>
      <c r="BJ159" s="40">
        <f t="shared" si="78"/>
        <v>0</v>
      </c>
      <c r="BK159" s="40">
        <f t="shared" si="78"/>
        <v>0</v>
      </c>
      <c r="BL159" s="40">
        <f t="shared" si="103"/>
        <v>0</v>
      </c>
      <c r="BM159" s="40">
        <f t="shared" si="103"/>
        <v>112.13963555373995</v>
      </c>
      <c r="BN159" s="40">
        <f t="shared" si="103"/>
        <v>388.3588369950279</v>
      </c>
      <c r="BO159" s="40">
        <f t="shared" si="103"/>
        <v>625.55364259956275</v>
      </c>
      <c r="BP159" s="40">
        <f t="shared" si="103"/>
        <v>807.55961834834534</v>
      </c>
      <c r="BQ159" s="40">
        <f t="shared" si="103"/>
        <v>921.97335777319302</v>
      </c>
      <c r="BR159" s="40">
        <f t="shared" si="103"/>
        <v>960.99775360994579</v>
      </c>
      <c r="BS159" s="40">
        <f t="shared" si="103"/>
        <v>921.97335777319302</v>
      </c>
      <c r="BT159" s="40">
        <f t="shared" si="83"/>
        <v>807.55961834834534</v>
      </c>
      <c r="BU159" s="40">
        <f t="shared" si="83"/>
        <v>625.55364259956275</v>
      </c>
      <c r="BV159" s="40">
        <f t="shared" si="83"/>
        <v>388.3588369950279</v>
      </c>
      <c r="BW159" s="40">
        <f t="shared" si="83"/>
        <v>112.13963555373995</v>
      </c>
      <c r="BX159" s="40">
        <f t="shared" si="83"/>
        <v>0</v>
      </c>
      <c r="BY159" s="40">
        <f t="shared" si="83"/>
        <v>0</v>
      </c>
      <c r="BZ159" s="40">
        <f t="shared" si="83"/>
        <v>0</v>
      </c>
      <c r="CA159" s="40">
        <f t="shared" si="83"/>
        <v>0</v>
      </c>
      <c r="CB159" s="40">
        <f t="shared" si="102"/>
        <v>0</v>
      </c>
      <c r="CC159" s="40">
        <f t="shared" si="102"/>
        <v>0</v>
      </c>
      <c r="CD159" s="40">
        <f t="shared" si="102"/>
        <v>0</v>
      </c>
      <c r="CE159" s="40">
        <f t="shared" si="98"/>
        <v>490.10885434107234</v>
      </c>
      <c r="CF159" s="10">
        <f t="shared" si="91"/>
        <v>1.4091895464134983</v>
      </c>
      <c r="CG159" s="35">
        <f t="shared" si="92"/>
        <v>6.9387096774193546</v>
      </c>
      <c r="CH159" s="7">
        <f t="shared" si="93"/>
        <v>22.247193990009002</v>
      </c>
      <c r="CI159" s="7">
        <f t="shared" si="99"/>
        <v>11.346068934904592</v>
      </c>
      <c r="CJ159" s="10">
        <f t="shared" si="94"/>
        <v>13.908040283793884</v>
      </c>
    </row>
    <row r="160" spans="1:88" ht="15.75" thickBot="1" x14ac:dyDescent="0.3">
      <c r="A160" s="8">
        <v>149</v>
      </c>
      <c r="B160" s="3" t="s">
        <v>20</v>
      </c>
      <c r="C160" s="14">
        <v>44345</v>
      </c>
      <c r="D160" s="11">
        <f t="shared" si="95"/>
        <v>21.75085247993216</v>
      </c>
      <c r="E160" s="8">
        <f t="shared" si="88"/>
        <v>-180</v>
      </c>
      <c r="F160" s="3">
        <f t="shared" si="88"/>
        <v>-165</v>
      </c>
      <c r="G160" s="3">
        <f t="shared" si="88"/>
        <v>-150</v>
      </c>
      <c r="H160" s="3">
        <f t="shared" si="88"/>
        <v>-135</v>
      </c>
      <c r="I160" s="3">
        <f t="shared" si="88"/>
        <v>-120</v>
      </c>
      <c r="J160" s="3">
        <f t="shared" si="88"/>
        <v>-105</v>
      </c>
      <c r="K160" s="3">
        <f t="shared" si="88"/>
        <v>-90</v>
      </c>
      <c r="L160" s="3">
        <f t="shared" si="88"/>
        <v>-75</v>
      </c>
      <c r="M160" s="3">
        <f t="shared" si="104"/>
        <v>-60</v>
      </c>
      <c r="N160" s="3">
        <f t="shared" si="104"/>
        <v>-45</v>
      </c>
      <c r="O160" s="3">
        <f t="shared" si="104"/>
        <v>-30</v>
      </c>
      <c r="P160" s="3">
        <f t="shared" si="104"/>
        <v>-15</v>
      </c>
      <c r="Q160" s="3">
        <f t="shared" si="101"/>
        <v>0</v>
      </c>
      <c r="R160" s="3">
        <f t="shared" si="101"/>
        <v>15</v>
      </c>
      <c r="S160" s="3">
        <f t="shared" si="101"/>
        <v>30</v>
      </c>
      <c r="T160" s="3">
        <f t="shared" si="101"/>
        <v>45</v>
      </c>
      <c r="U160" s="3">
        <f t="shared" si="101"/>
        <v>60</v>
      </c>
      <c r="V160" s="3">
        <f t="shared" si="101"/>
        <v>75</v>
      </c>
      <c r="W160" s="3">
        <f t="shared" si="101"/>
        <v>90</v>
      </c>
      <c r="X160" s="3">
        <f t="shared" si="101"/>
        <v>105</v>
      </c>
      <c r="Y160" s="3">
        <f t="shared" si="101"/>
        <v>120</v>
      </c>
      <c r="Z160" s="3">
        <f t="shared" si="101"/>
        <v>135</v>
      </c>
      <c r="AA160" s="3">
        <f t="shared" si="101"/>
        <v>150</v>
      </c>
      <c r="AB160" s="3">
        <f t="shared" si="101"/>
        <v>165</v>
      </c>
      <c r="AC160" s="3">
        <f t="shared" si="101"/>
        <v>180</v>
      </c>
      <c r="AD160" s="7">
        <f t="shared" si="81"/>
        <v>179.63085247993158</v>
      </c>
      <c r="AE160" s="7">
        <f t="shared" si="81"/>
        <v>166.08663329885772</v>
      </c>
      <c r="AF160" s="7">
        <f t="shared" si="81"/>
        <v>152.21486443918101</v>
      </c>
      <c r="AG160" s="7">
        <f t="shared" si="81"/>
        <v>138.41412662569161</v>
      </c>
      <c r="AH160" s="7">
        <f t="shared" si="100"/>
        <v>124.73338640133662</v>
      </c>
      <c r="AI160" s="7">
        <f t="shared" si="100"/>
        <v>111.23760396157586</v>
      </c>
      <c r="AJ160" s="7">
        <f t="shared" si="100"/>
        <v>98.021098117065762</v>
      </c>
      <c r="AK160" s="7">
        <f t="shared" si="100"/>
        <v>85.229721733506835</v>
      </c>
      <c r="AL160" s="7">
        <f t="shared" si="100"/>
        <v>73.101148553892912</v>
      </c>
      <c r="AM160" s="7">
        <f t="shared" si="100"/>
        <v>62.037972933683228</v>
      </c>
      <c r="AN160" s="7">
        <f t="shared" si="100"/>
        <v>52.726064859092588</v>
      </c>
      <c r="AO160" s="7">
        <f t="shared" si="100"/>
        <v>46.244298670039242</v>
      </c>
      <c r="AP160" s="7">
        <f t="shared" si="100"/>
        <v>43.870852479932161</v>
      </c>
      <c r="AQ160" s="7">
        <f t="shared" si="100"/>
        <v>46.244298670039242</v>
      </c>
      <c r="AR160" s="7">
        <f t="shared" si="100"/>
        <v>52.726064859092588</v>
      </c>
      <c r="AS160" s="7">
        <f t="shared" si="100"/>
        <v>62.037972933683228</v>
      </c>
      <c r="AT160" s="7">
        <f t="shared" si="89"/>
        <v>73.101148553892912</v>
      </c>
      <c r="AU160" s="7">
        <f t="shared" si="89"/>
        <v>85.229721733506835</v>
      </c>
      <c r="AV160" s="7">
        <f t="shared" si="89"/>
        <v>98.021098117065762</v>
      </c>
      <c r="AW160" s="7">
        <f t="shared" si="89"/>
        <v>111.23760396157586</v>
      </c>
      <c r="AX160" s="7">
        <f t="shared" si="89"/>
        <v>124.73338640133662</v>
      </c>
      <c r="AY160" s="7">
        <f t="shared" si="89"/>
        <v>138.41412662569161</v>
      </c>
      <c r="AZ160" s="7">
        <f t="shared" si="89"/>
        <v>152.21486443918101</v>
      </c>
      <c r="BA160" s="7">
        <f t="shared" si="89"/>
        <v>166.08663329885772</v>
      </c>
      <c r="BB160" s="7">
        <f t="shared" si="89"/>
        <v>179.63085247993158</v>
      </c>
      <c r="BC160" s="7">
        <f t="shared" si="96"/>
        <v>80.667130727035541</v>
      </c>
      <c r="BD160" s="7">
        <f t="shared" si="90"/>
        <v>10.755617430271405</v>
      </c>
      <c r="BE160" s="40">
        <f t="shared" si="97"/>
        <v>0.97233676972781347</v>
      </c>
      <c r="BF160" s="40">
        <f t="shared" si="78"/>
        <v>0</v>
      </c>
      <c r="BG160" s="40">
        <f t="shared" si="78"/>
        <v>0</v>
      </c>
      <c r="BH160" s="40">
        <f t="shared" si="78"/>
        <v>0</v>
      </c>
      <c r="BI160" s="40">
        <f t="shared" si="78"/>
        <v>0</v>
      </c>
      <c r="BJ160" s="40">
        <f t="shared" si="78"/>
        <v>0</v>
      </c>
      <c r="BK160" s="40">
        <f t="shared" si="78"/>
        <v>0</v>
      </c>
      <c r="BL160" s="40">
        <f t="shared" si="103"/>
        <v>0</v>
      </c>
      <c r="BM160" s="40">
        <f t="shared" si="103"/>
        <v>110.53618034163904</v>
      </c>
      <c r="BN160" s="40">
        <f t="shared" si="103"/>
        <v>386.37131610208996</v>
      </c>
      <c r="BO160" s="40">
        <f t="shared" si="103"/>
        <v>623.23631702965019</v>
      </c>
      <c r="BP160" s="40">
        <f t="shared" si="103"/>
        <v>804.98922474902906</v>
      </c>
      <c r="BQ160" s="40">
        <f t="shared" si="103"/>
        <v>919.24387896003145</v>
      </c>
      <c r="BR160" s="40">
        <f t="shared" si="103"/>
        <v>958.21401379292206</v>
      </c>
      <c r="BS160" s="40">
        <f t="shared" si="103"/>
        <v>919.24387896003145</v>
      </c>
      <c r="BT160" s="40">
        <f t="shared" si="83"/>
        <v>804.98922474902906</v>
      </c>
      <c r="BU160" s="40">
        <f t="shared" si="83"/>
        <v>623.23631702965019</v>
      </c>
      <c r="BV160" s="40">
        <f t="shared" si="83"/>
        <v>386.37131610208996</v>
      </c>
      <c r="BW160" s="40">
        <f t="shared" si="83"/>
        <v>110.53618034163904</v>
      </c>
      <c r="BX160" s="40">
        <f t="shared" si="83"/>
        <v>0</v>
      </c>
      <c r="BY160" s="40">
        <f t="shared" si="83"/>
        <v>0</v>
      </c>
      <c r="BZ160" s="40">
        <f t="shared" si="83"/>
        <v>0</v>
      </c>
      <c r="CA160" s="40">
        <f t="shared" si="83"/>
        <v>0</v>
      </c>
      <c r="CB160" s="40">
        <f t="shared" si="102"/>
        <v>0</v>
      </c>
      <c r="CC160" s="40">
        <f t="shared" si="102"/>
        <v>0</v>
      </c>
      <c r="CD160" s="40">
        <f t="shared" si="102"/>
        <v>0</v>
      </c>
      <c r="CE160" s="40">
        <f t="shared" si="98"/>
        <v>488.68914703439026</v>
      </c>
      <c r="CF160" s="10">
        <f t="shared" si="91"/>
        <v>1.4079070293234572</v>
      </c>
      <c r="CG160" s="35">
        <f t="shared" si="92"/>
        <v>6.9387096774193546</v>
      </c>
      <c r="CH160" s="7">
        <f t="shared" si="93"/>
        <v>22.140341761656558</v>
      </c>
      <c r="CI160" s="7">
        <f t="shared" si="99"/>
        <v>11.291574298444845</v>
      </c>
      <c r="CJ160" s="10">
        <f t="shared" si="94"/>
        <v>13.848000278130348</v>
      </c>
    </row>
    <row r="161" spans="1:88" ht="15.75" thickBot="1" x14ac:dyDescent="0.3">
      <c r="A161" s="8">
        <v>150</v>
      </c>
      <c r="B161" s="3" t="s">
        <v>20</v>
      </c>
      <c r="C161" s="14">
        <v>44346</v>
      </c>
      <c r="D161" s="11">
        <f t="shared" si="95"/>
        <v>21.898483015897597</v>
      </c>
      <c r="E161" s="8">
        <f t="shared" si="88"/>
        <v>-180</v>
      </c>
      <c r="F161" s="3">
        <f t="shared" si="88"/>
        <v>-165</v>
      </c>
      <c r="G161" s="3">
        <f t="shared" si="88"/>
        <v>-150</v>
      </c>
      <c r="H161" s="3">
        <f t="shared" si="88"/>
        <v>-135</v>
      </c>
      <c r="I161" s="3">
        <f t="shared" si="88"/>
        <v>-120</v>
      </c>
      <c r="J161" s="3">
        <f t="shared" si="88"/>
        <v>-105</v>
      </c>
      <c r="K161" s="3">
        <f t="shared" si="88"/>
        <v>-90</v>
      </c>
      <c r="L161" s="3">
        <f t="shared" si="88"/>
        <v>-75</v>
      </c>
      <c r="M161" s="3">
        <f t="shared" si="104"/>
        <v>-60</v>
      </c>
      <c r="N161" s="3">
        <f t="shared" si="104"/>
        <v>-45</v>
      </c>
      <c r="O161" s="3">
        <f t="shared" si="104"/>
        <v>-30</v>
      </c>
      <c r="P161" s="3">
        <f t="shared" si="104"/>
        <v>-15</v>
      </c>
      <c r="Q161" s="3">
        <f t="shared" si="101"/>
        <v>0</v>
      </c>
      <c r="R161" s="3">
        <f t="shared" si="101"/>
        <v>15</v>
      </c>
      <c r="S161" s="3">
        <f t="shared" si="101"/>
        <v>30</v>
      </c>
      <c r="T161" s="3">
        <f t="shared" si="101"/>
        <v>45</v>
      </c>
      <c r="U161" s="3">
        <f t="shared" si="101"/>
        <v>60</v>
      </c>
      <c r="V161" s="3">
        <f t="shared" si="101"/>
        <v>75</v>
      </c>
      <c r="W161" s="3">
        <f t="shared" si="101"/>
        <v>90</v>
      </c>
      <c r="X161" s="3">
        <f t="shared" si="101"/>
        <v>105</v>
      </c>
      <c r="Y161" s="3">
        <f t="shared" si="101"/>
        <v>120</v>
      </c>
      <c r="Z161" s="3">
        <f t="shared" si="101"/>
        <v>135</v>
      </c>
      <c r="AA161" s="3">
        <f t="shared" si="101"/>
        <v>150</v>
      </c>
      <c r="AB161" s="3">
        <f t="shared" si="101"/>
        <v>165</v>
      </c>
      <c r="AC161" s="3">
        <f t="shared" si="101"/>
        <v>180</v>
      </c>
      <c r="AD161" s="7">
        <f t="shared" si="81"/>
        <v>179.77848301589722</v>
      </c>
      <c r="AE161" s="7">
        <f t="shared" si="81"/>
        <v>166.09700682141306</v>
      </c>
      <c r="AF161" s="7">
        <f t="shared" si="81"/>
        <v>152.23111407569544</v>
      </c>
      <c r="AG161" s="7">
        <f t="shared" si="81"/>
        <v>138.43771506082931</v>
      </c>
      <c r="AH161" s="7">
        <f t="shared" si="100"/>
        <v>124.76525294006483</v>
      </c>
      <c r="AI161" s="7">
        <f t="shared" si="100"/>
        <v>111.27885700026455</v>
      </c>
      <c r="AJ161" s="7">
        <f t="shared" si="100"/>
        <v>98.073216880205223</v>
      </c>
      <c r="AK161" s="7">
        <f t="shared" si="100"/>
        <v>85.294708896945778</v>
      </c>
      <c r="AL161" s="7">
        <f t="shared" si="100"/>
        <v>73.181635474743814</v>
      </c>
      <c r="AM161" s="7">
        <f t="shared" si="100"/>
        <v>62.137058289933456</v>
      </c>
      <c r="AN161" s="7">
        <f t="shared" si="100"/>
        <v>52.846155629773094</v>
      </c>
      <c r="AO161" s="7">
        <f t="shared" si="100"/>
        <v>46.383577870067903</v>
      </c>
      <c r="AP161" s="7">
        <f t="shared" si="100"/>
        <v>44.018483015897594</v>
      </c>
      <c r="AQ161" s="7">
        <f t="shared" si="100"/>
        <v>46.383577870067903</v>
      </c>
      <c r="AR161" s="7">
        <f t="shared" si="100"/>
        <v>52.846155629773094</v>
      </c>
      <c r="AS161" s="7">
        <f t="shared" si="100"/>
        <v>62.137058289933456</v>
      </c>
      <c r="AT161" s="7">
        <f t="shared" si="89"/>
        <v>73.181635474743814</v>
      </c>
      <c r="AU161" s="7">
        <f t="shared" si="89"/>
        <v>85.294708896945778</v>
      </c>
      <c r="AV161" s="7">
        <f t="shared" si="89"/>
        <v>98.073216880205223</v>
      </c>
      <c r="AW161" s="7">
        <f t="shared" si="89"/>
        <v>111.27885700026455</v>
      </c>
      <c r="AX161" s="7">
        <f t="shared" si="89"/>
        <v>124.76525294006483</v>
      </c>
      <c r="AY161" s="7">
        <f t="shared" si="89"/>
        <v>138.43771506082931</v>
      </c>
      <c r="AZ161" s="7">
        <f t="shared" si="89"/>
        <v>152.23111407569544</v>
      </c>
      <c r="BA161" s="7">
        <f t="shared" si="89"/>
        <v>166.09700682141306</v>
      </c>
      <c r="BB161" s="7">
        <f t="shared" si="89"/>
        <v>179.77848301589722</v>
      </c>
      <c r="BC161" s="7">
        <f t="shared" si="96"/>
        <v>80.596559180247283</v>
      </c>
      <c r="BD161" s="7">
        <f t="shared" si="90"/>
        <v>10.746207890699639</v>
      </c>
      <c r="BE161" s="40">
        <f t="shared" si="97"/>
        <v>0.97203114954453662</v>
      </c>
      <c r="BF161" s="40">
        <f t="shared" si="78"/>
        <v>0</v>
      </c>
      <c r="BG161" s="40">
        <f t="shared" si="78"/>
        <v>0</v>
      </c>
      <c r="BH161" s="40">
        <f t="shared" si="78"/>
        <v>0</v>
      </c>
      <c r="BI161" s="40">
        <f t="shared" si="78"/>
        <v>0</v>
      </c>
      <c r="BJ161" s="40">
        <f t="shared" si="78"/>
        <v>0</v>
      </c>
      <c r="BK161" s="40">
        <f t="shared" si="78"/>
        <v>0</v>
      </c>
      <c r="BL161" s="40">
        <f t="shared" si="103"/>
        <v>0</v>
      </c>
      <c r="BM161" s="40">
        <f t="shared" si="103"/>
        <v>108.99944674872917</v>
      </c>
      <c r="BN161" s="40">
        <f t="shared" si="103"/>
        <v>384.46349363372286</v>
      </c>
      <c r="BO161" s="40">
        <f t="shared" si="103"/>
        <v>621.00983331971497</v>
      </c>
      <c r="BP161" s="40">
        <f t="shared" si="103"/>
        <v>802.51822366841543</v>
      </c>
      <c r="BQ161" s="40">
        <f t="shared" si="103"/>
        <v>916.61916783435788</v>
      </c>
      <c r="BR161" s="40">
        <f t="shared" si="103"/>
        <v>955.53687503335868</v>
      </c>
      <c r="BS161" s="40">
        <f t="shared" si="103"/>
        <v>916.61916783435788</v>
      </c>
      <c r="BT161" s="40">
        <f t="shared" si="83"/>
        <v>802.51822366841543</v>
      </c>
      <c r="BU161" s="40">
        <f t="shared" si="83"/>
        <v>621.00983331971497</v>
      </c>
      <c r="BV161" s="40">
        <f t="shared" si="83"/>
        <v>384.46349363372286</v>
      </c>
      <c r="BW161" s="40">
        <f t="shared" si="83"/>
        <v>108.99944674872917</v>
      </c>
      <c r="BX161" s="40">
        <f t="shared" si="83"/>
        <v>0</v>
      </c>
      <c r="BY161" s="40">
        <f t="shared" si="83"/>
        <v>0</v>
      </c>
      <c r="BZ161" s="40">
        <f t="shared" si="83"/>
        <v>0</v>
      </c>
      <c r="CA161" s="40">
        <f t="shared" si="83"/>
        <v>0</v>
      </c>
      <c r="CB161" s="40">
        <f t="shared" si="102"/>
        <v>0</v>
      </c>
      <c r="CC161" s="40">
        <f t="shared" si="102"/>
        <v>0</v>
      </c>
      <c r="CD161" s="40">
        <f t="shared" si="102"/>
        <v>0</v>
      </c>
      <c r="CE161" s="40">
        <f t="shared" si="98"/>
        <v>487.32380626701291</v>
      </c>
      <c r="CF161" s="10">
        <f t="shared" si="91"/>
        <v>1.406675323473777</v>
      </c>
      <c r="CG161" s="35">
        <f t="shared" si="92"/>
        <v>6.9387096774193546</v>
      </c>
      <c r="CH161" s="7">
        <f t="shared" si="93"/>
        <v>22.037708479210323</v>
      </c>
      <c r="CI161" s="7">
        <f t="shared" si="99"/>
        <v>11.239231324397265</v>
      </c>
      <c r="CJ161" s="10">
        <f t="shared" si="94"/>
        <v>13.790280100078771</v>
      </c>
    </row>
    <row r="162" spans="1:88" ht="15.75" thickBot="1" x14ac:dyDescent="0.3">
      <c r="A162" s="8">
        <v>151</v>
      </c>
      <c r="B162" s="3" t="s">
        <v>20</v>
      </c>
      <c r="C162" s="14">
        <v>44347</v>
      </c>
      <c r="D162" s="11">
        <f t="shared" si="95"/>
        <v>22.039624558737447</v>
      </c>
      <c r="E162" s="8">
        <f t="shared" si="88"/>
        <v>-180</v>
      </c>
      <c r="F162" s="3">
        <f t="shared" si="88"/>
        <v>-165</v>
      </c>
      <c r="G162" s="3">
        <f t="shared" si="88"/>
        <v>-150</v>
      </c>
      <c r="H162" s="3">
        <f t="shared" si="88"/>
        <v>-135</v>
      </c>
      <c r="I162" s="3">
        <f t="shared" si="88"/>
        <v>-120</v>
      </c>
      <c r="J162" s="3">
        <f t="shared" si="88"/>
        <v>-105</v>
      </c>
      <c r="K162" s="3">
        <f t="shared" si="88"/>
        <v>-90</v>
      </c>
      <c r="L162" s="3">
        <f t="shared" si="88"/>
        <v>-75</v>
      </c>
      <c r="M162" s="3">
        <f t="shared" si="104"/>
        <v>-60</v>
      </c>
      <c r="N162" s="3">
        <f t="shared" si="104"/>
        <v>-45</v>
      </c>
      <c r="O162" s="3">
        <f t="shared" si="104"/>
        <v>-30</v>
      </c>
      <c r="P162" s="3">
        <f t="shared" si="104"/>
        <v>-15</v>
      </c>
      <c r="Q162" s="3">
        <f t="shared" si="101"/>
        <v>0</v>
      </c>
      <c r="R162" s="3">
        <f t="shared" si="101"/>
        <v>15</v>
      </c>
      <c r="S162" s="3">
        <f t="shared" si="101"/>
        <v>30</v>
      </c>
      <c r="T162" s="3">
        <f t="shared" si="101"/>
        <v>45</v>
      </c>
      <c r="U162" s="3">
        <f t="shared" si="101"/>
        <v>60</v>
      </c>
      <c r="V162" s="3">
        <f t="shared" si="101"/>
        <v>75</v>
      </c>
      <c r="W162" s="3">
        <f t="shared" si="101"/>
        <v>90</v>
      </c>
      <c r="X162" s="3">
        <f t="shared" si="101"/>
        <v>105</v>
      </c>
      <c r="Y162" s="3">
        <f t="shared" si="101"/>
        <v>120</v>
      </c>
      <c r="Z162" s="3">
        <f t="shared" si="101"/>
        <v>135</v>
      </c>
      <c r="AA162" s="3">
        <f t="shared" si="101"/>
        <v>150</v>
      </c>
      <c r="AB162" s="3">
        <f t="shared" si="101"/>
        <v>165</v>
      </c>
      <c r="AC162" s="3">
        <f t="shared" si="101"/>
        <v>180</v>
      </c>
      <c r="AD162" s="7">
        <f t="shared" si="81"/>
        <v>179.91962455874005</v>
      </c>
      <c r="AE162" s="7">
        <f t="shared" si="81"/>
        <v>166.10549364358454</v>
      </c>
      <c r="AF162" s="7">
        <f t="shared" si="81"/>
        <v>152.24598182747658</v>
      </c>
      <c r="AG162" s="7">
        <f t="shared" si="81"/>
        <v>138.45987561289718</v>
      </c>
      <c r="AH162" s="7">
        <f t="shared" si="100"/>
        <v>124.79548334428328</v>
      </c>
      <c r="AI162" s="7">
        <f t="shared" si="100"/>
        <v>111.31816905514238</v>
      </c>
      <c r="AJ162" s="7">
        <f t="shared" si="100"/>
        <v>98.123000636608154</v>
      </c>
      <c r="AK162" s="7">
        <f t="shared" si="100"/>
        <v>85.356863201705451</v>
      </c>
      <c r="AL162" s="7">
        <f t="shared" si="100"/>
        <v>73.258660180271377</v>
      </c>
      <c r="AM162" s="7">
        <f t="shared" si="100"/>
        <v>62.231891662601463</v>
      </c>
      <c r="AN162" s="7">
        <f t="shared" si="100"/>
        <v>52.961058940592785</v>
      </c>
      <c r="AO162" s="7">
        <f t="shared" si="100"/>
        <v>46.51677233133924</v>
      </c>
      <c r="AP162" s="7">
        <f t="shared" si="100"/>
        <v>44.159624558737448</v>
      </c>
      <c r="AQ162" s="7">
        <f t="shared" si="100"/>
        <v>46.51677233133924</v>
      </c>
      <c r="AR162" s="7">
        <f t="shared" si="100"/>
        <v>52.961058940592785</v>
      </c>
      <c r="AS162" s="7">
        <f t="shared" si="100"/>
        <v>62.231891662601463</v>
      </c>
      <c r="AT162" s="7">
        <f t="shared" si="89"/>
        <v>73.258660180271377</v>
      </c>
      <c r="AU162" s="7">
        <f t="shared" si="89"/>
        <v>85.356863201705451</v>
      </c>
      <c r="AV162" s="7">
        <f t="shared" si="89"/>
        <v>98.123000636608154</v>
      </c>
      <c r="AW162" s="7">
        <f t="shared" si="89"/>
        <v>111.31816905514238</v>
      </c>
      <c r="AX162" s="7">
        <f t="shared" si="89"/>
        <v>124.79548334428328</v>
      </c>
      <c r="AY162" s="7">
        <f t="shared" si="89"/>
        <v>138.45987561289718</v>
      </c>
      <c r="AZ162" s="7">
        <f t="shared" si="89"/>
        <v>152.24598182747658</v>
      </c>
      <c r="BA162" s="7">
        <f t="shared" si="89"/>
        <v>166.10549364358454</v>
      </c>
      <c r="BB162" s="7">
        <f t="shared" si="89"/>
        <v>179.91962455874005</v>
      </c>
      <c r="BC162" s="7">
        <f t="shared" si="96"/>
        <v>80.528939241403904</v>
      </c>
      <c r="BD162" s="7">
        <f t="shared" si="90"/>
        <v>10.737191898853855</v>
      </c>
      <c r="BE162" s="40">
        <f t="shared" si="97"/>
        <v>0.97173381713526685</v>
      </c>
      <c r="BF162" s="40">
        <f t="shared" si="78"/>
        <v>0</v>
      </c>
      <c r="BG162" s="40">
        <f t="shared" si="78"/>
        <v>0</v>
      </c>
      <c r="BH162" s="40">
        <f t="shared" si="78"/>
        <v>0</v>
      </c>
      <c r="BI162" s="40">
        <f t="shared" si="78"/>
        <v>0</v>
      </c>
      <c r="BJ162" s="40">
        <f t="shared" si="78"/>
        <v>0</v>
      </c>
      <c r="BK162" s="40">
        <f t="shared" si="78"/>
        <v>0</v>
      </c>
      <c r="BL162" s="40">
        <f t="shared" si="103"/>
        <v>0</v>
      </c>
      <c r="BM162" s="40">
        <f t="shared" si="103"/>
        <v>107.52989633138623</v>
      </c>
      <c r="BN162" s="40">
        <f t="shared" si="103"/>
        <v>382.63616622548801</v>
      </c>
      <c r="BO162" s="40">
        <f t="shared" si="103"/>
        <v>618.87527584433963</v>
      </c>
      <c r="BP162" s="40">
        <f t="shared" si="103"/>
        <v>800.14792027100475</v>
      </c>
      <c r="BQ162" s="40">
        <f t="shared" si="103"/>
        <v>914.10066835501436</v>
      </c>
      <c r="BR162" s="40">
        <f t="shared" si="103"/>
        <v>952.96782863026385</v>
      </c>
      <c r="BS162" s="40">
        <f t="shared" si="103"/>
        <v>914.10066835501436</v>
      </c>
      <c r="BT162" s="40">
        <f t="shared" si="83"/>
        <v>800.14792027100475</v>
      </c>
      <c r="BU162" s="40">
        <f t="shared" si="83"/>
        <v>618.87527584433963</v>
      </c>
      <c r="BV162" s="40">
        <f t="shared" si="83"/>
        <v>382.63616622548801</v>
      </c>
      <c r="BW162" s="40">
        <f t="shared" si="83"/>
        <v>107.52989633138623</v>
      </c>
      <c r="BX162" s="40">
        <f t="shared" si="83"/>
        <v>0</v>
      </c>
      <c r="BY162" s="40">
        <f t="shared" si="83"/>
        <v>0</v>
      </c>
      <c r="BZ162" s="40">
        <f t="shared" si="83"/>
        <v>0</v>
      </c>
      <c r="CA162" s="40">
        <f t="shared" si="83"/>
        <v>0</v>
      </c>
      <c r="CB162" s="40">
        <f t="shared" si="102"/>
        <v>0</v>
      </c>
      <c r="CC162" s="40">
        <f t="shared" si="102"/>
        <v>0</v>
      </c>
      <c r="CD162" s="40">
        <f t="shared" si="102"/>
        <v>0</v>
      </c>
      <c r="CE162" s="40">
        <f t="shared" si="98"/>
        <v>486.0135926014346</v>
      </c>
      <c r="CF162" s="10">
        <f t="shared" si="91"/>
        <v>1.4054951329009628</v>
      </c>
      <c r="CG162" s="35">
        <f t="shared" si="92"/>
        <v>6.9387096774193546</v>
      </c>
      <c r="CH162" s="7">
        <f t="shared" si="93"/>
        <v>21.939344431058366</v>
      </c>
      <c r="CI162" s="7">
        <f t="shared" si="99"/>
        <v>11.189065659839766</v>
      </c>
      <c r="CJ162" s="10">
        <f t="shared" si="94"/>
        <v>13.734913453548057</v>
      </c>
    </row>
    <row r="163" spans="1:88" ht="15.75" thickBot="1" x14ac:dyDescent="0.3">
      <c r="A163" s="8">
        <v>152</v>
      </c>
      <c r="B163" s="3" t="s">
        <v>21</v>
      </c>
      <c r="C163" s="14">
        <v>44348</v>
      </c>
      <c r="D163" s="11">
        <f t="shared" si="95"/>
        <v>22.174235285166493</v>
      </c>
      <c r="E163" s="8">
        <f t="shared" si="88"/>
        <v>-180</v>
      </c>
      <c r="F163" s="3">
        <f t="shared" si="88"/>
        <v>-165</v>
      </c>
      <c r="G163" s="3">
        <f t="shared" si="88"/>
        <v>-150</v>
      </c>
      <c r="H163" s="3">
        <f t="shared" si="88"/>
        <v>-135</v>
      </c>
      <c r="I163" s="3">
        <f t="shared" si="88"/>
        <v>-120</v>
      </c>
      <c r="J163" s="3">
        <f t="shared" si="88"/>
        <v>-105</v>
      </c>
      <c r="K163" s="3">
        <f t="shared" si="88"/>
        <v>-90</v>
      </c>
      <c r="L163" s="3">
        <f t="shared" si="88"/>
        <v>-75</v>
      </c>
      <c r="M163" s="3">
        <f t="shared" si="104"/>
        <v>-60</v>
      </c>
      <c r="N163" s="3">
        <f t="shared" si="104"/>
        <v>-45</v>
      </c>
      <c r="O163" s="3">
        <f t="shared" si="104"/>
        <v>-30</v>
      </c>
      <c r="P163" s="3">
        <f t="shared" si="104"/>
        <v>-15</v>
      </c>
      <c r="Q163" s="3">
        <f t="shared" si="101"/>
        <v>0</v>
      </c>
      <c r="R163" s="3">
        <f t="shared" si="101"/>
        <v>15</v>
      </c>
      <c r="S163" s="3">
        <f t="shared" si="101"/>
        <v>30</v>
      </c>
      <c r="T163" s="3">
        <f t="shared" si="101"/>
        <v>45</v>
      </c>
      <c r="U163" s="3">
        <f t="shared" si="101"/>
        <v>60</v>
      </c>
      <c r="V163" s="3">
        <f t="shared" si="101"/>
        <v>75</v>
      </c>
      <c r="W163" s="3">
        <f t="shared" si="101"/>
        <v>90</v>
      </c>
      <c r="X163" s="3">
        <f t="shared" si="101"/>
        <v>105</v>
      </c>
      <c r="Y163" s="3">
        <f t="shared" si="101"/>
        <v>120</v>
      </c>
      <c r="Z163" s="3">
        <f t="shared" si="101"/>
        <v>135</v>
      </c>
      <c r="AA163" s="3">
        <f t="shared" si="101"/>
        <v>150</v>
      </c>
      <c r="AB163" s="3">
        <f t="shared" si="101"/>
        <v>165</v>
      </c>
      <c r="AC163" s="3">
        <f t="shared" si="101"/>
        <v>180</v>
      </c>
      <c r="AD163" s="7">
        <f t="shared" si="81"/>
        <v>179.94576471483103</v>
      </c>
      <c r="AE163" s="7">
        <f t="shared" si="81"/>
        <v>166.11228235543498</v>
      </c>
      <c r="AF163" s="7">
        <f t="shared" si="81"/>
        <v>152.25955260178966</v>
      </c>
      <c r="AG163" s="7">
        <f t="shared" si="81"/>
        <v>138.48065401737509</v>
      </c>
      <c r="AH163" s="7">
        <f t="shared" si="100"/>
        <v>124.82410010282362</v>
      </c>
      <c r="AI163" s="7">
        <f t="shared" si="100"/>
        <v>111.35554545470427</v>
      </c>
      <c r="AJ163" s="7">
        <f t="shared" si="100"/>
        <v>98.170440345983835</v>
      </c>
      <c r="AK163" s="7">
        <f t="shared" si="100"/>
        <v>85.416162748719188</v>
      </c>
      <c r="AL163" s="7">
        <f t="shared" si="100"/>
        <v>73.332189242170628</v>
      </c>
      <c r="AM163" s="7">
        <f t="shared" si="100"/>
        <v>62.322430447728024</v>
      </c>
      <c r="AN163" s="7">
        <f t="shared" si="100"/>
        <v>53.0707278349917</v>
      </c>
      <c r="AO163" s="7">
        <f t="shared" si="100"/>
        <v>46.643837251433325</v>
      </c>
      <c r="AP163" s="7">
        <f t="shared" si="100"/>
        <v>44.294235285166494</v>
      </c>
      <c r="AQ163" s="7">
        <f t="shared" si="100"/>
        <v>46.643837251433325</v>
      </c>
      <c r="AR163" s="7">
        <f t="shared" si="100"/>
        <v>53.0707278349917</v>
      </c>
      <c r="AS163" s="7">
        <f t="shared" si="100"/>
        <v>62.322430447728024</v>
      </c>
      <c r="AT163" s="7">
        <f t="shared" si="89"/>
        <v>73.332189242170628</v>
      </c>
      <c r="AU163" s="7">
        <f t="shared" si="89"/>
        <v>85.416162748719188</v>
      </c>
      <c r="AV163" s="7">
        <f t="shared" si="89"/>
        <v>98.170440345983835</v>
      </c>
      <c r="AW163" s="7">
        <f t="shared" si="89"/>
        <v>111.35554545470427</v>
      </c>
      <c r="AX163" s="7">
        <f t="shared" si="89"/>
        <v>124.82410010282362</v>
      </c>
      <c r="AY163" s="7">
        <f t="shared" si="89"/>
        <v>138.48065401737509</v>
      </c>
      <c r="AZ163" s="7">
        <f t="shared" si="89"/>
        <v>152.25955260178966</v>
      </c>
      <c r="BA163" s="7">
        <f t="shared" si="89"/>
        <v>166.11228235543498</v>
      </c>
      <c r="BB163" s="7">
        <f t="shared" si="89"/>
        <v>179.94576471483103</v>
      </c>
      <c r="BC163" s="7">
        <f t="shared" si="96"/>
        <v>80.464309970951916</v>
      </c>
      <c r="BD163" s="7">
        <f t="shared" si="90"/>
        <v>10.728574662793589</v>
      </c>
      <c r="BE163" s="40">
        <f t="shared" si="97"/>
        <v>0.9714448606060142</v>
      </c>
      <c r="BF163" s="40">
        <f t="shared" si="78"/>
        <v>0</v>
      </c>
      <c r="BG163" s="40">
        <f t="shared" si="78"/>
        <v>0</v>
      </c>
      <c r="BH163" s="40">
        <f t="shared" si="78"/>
        <v>0</v>
      </c>
      <c r="BI163" s="40">
        <f t="shared" si="78"/>
        <v>0</v>
      </c>
      <c r="BJ163" s="40">
        <f t="shared" si="78"/>
        <v>0</v>
      </c>
      <c r="BK163" s="40">
        <f t="shared" si="78"/>
        <v>0</v>
      </c>
      <c r="BL163" s="40">
        <f t="shared" si="103"/>
        <v>0</v>
      </c>
      <c r="BM163" s="40">
        <f t="shared" si="103"/>
        <v>106.12796705184834</v>
      </c>
      <c r="BN163" s="40">
        <f t="shared" si="103"/>
        <v>380.8900935677093</v>
      </c>
      <c r="BO163" s="40">
        <f t="shared" si="103"/>
        <v>616.83368056801783</v>
      </c>
      <c r="BP163" s="40">
        <f t="shared" si="103"/>
        <v>797.87956251391631</v>
      </c>
      <c r="BQ163" s="40">
        <f t="shared" si="103"/>
        <v>911.68976174325815</v>
      </c>
      <c r="BR163" s="40">
        <f t="shared" si="103"/>
        <v>950.50830125881032</v>
      </c>
      <c r="BS163" s="40">
        <f t="shared" si="103"/>
        <v>911.68976174325815</v>
      </c>
      <c r="BT163" s="40">
        <f t="shared" si="83"/>
        <v>797.87956251391631</v>
      </c>
      <c r="BU163" s="40">
        <f t="shared" si="83"/>
        <v>616.83368056801783</v>
      </c>
      <c r="BV163" s="40">
        <f t="shared" si="83"/>
        <v>380.8900935677093</v>
      </c>
      <c r="BW163" s="40">
        <f t="shared" si="83"/>
        <v>106.12796705184834</v>
      </c>
      <c r="BX163" s="40">
        <f t="shared" si="83"/>
        <v>0</v>
      </c>
      <c r="BY163" s="40">
        <f t="shared" si="83"/>
        <v>0</v>
      </c>
      <c r="BZ163" s="40">
        <f t="shared" si="83"/>
        <v>0</v>
      </c>
      <c r="CA163" s="40">
        <f t="shared" si="83"/>
        <v>0</v>
      </c>
      <c r="CB163" s="40">
        <f t="shared" si="102"/>
        <v>0</v>
      </c>
      <c r="CC163" s="40">
        <f t="shared" si="102"/>
        <v>0</v>
      </c>
      <c r="CD163" s="40">
        <f t="shared" si="102"/>
        <v>0</v>
      </c>
      <c r="CE163" s="40">
        <f t="shared" si="98"/>
        <v>484.75923364199326</v>
      </c>
      <c r="CF163" s="10">
        <f t="shared" si="91"/>
        <v>1.4043671393384138</v>
      </c>
      <c r="CG163" s="35">
        <f t="shared" si="92"/>
        <v>6.9900000000000029</v>
      </c>
      <c r="CH163" s="7">
        <f t="shared" si="93"/>
        <v>21.845297684409342</v>
      </c>
      <c r="CI163" s="7">
        <f t="shared" si="99"/>
        <v>11.141101819048764</v>
      </c>
      <c r="CJ163" s="10">
        <f t="shared" si="94"/>
        <v>13.736239505647209</v>
      </c>
    </row>
    <row r="164" spans="1:88" ht="15.75" thickBot="1" x14ac:dyDescent="0.3">
      <c r="A164" s="8">
        <v>153</v>
      </c>
      <c r="B164" s="3" t="s">
        <v>21</v>
      </c>
      <c r="C164" s="14">
        <v>44349</v>
      </c>
      <c r="D164" s="11">
        <f t="shared" si="95"/>
        <v>22.302275307121349</v>
      </c>
      <c r="E164" s="8">
        <f t="shared" si="88"/>
        <v>-180</v>
      </c>
      <c r="F164" s="3">
        <f t="shared" si="88"/>
        <v>-165</v>
      </c>
      <c r="G164" s="3">
        <f t="shared" si="88"/>
        <v>-150</v>
      </c>
      <c r="H164" s="3">
        <f t="shared" si="88"/>
        <v>-135</v>
      </c>
      <c r="I164" s="3">
        <f t="shared" si="88"/>
        <v>-120</v>
      </c>
      <c r="J164" s="3">
        <f t="shared" si="88"/>
        <v>-105</v>
      </c>
      <c r="K164" s="3">
        <f t="shared" si="88"/>
        <v>-90</v>
      </c>
      <c r="L164" s="3">
        <f t="shared" si="88"/>
        <v>-75</v>
      </c>
      <c r="M164" s="3">
        <f t="shared" si="104"/>
        <v>-60</v>
      </c>
      <c r="N164" s="3">
        <f t="shared" si="104"/>
        <v>-45</v>
      </c>
      <c r="O164" s="3">
        <f t="shared" si="104"/>
        <v>-30</v>
      </c>
      <c r="P164" s="3">
        <f t="shared" si="104"/>
        <v>-15</v>
      </c>
      <c r="Q164" s="3">
        <f t="shared" si="101"/>
        <v>0</v>
      </c>
      <c r="R164" s="3">
        <f t="shared" si="101"/>
        <v>15</v>
      </c>
      <c r="S164" s="3">
        <f t="shared" si="101"/>
        <v>30</v>
      </c>
      <c r="T164" s="3">
        <f t="shared" si="101"/>
        <v>45</v>
      </c>
      <c r="U164" s="3">
        <f t="shared" si="101"/>
        <v>60</v>
      </c>
      <c r="V164" s="3">
        <f t="shared" si="101"/>
        <v>75</v>
      </c>
      <c r="W164" s="3">
        <f t="shared" si="101"/>
        <v>90</v>
      </c>
      <c r="X164" s="3">
        <f t="shared" si="101"/>
        <v>105</v>
      </c>
      <c r="Y164" s="3">
        <f t="shared" si="101"/>
        <v>120</v>
      </c>
      <c r="Z164" s="3">
        <f t="shared" si="101"/>
        <v>135</v>
      </c>
      <c r="AA164" s="3">
        <f t="shared" si="101"/>
        <v>150</v>
      </c>
      <c r="AB164" s="3">
        <f t="shared" si="101"/>
        <v>165</v>
      </c>
      <c r="AC164" s="3">
        <f t="shared" si="101"/>
        <v>180</v>
      </c>
      <c r="AD164" s="7">
        <f t="shared" si="81"/>
        <v>179.81772469287475</v>
      </c>
      <c r="AE164" s="7">
        <f t="shared" si="81"/>
        <v>166.11755525165046</v>
      </c>
      <c r="AF164" s="7">
        <f t="shared" si="81"/>
        <v>152.27190836131604</v>
      </c>
      <c r="AG164" s="7">
        <f t="shared" si="81"/>
        <v>138.50009446010662</v>
      </c>
      <c r="AH164" s="7">
        <f t="shared" si="100"/>
        <v>124.85112501273321</v>
      </c>
      <c r="AI164" s="7">
        <f t="shared" si="100"/>
        <v>111.39099148850082</v>
      </c>
      <c r="AJ164" s="7">
        <f t="shared" si="100"/>
        <v>98.215527494763549</v>
      </c>
      <c r="AK164" s="7">
        <f t="shared" si="100"/>
        <v>85.472586693985434</v>
      </c>
      <c r="AL164" s="7">
        <f t="shared" si="100"/>
        <v>73.402190788491467</v>
      </c>
      <c r="AM164" s="7">
        <f t="shared" si="100"/>
        <v>62.408634028695033</v>
      </c>
      <c r="AN164" s="7">
        <f t="shared" si="100"/>
        <v>53.175117572959103</v>
      </c>
      <c r="AO164" s="7">
        <f t="shared" si="100"/>
        <v>46.764729934790608</v>
      </c>
      <c r="AP164" s="7">
        <f t="shared" si="100"/>
        <v>44.422275307121346</v>
      </c>
      <c r="AQ164" s="7">
        <f t="shared" si="100"/>
        <v>46.764729934790608</v>
      </c>
      <c r="AR164" s="7">
        <f t="shared" si="100"/>
        <v>53.175117572959103</v>
      </c>
      <c r="AS164" s="7">
        <f t="shared" si="100"/>
        <v>62.408634028695033</v>
      </c>
      <c r="AT164" s="7">
        <f t="shared" si="89"/>
        <v>73.402190788491467</v>
      </c>
      <c r="AU164" s="7">
        <f t="shared" si="89"/>
        <v>85.472586693985434</v>
      </c>
      <c r="AV164" s="7">
        <f t="shared" si="89"/>
        <v>98.215527494763549</v>
      </c>
      <c r="AW164" s="7">
        <f t="shared" si="89"/>
        <v>111.39099148850082</v>
      </c>
      <c r="AX164" s="7">
        <f t="shared" si="89"/>
        <v>124.85112501273321</v>
      </c>
      <c r="AY164" s="7">
        <f t="shared" si="89"/>
        <v>138.50009446010662</v>
      </c>
      <c r="AZ164" s="7">
        <f t="shared" si="89"/>
        <v>152.27190836131604</v>
      </c>
      <c r="BA164" s="7">
        <f t="shared" si="89"/>
        <v>166.11755525165046</v>
      </c>
      <c r="BB164" s="7">
        <f t="shared" si="89"/>
        <v>179.81772469287475</v>
      </c>
      <c r="BC164" s="7">
        <f t="shared" si="96"/>
        <v>80.402709079463492</v>
      </c>
      <c r="BD164" s="7">
        <f t="shared" si="90"/>
        <v>10.720361210595133</v>
      </c>
      <c r="BE164" s="40">
        <f t="shared" si="97"/>
        <v>0.9711643655808343</v>
      </c>
      <c r="BF164" s="40">
        <f t="shared" si="78"/>
        <v>0</v>
      </c>
      <c r="BG164" s="40">
        <f t="shared" si="78"/>
        <v>0</v>
      </c>
      <c r="BH164" s="40">
        <f t="shared" si="78"/>
        <v>0</v>
      </c>
      <c r="BI164" s="40">
        <f t="shared" si="78"/>
        <v>0</v>
      </c>
      <c r="BJ164" s="40">
        <f t="shared" si="78"/>
        <v>0</v>
      </c>
      <c r="BK164" s="40">
        <f t="shared" si="78"/>
        <v>0</v>
      </c>
      <c r="BL164" s="40">
        <f t="shared" si="103"/>
        <v>0</v>
      </c>
      <c r="BM164" s="40">
        <f t="shared" si="103"/>
        <v>104.79407342641406</v>
      </c>
      <c r="BN164" s="40">
        <f t="shared" si="103"/>
        <v>379.22599828312281</v>
      </c>
      <c r="BO164" s="40">
        <f t="shared" si="103"/>
        <v>614.88603469048144</v>
      </c>
      <c r="BP164" s="40">
        <f t="shared" si="103"/>
        <v>795.71434061395212</v>
      </c>
      <c r="BQ164" s="40">
        <f t="shared" si="103"/>
        <v>909.38776583775496</v>
      </c>
      <c r="BR164" s="40">
        <f t="shared" si="103"/>
        <v>948.15965428710513</v>
      </c>
      <c r="BS164" s="40">
        <f t="shared" si="103"/>
        <v>909.38776583775496</v>
      </c>
      <c r="BT164" s="40">
        <f t="shared" si="83"/>
        <v>795.71434061395212</v>
      </c>
      <c r="BU164" s="40">
        <f t="shared" si="83"/>
        <v>614.88603469048144</v>
      </c>
      <c r="BV164" s="40">
        <f t="shared" si="83"/>
        <v>379.22599828312281</v>
      </c>
      <c r="BW164" s="40">
        <f t="shared" si="83"/>
        <v>104.79407342641406</v>
      </c>
      <c r="BX164" s="40">
        <f t="shared" si="83"/>
        <v>0</v>
      </c>
      <c r="BY164" s="40">
        <f t="shared" si="83"/>
        <v>0</v>
      </c>
      <c r="BZ164" s="40">
        <f t="shared" si="83"/>
        <v>0</v>
      </c>
      <c r="CA164" s="40">
        <f t="shared" si="83"/>
        <v>0</v>
      </c>
      <c r="CB164" s="40">
        <f t="shared" si="102"/>
        <v>0</v>
      </c>
      <c r="CC164" s="40">
        <f t="shared" si="102"/>
        <v>0</v>
      </c>
      <c r="CD164" s="40">
        <f t="shared" si="102"/>
        <v>0</v>
      </c>
      <c r="CE164" s="40">
        <f t="shared" si="98"/>
        <v>483.56142368642361</v>
      </c>
      <c r="CF164" s="10">
        <f t="shared" si="91"/>
        <v>1.4032920009597771</v>
      </c>
      <c r="CG164" s="35">
        <f t="shared" si="92"/>
        <v>6.9900000000000029</v>
      </c>
      <c r="CH164" s="7">
        <f t="shared" si="93"/>
        <v>21.755614064818971</v>
      </c>
      <c r="CI164" s="7">
        <f t="shared" si="99"/>
        <v>11.095363173057676</v>
      </c>
      <c r="CJ164" s="10">
        <f t="shared" si="94"/>
        <v>13.685493897950167</v>
      </c>
    </row>
    <row r="165" spans="1:88" ht="15.75" thickBot="1" x14ac:dyDescent="0.3">
      <c r="A165" s="8">
        <v>154</v>
      </c>
      <c r="B165" s="3" t="s">
        <v>21</v>
      </c>
      <c r="C165" s="14">
        <v>44350</v>
      </c>
      <c r="D165" s="11">
        <f t="shared" si="95"/>
        <v>22.423706683580185</v>
      </c>
      <c r="E165" s="8">
        <f t="shared" si="88"/>
        <v>-180</v>
      </c>
      <c r="F165" s="3">
        <f t="shared" si="88"/>
        <v>-165</v>
      </c>
      <c r="G165" s="3">
        <f t="shared" si="88"/>
        <v>-150</v>
      </c>
      <c r="H165" s="3">
        <f t="shared" si="88"/>
        <v>-135</v>
      </c>
      <c r="I165" s="3">
        <f t="shared" si="88"/>
        <v>-120</v>
      </c>
      <c r="J165" s="3">
        <f t="shared" si="88"/>
        <v>-105</v>
      </c>
      <c r="K165" s="3">
        <f t="shared" si="88"/>
        <v>-90</v>
      </c>
      <c r="L165" s="3">
        <f t="shared" si="88"/>
        <v>-75</v>
      </c>
      <c r="M165" s="3">
        <f t="shared" si="104"/>
        <v>-60</v>
      </c>
      <c r="N165" s="3">
        <f t="shared" si="104"/>
        <v>-45</v>
      </c>
      <c r="O165" s="3">
        <f t="shared" si="104"/>
        <v>-30</v>
      </c>
      <c r="P165" s="3">
        <f t="shared" si="104"/>
        <v>-15</v>
      </c>
      <c r="Q165" s="3">
        <f t="shared" si="101"/>
        <v>0</v>
      </c>
      <c r="R165" s="3">
        <f t="shared" si="101"/>
        <v>15</v>
      </c>
      <c r="S165" s="3">
        <f t="shared" si="101"/>
        <v>30</v>
      </c>
      <c r="T165" s="3">
        <f t="shared" si="101"/>
        <v>45</v>
      </c>
      <c r="U165" s="3">
        <f t="shared" si="101"/>
        <v>60</v>
      </c>
      <c r="V165" s="3">
        <f t="shared" si="101"/>
        <v>75</v>
      </c>
      <c r="W165" s="3">
        <f t="shared" si="101"/>
        <v>90</v>
      </c>
      <c r="X165" s="3">
        <f t="shared" si="101"/>
        <v>105</v>
      </c>
      <c r="Y165" s="3">
        <f t="shared" si="101"/>
        <v>120</v>
      </c>
      <c r="Z165" s="3">
        <f t="shared" si="101"/>
        <v>135</v>
      </c>
      <c r="AA165" s="3">
        <f t="shared" si="101"/>
        <v>150</v>
      </c>
      <c r="AB165" s="3">
        <f t="shared" si="101"/>
        <v>165</v>
      </c>
      <c r="AC165" s="3">
        <f t="shared" si="101"/>
        <v>180</v>
      </c>
      <c r="AD165" s="7">
        <f t="shared" si="81"/>
        <v>179.69629331641875</v>
      </c>
      <c r="AE165" s="7">
        <f t="shared" si="81"/>
        <v>166.12148782835044</v>
      </c>
      <c r="AF165" s="7">
        <f t="shared" si="81"/>
        <v>152.28312795041913</v>
      </c>
      <c r="AG165" s="7">
        <f t="shared" si="81"/>
        <v>138.51823948232564</v>
      </c>
      <c r="AH165" s="7">
        <f t="shared" si="100"/>
        <v>124.87657912340818</v>
      </c>
      <c r="AI165" s="7">
        <f t="shared" si="100"/>
        <v>111.42451237655612</v>
      </c>
      <c r="AJ165" s="7">
        <f t="shared" si="100"/>
        <v>98.258254083780869</v>
      </c>
      <c r="AK165" s="7">
        <f t="shared" si="100"/>
        <v>85.526115249429623</v>
      </c>
      <c r="AL165" s="7">
        <f t="shared" si="100"/>
        <v>73.468634512399518</v>
      </c>
      <c r="AM165" s="7">
        <f t="shared" si="100"/>
        <v>62.490463786557257</v>
      </c>
      <c r="AN165" s="7">
        <f t="shared" si="100"/>
        <v>53.274185638131648</v>
      </c>
      <c r="AO165" s="7">
        <f t="shared" si="100"/>
        <v>46.879409800281678</v>
      </c>
      <c r="AP165" s="7">
        <f t="shared" si="100"/>
        <v>44.543706683580183</v>
      </c>
      <c r="AQ165" s="7">
        <f t="shared" si="100"/>
        <v>46.879409800281678</v>
      </c>
      <c r="AR165" s="7">
        <f t="shared" si="100"/>
        <v>53.274185638131648</v>
      </c>
      <c r="AS165" s="7">
        <f t="shared" si="100"/>
        <v>62.490463786557257</v>
      </c>
      <c r="AT165" s="7">
        <f t="shared" si="89"/>
        <v>73.468634512399518</v>
      </c>
      <c r="AU165" s="7">
        <f t="shared" si="89"/>
        <v>85.526115249429623</v>
      </c>
      <c r="AV165" s="7">
        <f t="shared" si="89"/>
        <v>98.258254083780869</v>
      </c>
      <c r="AW165" s="7">
        <f t="shared" si="89"/>
        <v>111.42451237655612</v>
      </c>
      <c r="AX165" s="7">
        <f t="shared" si="89"/>
        <v>124.87657912340818</v>
      </c>
      <c r="AY165" s="7">
        <f t="shared" si="89"/>
        <v>138.51823948232564</v>
      </c>
      <c r="AZ165" s="7">
        <f t="shared" si="89"/>
        <v>152.28312795041913</v>
      </c>
      <c r="BA165" s="7">
        <f t="shared" si="89"/>
        <v>166.12148782835044</v>
      </c>
      <c r="BB165" s="7">
        <f t="shared" si="89"/>
        <v>179.69629331641875</v>
      </c>
      <c r="BC165" s="7">
        <f t="shared" si="96"/>
        <v>80.344172856995826</v>
      </c>
      <c r="BD165" s="7">
        <f t="shared" si="90"/>
        <v>10.712556380932776</v>
      </c>
      <c r="BE165" s="40">
        <f t="shared" si="97"/>
        <v>0.97089241517645686</v>
      </c>
      <c r="BF165" s="40">
        <f t="shared" si="78"/>
        <v>0</v>
      </c>
      <c r="BG165" s="40">
        <f t="shared" si="78"/>
        <v>0</v>
      </c>
      <c r="BH165" s="40">
        <f t="shared" ref="BG165:BS195" si="105">IF(1367*$BE165*COS(RADIANS(AF165))&gt;0,1367*$BE165*COS(RADIANS(AF165)),0)</f>
        <v>0</v>
      </c>
      <c r="BI165" s="40">
        <f t="shared" si="105"/>
        <v>0</v>
      </c>
      <c r="BJ165" s="40">
        <f t="shared" si="105"/>
        <v>0</v>
      </c>
      <c r="BK165" s="40">
        <f t="shared" si="105"/>
        <v>0</v>
      </c>
      <c r="BL165" s="40">
        <f t="shared" si="103"/>
        <v>0</v>
      </c>
      <c r="BM165" s="40">
        <f t="shared" si="103"/>
        <v>103.52860667621216</v>
      </c>
      <c r="BN165" s="40">
        <f t="shared" si="103"/>
        <v>377.64456582116907</v>
      </c>
      <c r="BO165" s="40">
        <f t="shared" si="103"/>
        <v>613.03327632074991</v>
      </c>
      <c r="BP165" s="40">
        <f t="shared" si="103"/>
        <v>793.65338655264418</v>
      </c>
      <c r="BQ165" s="40">
        <f t="shared" si="103"/>
        <v>907.19593449339459</v>
      </c>
      <c r="BR165" s="40">
        <f t="shared" si="103"/>
        <v>945.92318313877081</v>
      </c>
      <c r="BS165" s="40">
        <f t="shared" si="103"/>
        <v>907.19593449339459</v>
      </c>
      <c r="BT165" s="40">
        <f t="shared" si="83"/>
        <v>793.65338655264418</v>
      </c>
      <c r="BU165" s="40">
        <f t="shared" si="83"/>
        <v>613.03327632074991</v>
      </c>
      <c r="BV165" s="40">
        <f t="shared" si="83"/>
        <v>377.64456582116907</v>
      </c>
      <c r="BW165" s="40">
        <f t="shared" si="83"/>
        <v>103.52860667621216</v>
      </c>
      <c r="BX165" s="40">
        <f t="shared" si="83"/>
        <v>0</v>
      </c>
      <c r="BY165" s="40">
        <f t="shared" si="83"/>
        <v>0</v>
      </c>
      <c r="BZ165" s="40">
        <f t="shared" si="83"/>
        <v>0</v>
      </c>
      <c r="CA165" s="40">
        <f t="shared" si="83"/>
        <v>0</v>
      </c>
      <c r="CB165" s="40">
        <f t="shared" si="102"/>
        <v>0</v>
      </c>
      <c r="CC165" s="40">
        <f t="shared" si="102"/>
        <v>0</v>
      </c>
      <c r="CD165" s="40">
        <f t="shared" si="102"/>
        <v>0</v>
      </c>
      <c r="CE165" s="40">
        <f t="shared" si="98"/>
        <v>482.42082340077314</v>
      </c>
      <c r="CF165" s="10">
        <f t="shared" si="91"/>
        <v>1.4022703511460364</v>
      </c>
      <c r="CG165" s="35">
        <f t="shared" si="92"/>
        <v>6.9900000000000029</v>
      </c>
      <c r="CH165" s="7">
        <f t="shared" si="93"/>
        <v>21.670337137020166</v>
      </c>
      <c r="CI165" s="7">
        <f t="shared" si="99"/>
        <v>11.051871939880284</v>
      </c>
      <c r="CJ165" s="10">
        <f t="shared" si="94"/>
        <v>13.637203078265054</v>
      </c>
    </row>
    <row r="166" spans="1:88" ht="15.75" thickBot="1" x14ac:dyDescent="0.3">
      <c r="A166" s="8">
        <v>155</v>
      </c>
      <c r="B166" s="3" t="s">
        <v>21</v>
      </c>
      <c r="C166" s="14">
        <v>44351</v>
      </c>
      <c r="D166" s="11">
        <f t="shared" si="95"/>
        <v>22.538493431805453</v>
      </c>
      <c r="E166" s="8">
        <f t="shared" si="88"/>
        <v>-180</v>
      </c>
      <c r="F166" s="3">
        <f t="shared" si="88"/>
        <v>-165</v>
      </c>
      <c r="G166" s="3">
        <f t="shared" si="88"/>
        <v>-150</v>
      </c>
      <c r="H166" s="3">
        <f t="shared" si="88"/>
        <v>-135</v>
      </c>
      <c r="I166" s="3">
        <f t="shared" si="88"/>
        <v>-120</v>
      </c>
      <c r="J166" s="3">
        <f t="shared" si="88"/>
        <v>-105</v>
      </c>
      <c r="K166" s="3">
        <f t="shared" si="88"/>
        <v>-90</v>
      </c>
      <c r="L166" s="3">
        <f t="shared" si="88"/>
        <v>-75</v>
      </c>
      <c r="M166" s="3">
        <f t="shared" si="104"/>
        <v>-60</v>
      </c>
      <c r="N166" s="3">
        <f t="shared" si="104"/>
        <v>-45</v>
      </c>
      <c r="O166" s="3">
        <f t="shared" si="104"/>
        <v>-30</v>
      </c>
      <c r="P166" s="3">
        <f t="shared" si="104"/>
        <v>-15</v>
      </c>
      <c r="Q166" s="3">
        <f t="shared" si="101"/>
        <v>0</v>
      </c>
      <c r="R166" s="3">
        <f t="shared" si="101"/>
        <v>15</v>
      </c>
      <c r="S166" s="3">
        <f t="shared" si="101"/>
        <v>30</v>
      </c>
      <c r="T166" s="3">
        <f t="shared" si="101"/>
        <v>45</v>
      </c>
      <c r="U166" s="3">
        <f t="shared" si="101"/>
        <v>60</v>
      </c>
      <c r="V166" s="3">
        <f t="shared" si="101"/>
        <v>75</v>
      </c>
      <c r="W166" s="3">
        <f t="shared" si="101"/>
        <v>90</v>
      </c>
      <c r="X166" s="3">
        <f t="shared" si="101"/>
        <v>105</v>
      </c>
      <c r="Y166" s="3">
        <f t="shared" si="101"/>
        <v>120</v>
      </c>
      <c r="Z166" s="3">
        <f t="shared" si="101"/>
        <v>135</v>
      </c>
      <c r="AA166" s="3">
        <f t="shared" si="101"/>
        <v>150</v>
      </c>
      <c r="AB166" s="3">
        <f t="shared" si="101"/>
        <v>165</v>
      </c>
      <c r="AC166" s="3">
        <f t="shared" si="101"/>
        <v>180</v>
      </c>
      <c r="AD166" s="7">
        <f t="shared" si="81"/>
        <v>179.58150656819444</v>
      </c>
      <c r="AE166" s="7">
        <f t="shared" si="81"/>
        <v>166.12424832459183</v>
      </c>
      <c r="AF166" s="7">
        <f t="shared" si="81"/>
        <v>152.29328693084744</v>
      </c>
      <c r="AG166" s="7">
        <f t="shared" si="81"/>
        <v>138.53512988993461</v>
      </c>
      <c r="AH166" s="7">
        <f t="shared" si="100"/>
        <v>124.90048268299037</v>
      </c>
      <c r="AI166" s="7">
        <f t="shared" si="100"/>
        <v>111.4561132399117</v>
      </c>
      <c r="AJ166" s="7">
        <f t="shared" si="100"/>
        <v>98.298612616287713</v>
      </c>
      <c r="AK166" s="7">
        <f t="shared" si="100"/>
        <v>85.576729683522785</v>
      </c>
      <c r="AL166" s="7">
        <f t="shared" si="100"/>
        <v>73.531491680330035</v>
      </c>
      <c r="AM166" s="7">
        <f t="shared" si="100"/>
        <v>62.567883109707026</v>
      </c>
      <c r="AN166" s="7">
        <f t="shared" si="100"/>
        <v>53.36789174447447</v>
      </c>
      <c r="AO166" s="7">
        <f t="shared" si="100"/>
        <v>46.987838388439208</v>
      </c>
      <c r="AP166" s="7">
        <f t="shared" si="100"/>
        <v>44.658493431805447</v>
      </c>
      <c r="AQ166" s="7">
        <f t="shared" si="100"/>
        <v>46.987838388439208</v>
      </c>
      <c r="AR166" s="7">
        <f t="shared" si="100"/>
        <v>53.36789174447447</v>
      </c>
      <c r="AS166" s="7">
        <f t="shared" si="100"/>
        <v>62.567883109707026</v>
      </c>
      <c r="AT166" s="7">
        <f t="shared" si="89"/>
        <v>73.531491680330035</v>
      </c>
      <c r="AU166" s="7">
        <f t="shared" si="89"/>
        <v>85.576729683522785</v>
      </c>
      <c r="AV166" s="7">
        <f t="shared" si="89"/>
        <v>98.298612616287713</v>
      </c>
      <c r="AW166" s="7">
        <f t="shared" si="89"/>
        <v>111.4561132399117</v>
      </c>
      <c r="AX166" s="7">
        <f t="shared" si="89"/>
        <v>124.90048268299037</v>
      </c>
      <c r="AY166" s="7">
        <f t="shared" si="89"/>
        <v>138.53512988993461</v>
      </c>
      <c r="AZ166" s="7">
        <f t="shared" si="89"/>
        <v>152.29328693084744</v>
      </c>
      <c r="BA166" s="7">
        <f t="shared" si="89"/>
        <v>166.12424832459183</v>
      </c>
      <c r="BB166" s="7">
        <f t="shared" si="89"/>
        <v>179.58150656819444</v>
      </c>
      <c r="BC166" s="7">
        <f t="shared" si="96"/>
        <v>80.288736104070097</v>
      </c>
      <c r="BD166" s="7">
        <f t="shared" si="90"/>
        <v>10.705164813876014</v>
      </c>
      <c r="BE166" s="40">
        <f t="shared" si="97"/>
        <v>0.97062908997765562</v>
      </c>
      <c r="BF166" s="40">
        <f t="shared" ref="BF166:BR214" si="106">IF(1367*$BE166*COS(RADIANS(AD166))&gt;0,1367*$BE166*COS(RADIANS(AD166)),0)</f>
        <v>0</v>
      </c>
      <c r="BG166" s="40">
        <f t="shared" si="105"/>
        <v>0</v>
      </c>
      <c r="BH166" s="40">
        <f t="shared" si="105"/>
        <v>0</v>
      </c>
      <c r="BI166" s="40">
        <f t="shared" si="105"/>
        <v>0</v>
      </c>
      <c r="BJ166" s="40">
        <f t="shared" si="105"/>
        <v>0</v>
      </c>
      <c r="BK166" s="40">
        <f t="shared" si="105"/>
        <v>0</v>
      </c>
      <c r="BL166" s="40">
        <f t="shared" si="103"/>
        <v>0</v>
      </c>
      <c r="BM166" s="40">
        <f t="shared" si="103"/>
        <v>102.33193487946961</v>
      </c>
      <c r="BN166" s="40">
        <f t="shared" si="103"/>
        <v>376.14644436782748</v>
      </c>
      <c r="BO166" s="40">
        <f t="shared" si="103"/>
        <v>611.27629417878347</v>
      </c>
      <c r="BP166" s="40">
        <f t="shared" si="103"/>
        <v>791.69777361816932</v>
      </c>
      <c r="BQ166" s="40">
        <f t="shared" si="103"/>
        <v>905.11545702278363</v>
      </c>
      <c r="BR166" s="40">
        <f t="shared" si="103"/>
        <v>943.80011670018564</v>
      </c>
      <c r="BS166" s="40">
        <f t="shared" si="103"/>
        <v>905.11545702278363</v>
      </c>
      <c r="BT166" s="40">
        <f t="shared" si="83"/>
        <v>791.69777361816932</v>
      </c>
      <c r="BU166" s="40">
        <f t="shared" si="83"/>
        <v>611.27629417878347</v>
      </c>
      <c r="BV166" s="40">
        <f t="shared" si="83"/>
        <v>376.14644436782748</v>
      </c>
      <c r="BW166" s="40">
        <f t="shared" si="83"/>
        <v>102.33193487946961</v>
      </c>
      <c r="BX166" s="40">
        <f t="shared" si="83"/>
        <v>0</v>
      </c>
      <c r="BY166" s="40">
        <f t="shared" si="83"/>
        <v>0</v>
      </c>
      <c r="BZ166" s="40">
        <f t="shared" si="83"/>
        <v>0</v>
      </c>
      <c r="CA166" s="40">
        <f t="shared" si="83"/>
        <v>0</v>
      </c>
      <c r="CB166" s="40">
        <f t="shared" si="102"/>
        <v>0</v>
      </c>
      <c r="CC166" s="40">
        <f t="shared" si="102"/>
        <v>0</v>
      </c>
      <c r="CD166" s="40">
        <f t="shared" si="102"/>
        <v>0</v>
      </c>
      <c r="CE166" s="40">
        <f t="shared" si="98"/>
        <v>481.33805951709468</v>
      </c>
      <c r="CF166" s="10">
        <f t="shared" si="91"/>
        <v>1.4013027972808678</v>
      </c>
      <c r="CG166" s="35">
        <f t="shared" si="92"/>
        <v>6.9900000000000029</v>
      </c>
      <c r="CH166" s="7">
        <f t="shared" si="93"/>
        <v>21.589508187032429</v>
      </c>
      <c r="CI166" s="7">
        <f t="shared" si="99"/>
        <v>11.01064917538654</v>
      </c>
      <c r="CJ166" s="10">
        <f t="shared" si="94"/>
        <v>13.591395132330552</v>
      </c>
    </row>
    <row r="167" spans="1:88" ht="15.75" thickBot="1" x14ac:dyDescent="0.3">
      <c r="A167" s="8">
        <v>156</v>
      </c>
      <c r="B167" s="3" t="s">
        <v>21</v>
      </c>
      <c r="C167" s="14">
        <v>44352</v>
      </c>
      <c r="D167" s="11">
        <f t="shared" si="95"/>
        <v>22.646601538006347</v>
      </c>
      <c r="E167" s="8">
        <f t="shared" si="88"/>
        <v>-180</v>
      </c>
      <c r="F167" s="3">
        <f t="shared" si="88"/>
        <v>-165</v>
      </c>
      <c r="G167" s="3">
        <f t="shared" si="88"/>
        <v>-150</v>
      </c>
      <c r="H167" s="3">
        <f t="shared" si="88"/>
        <v>-135</v>
      </c>
      <c r="I167" s="3">
        <f t="shared" si="88"/>
        <v>-120</v>
      </c>
      <c r="J167" s="3">
        <f t="shared" si="88"/>
        <v>-105</v>
      </c>
      <c r="K167" s="3">
        <f t="shared" si="88"/>
        <v>-90</v>
      </c>
      <c r="L167" s="3">
        <f t="shared" si="88"/>
        <v>-75</v>
      </c>
      <c r="M167" s="3">
        <f t="shared" si="104"/>
        <v>-60</v>
      </c>
      <c r="N167" s="3">
        <f t="shared" si="104"/>
        <v>-45</v>
      </c>
      <c r="O167" s="3">
        <f t="shared" si="104"/>
        <v>-30</v>
      </c>
      <c r="P167" s="3">
        <f t="shared" si="104"/>
        <v>-15</v>
      </c>
      <c r="Q167" s="3">
        <f t="shared" si="101"/>
        <v>0</v>
      </c>
      <c r="R167" s="3">
        <f t="shared" si="101"/>
        <v>15</v>
      </c>
      <c r="S167" s="3">
        <f t="shared" si="101"/>
        <v>30</v>
      </c>
      <c r="T167" s="3">
        <f t="shared" si="101"/>
        <v>45</v>
      </c>
      <c r="U167" s="3">
        <f t="shared" si="101"/>
        <v>60</v>
      </c>
      <c r="V167" s="3">
        <f t="shared" si="101"/>
        <v>75</v>
      </c>
      <c r="W167" s="3">
        <f t="shared" si="101"/>
        <v>90</v>
      </c>
      <c r="X167" s="3">
        <f t="shared" si="101"/>
        <v>105</v>
      </c>
      <c r="Y167" s="3">
        <f t="shared" si="101"/>
        <v>120</v>
      </c>
      <c r="Z167" s="3">
        <f t="shared" si="101"/>
        <v>135</v>
      </c>
      <c r="AA167" s="3">
        <f t="shared" si="101"/>
        <v>150</v>
      </c>
      <c r="AB167" s="3">
        <f t="shared" si="101"/>
        <v>165</v>
      </c>
      <c r="AC167" s="3">
        <f t="shared" si="101"/>
        <v>180</v>
      </c>
      <c r="AD167" s="7">
        <f t="shared" si="81"/>
        <v>179.47339846199421</v>
      </c>
      <c r="AE167" s="7">
        <f t="shared" si="81"/>
        <v>166.12599730691002</v>
      </c>
      <c r="AF167" s="7">
        <f t="shared" si="81"/>
        <v>152.30245742688643</v>
      </c>
      <c r="AG167" s="7">
        <f t="shared" si="81"/>
        <v>138.55080466714006</v>
      </c>
      <c r="AH167" s="7">
        <f t="shared" si="100"/>
        <v>124.92285508711812</v>
      </c>
      <c r="AI167" s="7">
        <f t="shared" si="100"/>
        <v>111.48579907235992</v>
      </c>
      <c r="AJ167" s="7">
        <f t="shared" si="100"/>
        <v>98.33659608634791</v>
      </c>
      <c r="AK167" s="7">
        <f t="shared" si="100"/>
        <v>85.624412321685654</v>
      </c>
      <c r="AL167" s="7">
        <f t="shared" si="100"/>
        <v>73.590735139558532</v>
      </c>
      <c r="AM167" s="7">
        <f t="shared" ref="AL167:AS198" si="107">DEGREES(ACOS((SIN(RADIANS($J$4))*SIN(RADIANS($D167))+COS(RADIANS($J$4))*COS(RADIANS($D167))*COS(RADIANS(N167)))))</f>
        <v>62.640857402893637</v>
      </c>
      <c r="AN167" s="7">
        <f t="shared" si="107"/>
        <v>53.456197842555014</v>
      </c>
      <c r="AO167" s="7">
        <f t="shared" si="107"/>
        <v>47.089979368344714</v>
      </c>
      <c r="AP167" s="7">
        <f t="shared" si="107"/>
        <v>44.766601538006341</v>
      </c>
      <c r="AQ167" s="7">
        <f t="shared" si="107"/>
        <v>47.089979368344714</v>
      </c>
      <c r="AR167" s="7">
        <f t="shared" si="107"/>
        <v>53.456197842555014</v>
      </c>
      <c r="AS167" s="7">
        <f t="shared" si="107"/>
        <v>62.640857402893637</v>
      </c>
      <c r="AT167" s="7">
        <f t="shared" si="89"/>
        <v>73.590735139558532</v>
      </c>
      <c r="AU167" s="7">
        <f t="shared" si="89"/>
        <v>85.624412321685654</v>
      </c>
      <c r="AV167" s="7">
        <f t="shared" si="89"/>
        <v>98.33659608634791</v>
      </c>
      <c r="AW167" s="7">
        <f t="shared" si="89"/>
        <v>111.48579907235992</v>
      </c>
      <c r="AX167" s="7">
        <f t="shared" si="89"/>
        <v>124.92285508711812</v>
      </c>
      <c r="AY167" s="7">
        <f t="shared" si="89"/>
        <v>138.55080466714006</v>
      </c>
      <c r="AZ167" s="7">
        <f t="shared" si="89"/>
        <v>152.30245742688643</v>
      </c>
      <c r="BA167" s="7">
        <f t="shared" si="89"/>
        <v>166.12599730691002</v>
      </c>
      <c r="BB167" s="7">
        <f t="shared" si="89"/>
        <v>179.47339846199421</v>
      </c>
      <c r="BC167" s="7">
        <f t="shared" si="96"/>
        <v>80.236432064529012</v>
      </c>
      <c r="BD167" s="7">
        <f t="shared" si="90"/>
        <v>10.698190941937202</v>
      </c>
      <c r="BE167" s="40">
        <f t="shared" si="97"/>
        <v>0.97037446801337024</v>
      </c>
      <c r="BF167" s="40">
        <f t="shared" si="106"/>
        <v>0</v>
      </c>
      <c r="BG167" s="40">
        <f t="shared" si="105"/>
        <v>0</v>
      </c>
      <c r="BH167" s="40">
        <f t="shared" si="105"/>
        <v>0</v>
      </c>
      <c r="BI167" s="40">
        <f t="shared" si="105"/>
        <v>0</v>
      </c>
      <c r="BJ167" s="40">
        <f t="shared" si="105"/>
        <v>0</v>
      </c>
      <c r="BK167" s="40">
        <f t="shared" si="105"/>
        <v>0</v>
      </c>
      <c r="BL167" s="40">
        <f t="shared" si="103"/>
        <v>0</v>
      </c>
      <c r="BM167" s="40">
        <f t="shared" si="103"/>
        <v>101.20440312422976</v>
      </c>
      <c r="BN167" s="40">
        <f t="shared" si="103"/>
        <v>374.73224476992357</v>
      </c>
      <c r="BO167" s="40">
        <f t="shared" si="103"/>
        <v>609.61592732364602</v>
      </c>
      <c r="BP167" s="40">
        <f t="shared" si="103"/>
        <v>789.84851598300042</v>
      </c>
      <c r="BQ167" s="40">
        <f t="shared" si="103"/>
        <v>903.14745767928696</v>
      </c>
      <c r="BR167" s="40">
        <f t="shared" si="103"/>
        <v>941.79161677125774</v>
      </c>
      <c r="BS167" s="40">
        <f t="shared" si="103"/>
        <v>903.14745767928696</v>
      </c>
      <c r="BT167" s="40">
        <f t="shared" si="83"/>
        <v>789.84851598300042</v>
      </c>
      <c r="BU167" s="40">
        <f t="shared" si="83"/>
        <v>609.61592732364602</v>
      </c>
      <c r="BV167" s="40">
        <f t="shared" si="83"/>
        <v>374.73224476992357</v>
      </c>
      <c r="BW167" s="40">
        <f t="shared" si="83"/>
        <v>101.20440312422976</v>
      </c>
      <c r="BX167" s="40">
        <f t="shared" si="83"/>
        <v>0</v>
      </c>
      <c r="BY167" s="40">
        <f t="shared" si="83"/>
        <v>0</v>
      </c>
      <c r="BZ167" s="40">
        <f t="shared" si="83"/>
        <v>0</v>
      </c>
      <c r="CA167" s="40">
        <f t="shared" si="83"/>
        <v>0</v>
      </c>
      <c r="CB167" s="40">
        <f t="shared" si="102"/>
        <v>0</v>
      </c>
      <c r="CC167" s="40">
        <f t="shared" si="102"/>
        <v>0</v>
      </c>
      <c r="CD167" s="40">
        <f t="shared" si="102"/>
        <v>0</v>
      </c>
      <c r="CE167" s="40">
        <f t="shared" si="98"/>
        <v>480.31372455334144</v>
      </c>
      <c r="CF167" s="10">
        <f t="shared" si="91"/>
        <v>1.4003899195787826</v>
      </c>
      <c r="CG167" s="35">
        <f t="shared" si="92"/>
        <v>6.9900000000000029</v>
      </c>
      <c r="CH167" s="7">
        <f t="shared" si="93"/>
        <v>21.513166205527206</v>
      </c>
      <c r="CI167" s="7">
        <f t="shared" si="99"/>
        <v>10.971714764818875</v>
      </c>
      <c r="CJ167" s="10">
        <f t="shared" si="94"/>
        <v>13.548096651282007</v>
      </c>
    </row>
    <row r="168" spans="1:88" ht="15.75" thickBot="1" x14ac:dyDescent="0.3">
      <c r="A168" s="8">
        <v>157</v>
      </c>
      <c r="B168" s="3" t="s">
        <v>21</v>
      </c>
      <c r="C168" s="14">
        <v>44353</v>
      </c>
      <c r="D168" s="11">
        <f t="shared" si="95"/>
        <v>22.747998967417843</v>
      </c>
      <c r="E168" s="8">
        <f t="shared" si="88"/>
        <v>-180</v>
      </c>
      <c r="F168" s="3">
        <f t="shared" si="88"/>
        <v>-165</v>
      </c>
      <c r="G168" s="3">
        <f t="shared" si="88"/>
        <v>-150</v>
      </c>
      <c r="H168" s="3">
        <f t="shared" si="88"/>
        <v>-135</v>
      </c>
      <c r="I168" s="3">
        <f t="shared" si="88"/>
        <v>-120</v>
      </c>
      <c r="J168" s="3">
        <f t="shared" si="88"/>
        <v>-105</v>
      </c>
      <c r="K168" s="3">
        <f t="shared" si="88"/>
        <v>-90</v>
      </c>
      <c r="L168" s="3">
        <f t="shared" si="88"/>
        <v>-75</v>
      </c>
      <c r="M168" s="3">
        <f t="shared" si="104"/>
        <v>-60</v>
      </c>
      <c r="N168" s="3">
        <f t="shared" si="104"/>
        <v>-45</v>
      </c>
      <c r="O168" s="3">
        <f t="shared" si="104"/>
        <v>-30</v>
      </c>
      <c r="P168" s="3">
        <f t="shared" si="104"/>
        <v>-15</v>
      </c>
      <c r="Q168" s="3">
        <f t="shared" si="101"/>
        <v>0</v>
      </c>
      <c r="R168" s="3">
        <f t="shared" si="101"/>
        <v>15</v>
      </c>
      <c r="S168" s="3">
        <f t="shared" si="101"/>
        <v>30</v>
      </c>
      <c r="T168" s="3">
        <f t="shared" si="101"/>
        <v>45</v>
      </c>
      <c r="U168" s="3">
        <f t="shared" si="101"/>
        <v>60</v>
      </c>
      <c r="V168" s="3">
        <f t="shared" si="101"/>
        <v>75</v>
      </c>
      <c r="W168" s="3">
        <f t="shared" si="101"/>
        <v>90</v>
      </c>
      <c r="X168" s="3">
        <f t="shared" si="101"/>
        <v>105</v>
      </c>
      <c r="Y168" s="3">
        <f t="shared" si="101"/>
        <v>120</v>
      </c>
      <c r="Z168" s="3">
        <f t="shared" si="101"/>
        <v>135</v>
      </c>
      <c r="AA168" s="3">
        <f t="shared" si="101"/>
        <v>150</v>
      </c>
      <c r="AB168" s="3">
        <f t="shared" si="101"/>
        <v>165</v>
      </c>
      <c r="AC168" s="3">
        <f t="shared" si="101"/>
        <v>180</v>
      </c>
      <c r="AD168" s="7">
        <f t="shared" si="81"/>
        <v>179.37200103258277</v>
      </c>
      <c r="AE168" s="7">
        <f t="shared" si="81"/>
        <v>166.12688729492814</v>
      </c>
      <c r="AF168" s="7">
        <f t="shared" si="81"/>
        <v>152.31070797994076</v>
      </c>
      <c r="AG168" s="7">
        <f t="shared" si="81"/>
        <v>138.56530089454048</v>
      </c>
      <c r="AH168" s="7">
        <f t="shared" si="81"/>
        <v>124.94371483011574</v>
      </c>
      <c r="AI168" s="7">
        <f t="shared" si="81"/>
        <v>111.51357471342818</v>
      </c>
      <c r="AJ168" s="7">
        <f t="shared" si="81"/>
        <v>98.372197967649328</v>
      </c>
      <c r="AK168" s="7">
        <f t="shared" si="81"/>
        <v>85.669146546505715</v>
      </c>
      <c r="AL168" s="7">
        <f t="shared" si="107"/>
        <v>73.646339325211258</v>
      </c>
      <c r="AM168" s="7">
        <f t="shared" si="107"/>
        <v>62.709354095618423</v>
      </c>
      <c r="AN168" s="7">
        <f t="shared" si="107"/>
        <v>53.539068125418183</v>
      </c>
      <c r="AO168" s="7">
        <f t="shared" si="107"/>
        <v>47.18579854416334</v>
      </c>
      <c r="AP168" s="7">
        <f t="shared" si="107"/>
        <v>44.867998967417847</v>
      </c>
      <c r="AQ168" s="7">
        <f t="shared" si="107"/>
        <v>47.18579854416334</v>
      </c>
      <c r="AR168" s="7">
        <f t="shared" si="107"/>
        <v>53.539068125418183</v>
      </c>
      <c r="AS168" s="7">
        <f t="shared" si="107"/>
        <v>62.709354095618423</v>
      </c>
      <c r="AT168" s="7">
        <f t="shared" si="89"/>
        <v>73.646339325211258</v>
      </c>
      <c r="AU168" s="7">
        <f t="shared" si="89"/>
        <v>85.669146546505715</v>
      </c>
      <c r="AV168" s="7">
        <f t="shared" si="89"/>
        <v>98.372197967649328</v>
      </c>
      <c r="AW168" s="7">
        <f t="shared" si="89"/>
        <v>111.51357471342818</v>
      </c>
      <c r="AX168" s="7">
        <f t="shared" si="89"/>
        <v>124.94371483011574</v>
      </c>
      <c r="AY168" s="7">
        <f t="shared" si="89"/>
        <v>138.56530089454048</v>
      </c>
      <c r="AZ168" s="7">
        <f t="shared" si="89"/>
        <v>152.31070797994076</v>
      </c>
      <c r="BA168" s="7">
        <f t="shared" si="89"/>
        <v>166.12688729492814</v>
      </c>
      <c r="BB168" s="7">
        <f t="shared" si="89"/>
        <v>179.37200103258277</v>
      </c>
      <c r="BC168" s="7">
        <f t="shared" si="96"/>
        <v>80.187292360529185</v>
      </c>
      <c r="BD168" s="7">
        <f t="shared" si="90"/>
        <v>10.691638981403891</v>
      </c>
      <c r="BE168" s="40">
        <f t="shared" si="97"/>
        <v>0.97012862473358386</v>
      </c>
      <c r="BF168" s="40">
        <f t="shared" si="106"/>
        <v>0</v>
      </c>
      <c r="BG168" s="40">
        <f t="shared" si="105"/>
        <v>0</v>
      </c>
      <c r="BH168" s="40">
        <f t="shared" si="105"/>
        <v>0</v>
      </c>
      <c r="BI168" s="40">
        <f t="shared" si="105"/>
        <v>0</v>
      </c>
      <c r="BJ168" s="40">
        <f t="shared" si="105"/>
        <v>0</v>
      </c>
      <c r="BK168" s="40">
        <f t="shared" si="105"/>
        <v>0</v>
      </c>
      <c r="BL168" s="40">
        <f t="shared" si="103"/>
        <v>0</v>
      </c>
      <c r="BM168" s="40">
        <f t="shared" si="103"/>
        <v>100.14633366051648</v>
      </c>
      <c r="BN168" s="40">
        <f t="shared" si="103"/>
        <v>373.40254047285447</v>
      </c>
      <c r="BO168" s="40">
        <f t="shared" si="103"/>
        <v>608.05296490709463</v>
      </c>
      <c r="BP168" s="40">
        <f t="shared" si="103"/>
        <v>788.10656831620452</v>
      </c>
      <c r="BQ168" s="40">
        <f t="shared" si="103"/>
        <v>901.2929951805022</v>
      </c>
      <c r="BR168" s="40">
        <f t="shared" si="103"/>
        <v>939.89877755859982</v>
      </c>
      <c r="BS168" s="40">
        <f t="shared" si="103"/>
        <v>901.2929951805022</v>
      </c>
      <c r="BT168" s="40">
        <f t="shared" si="83"/>
        <v>788.10656831620452</v>
      </c>
      <c r="BU168" s="40">
        <f t="shared" si="83"/>
        <v>608.05296490709463</v>
      </c>
      <c r="BV168" s="40">
        <f t="shared" si="83"/>
        <v>373.40254047285447</v>
      </c>
      <c r="BW168" s="40">
        <f t="shared" si="83"/>
        <v>100.14633366051648</v>
      </c>
      <c r="BX168" s="40">
        <f t="shared" si="83"/>
        <v>0</v>
      </c>
      <c r="BY168" s="40">
        <f t="shared" si="83"/>
        <v>0</v>
      </c>
      <c r="BZ168" s="40">
        <f t="shared" si="83"/>
        <v>0</v>
      </c>
      <c r="CA168" s="40">
        <f t="shared" si="83"/>
        <v>0</v>
      </c>
      <c r="CB168" s="40">
        <f t="shared" si="102"/>
        <v>0</v>
      </c>
      <c r="CC168" s="40">
        <f t="shared" si="102"/>
        <v>0</v>
      </c>
      <c r="CD168" s="40">
        <f t="shared" si="102"/>
        <v>0</v>
      </c>
      <c r="CE168" s="40">
        <f t="shared" si="98"/>
        <v>479.34837655488593</v>
      </c>
      <c r="CF168" s="10">
        <f t="shared" si="91"/>
        <v>1.3995322699505302</v>
      </c>
      <c r="CG168" s="35">
        <f t="shared" si="92"/>
        <v>6.9900000000000029</v>
      </c>
      <c r="CH168" s="7">
        <f t="shared" si="93"/>
        <v>21.441347872426416</v>
      </c>
      <c r="CI168" s="7">
        <f t="shared" si="99"/>
        <v>10.935087414937472</v>
      </c>
      <c r="CJ168" s="10">
        <f t="shared" si="94"/>
        <v>13.507332711908374</v>
      </c>
    </row>
    <row r="169" spans="1:88" ht="15.75" thickBot="1" x14ac:dyDescent="0.3">
      <c r="A169" s="8">
        <v>158</v>
      </c>
      <c r="B169" s="3" t="s">
        <v>21</v>
      </c>
      <c r="C169" s="14">
        <v>44354</v>
      </c>
      <c r="D169" s="11">
        <f t="shared" si="95"/>
        <v>22.84265567379326</v>
      </c>
      <c r="E169" s="8">
        <f t="shared" si="88"/>
        <v>-180</v>
      </c>
      <c r="F169" s="3">
        <f t="shared" si="88"/>
        <v>-165</v>
      </c>
      <c r="G169" s="3">
        <f t="shared" si="88"/>
        <v>-150</v>
      </c>
      <c r="H169" s="3">
        <f t="shared" si="88"/>
        <v>-135</v>
      </c>
      <c r="I169" s="3">
        <f t="shared" si="88"/>
        <v>-120</v>
      </c>
      <c r="J169" s="3">
        <f t="shared" si="88"/>
        <v>-105</v>
      </c>
      <c r="K169" s="3">
        <f t="shared" si="88"/>
        <v>-90</v>
      </c>
      <c r="L169" s="3">
        <f t="shared" si="88"/>
        <v>-75</v>
      </c>
      <c r="M169" s="3">
        <f t="shared" si="104"/>
        <v>-60</v>
      </c>
      <c r="N169" s="3">
        <f t="shared" si="104"/>
        <v>-45</v>
      </c>
      <c r="O169" s="3">
        <f t="shared" si="104"/>
        <v>-30</v>
      </c>
      <c r="P169" s="3">
        <f t="shared" si="104"/>
        <v>-15</v>
      </c>
      <c r="Q169" s="3">
        <f t="shared" si="101"/>
        <v>0</v>
      </c>
      <c r="R169" s="3">
        <f t="shared" si="101"/>
        <v>15</v>
      </c>
      <c r="S169" s="3">
        <f t="shared" si="101"/>
        <v>30</v>
      </c>
      <c r="T169" s="3">
        <f t="shared" si="101"/>
        <v>45</v>
      </c>
      <c r="U169" s="3">
        <f t="shared" si="101"/>
        <v>60</v>
      </c>
      <c r="V169" s="3">
        <f t="shared" si="101"/>
        <v>75</v>
      </c>
      <c r="W169" s="3">
        <f t="shared" si="101"/>
        <v>90</v>
      </c>
      <c r="X169" s="3">
        <f t="shared" si="101"/>
        <v>105</v>
      </c>
      <c r="Y169" s="3">
        <f t="shared" si="101"/>
        <v>120</v>
      </c>
      <c r="Z169" s="3">
        <f t="shared" si="101"/>
        <v>135</v>
      </c>
      <c r="AA169" s="3">
        <f t="shared" si="101"/>
        <v>150</v>
      </c>
      <c r="AB169" s="3">
        <f t="shared" si="101"/>
        <v>165</v>
      </c>
      <c r="AC169" s="3">
        <f t="shared" si="101"/>
        <v>180</v>
      </c>
      <c r="AD169" s="7">
        <f t="shared" si="81"/>
        <v>179.27734432620699</v>
      </c>
      <c r="AE169" s="7">
        <f t="shared" si="81"/>
        <v>166.12706242584008</v>
      </c>
      <c r="AF169" s="7">
        <f t="shared" si="81"/>
        <v>152.31810341250497</v>
      </c>
      <c r="AG169" s="7">
        <f t="shared" si="81"/>
        <v>138.57865367175287</v>
      </c>
      <c r="AH169" s="7">
        <f t="shared" si="81"/>
        <v>124.96307945870018</v>
      </c>
      <c r="AI169" s="7">
        <f t="shared" si="81"/>
        <v>111.53944482267111</v>
      </c>
      <c r="AJ169" s="7">
        <f t="shared" si="81"/>
        <v>98.405412202773178</v>
      </c>
      <c r="AK169" s="7">
        <f t="shared" si="81"/>
        <v>85.710916797794312</v>
      </c>
      <c r="AL169" s="7">
        <f t="shared" si="107"/>
        <v>73.69828026673693</v>
      </c>
      <c r="AM169" s="7">
        <f t="shared" si="107"/>
        <v>62.773342649925581</v>
      </c>
      <c r="AN169" s="7">
        <f t="shared" si="107"/>
        <v>53.616469034071294</v>
      </c>
      <c r="AO169" s="7">
        <f t="shared" si="107"/>
        <v>47.27526386132029</v>
      </c>
      <c r="AP169" s="7">
        <f t="shared" si="107"/>
        <v>44.962655673793257</v>
      </c>
      <c r="AQ169" s="7">
        <f t="shared" si="107"/>
        <v>47.27526386132029</v>
      </c>
      <c r="AR169" s="7">
        <f t="shared" si="107"/>
        <v>53.616469034071294</v>
      </c>
      <c r="AS169" s="7">
        <f t="shared" si="107"/>
        <v>62.773342649925581</v>
      </c>
      <c r="AT169" s="7">
        <f t="shared" si="89"/>
        <v>73.69828026673693</v>
      </c>
      <c r="AU169" s="7">
        <f t="shared" si="89"/>
        <v>85.710916797794312</v>
      </c>
      <c r="AV169" s="7">
        <f t="shared" si="89"/>
        <v>98.405412202773178</v>
      </c>
      <c r="AW169" s="7">
        <f t="shared" si="89"/>
        <v>111.53944482267111</v>
      </c>
      <c r="AX169" s="7">
        <f t="shared" si="89"/>
        <v>124.96307945870018</v>
      </c>
      <c r="AY169" s="7">
        <f t="shared" si="89"/>
        <v>138.57865367175287</v>
      </c>
      <c r="AZ169" s="7">
        <f t="shared" si="89"/>
        <v>152.31810341250497</v>
      </c>
      <c r="BA169" s="7">
        <f t="shared" si="89"/>
        <v>166.12706242584008</v>
      </c>
      <c r="BB169" s="7">
        <f t="shared" si="89"/>
        <v>179.27734432620699</v>
      </c>
      <c r="BC169" s="7">
        <f t="shared" si="96"/>
        <v>80.141346929920545</v>
      </c>
      <c r="BD169" s="7">
        <f t="shared" si="90"/>
        <v>10.685512923989405</v>
      </c>
      <c r="BE169" s="40">
        <f t="shared" si="97"/>
        <v>0.96989163298696601</v>
      </c>
      <c r="BF169" s="40">
        <f t="shared" si="106"/>
        <v>0</v>
      </c>
      <c r="BG169" s="40">
        <f t="shared" si="105"/>
        <v>0</v>
      </c>
      <c r="BH169" s="40">
        <f t="shared" si="105"/>
        <v>0</v>
      </c>
      <c r="BI169" s="40">
        <f t="shared" si="105"/>
        <v>0</v>
      </c>
      <c r="BJ169" s="40">
        <f t="shared" si="105"/>
        <v>0</v>
      </c>
      <c r="BK169" s="40">
        <f t="shared" si="105"/>
        <v>0</v>
      </c>
      <c r="BL169" s="40">
        <f t="shared" si="103"/>
        <v>0</v>
      </c>
      <c r="BM169" s="40">
        <f t="shared" si="103"/>
        <v>99.158026050967024</v>
      </c>
      <c r="BN169" s="40">
        <f t="shared" si="103"/>
        <v>372.15786747072627</v>
      </c>
      <c r="BO169" s="40">
        <f t="shared" si="103"/>
        <v>606.58814595153808</v>
      </c>
      <c r="BP169" s="40">
        <f t="shared" si="103"/>
        <v>786.47282542928815</v>
      </c>
      <c r="BQ169" s="40">
        <f t="shared" si="103"/>
        <v>899.55306227105666</v>
      </c>
      <c r="BR169" s="40">
        <f t="shared" si="103"/>
        <v>938.12262521000355</v>
      </c>
      <c r="BS169" s="40">
        <f t="shared" si="103"/>
        <v>899.55306227105666</v>
      </c>
      <c r="BT169" s="40">
        <f t="shared" si="83"/>
        <v>786.47282542928815</v>
      </c>
      <c r="BU169" s="40">
        <f t="shared" si="83"/>
        <v>606.58814595153808</v>
      </c>
      <c r="BV169" s="40">
        <f t="shared" si="83"/>
        <v>372.15786747072627</v>
      </c>
      <c r="BW169" s="40">
        <f t="shared" si="83"/>
        <v>99.158026050967024</v>
      </c>
      <c r="BX169" s="40">
        <f t="shared" si="83"/>
        <v>0</v>
      </c>
      <c r="BY169" s="40">
        <f t="shared" si="83"/>
        <v>0</v>
      </c>
      <c r="BZ169" s="40">
        <f t="shared" ref="BX169:CD232" si="108">IF(1367*$BE169*COS(RADIANS(AX169))&gt;0,1367*$BE169*COS(RADIANS(AX169)),0)</f>
        <v>0</v>
      </c>
      <c r="CA169" s="40">
        <f t="shared" si="108"/>
        <v>0</v>
      </c>
      <c r="CB169" s="40">
        <f t="shared" si="102"/>
        <v>0</v>
      </c>
      <c r="CC169" s="40">
        <f t="shared" si="102"/>
        <v>0</v>
      </c>
      <c r="CD169" s="40">
        <f t="shared" si="102"/>
        <v>0</v>
      </c>
      <c r="CE169" s="40">
        <f t="shared" si="98"/>
        <v>478.44253885710179</v>
      </c>
      <c r="CF169" s="10">
        <f t="shared" si="91"/>
        <v>1.3987303709101628</v>
      </c>
      <c r="CG169" s="35">
        <f t="shared" si="92"/>
        <v>6.9900000000000029</v>
      </c>
      <c r="CH169" s="7">
        <f t="shared" si="93"/>
        <v>21.374087542712605</v>
      </c>
      <c r="CI169" s="7">
        <f t="shared" si="99"/>
        <v>10.900784646783428</v>
      </c>
      <c r="CJ169" s="10">
        <f t="shared" si="94"/>
        <v>13.469126858029906</v>
      </c>
    </row>
    <row r="170" spans="1:88" ht="15.75" thickBot="1" x14ac:dyDescent="0.3">
      <c r="A170" s="8">
        <v>159</v>
      </c>
      <c r="B170" s="3" t="s">
        <v>21</v>
      </c>
      <c r="C170" s="14">
        <v>44355</v>
      </c>
      <c r="D170" s="11">
        <f t="shared" si="95"/>
        <v>22.930543608307651</v>
      </c>
      <c r="E170" s="8">
        <f t="shared" si="88"/>
        <v>-180</v>
      </c>
      <c r="F170" s="3">
        <f t="shared" si="88"/>
        <v>-165</v>
      </c>
      <c r="G170" s="3">
        <f t="shared" si="88"/>
        <v>-150</v>
      </c>
      <c r="H170" s="3">
        <f t="shared" si="88"/>
        <v>-135</v>
      </c>
      <c r="I170" s="3">
        <f t="shared" si="88"/>
        <v>-120</v>
      </c>
      <c r="J170" s="3">
        <f t="shared" si="88"/>
        <v>-105</v>
      </c>
      <c r="K170" s="3">
        <f t="shared" si="88"/>
        <v>-90</v>
      </c>
      <c r="L170" s="3">
        <f t="shared" si="88"/>
        <v>-75</v>
      </c>
      <c r="M170" s="3">
        <f t="shared" si="104"/>
        <v>-60</v>
      </c>
      <c r="N170" s="3">
        <f t="shared" si="104"/>
        <v>-45</v>
      </c>
      <c r="O170" s="3">
        <f t="shared" si="104"/>
        <v>-30</v>
      </c>
      <c r="P170" s="3">
        <f t="shared" si="104"/>
        <v>-15</v>
      </c>
      <c r="Q170" s="3">
        <f t="shared" si="101"/>
        <v>0</v>
      </c>
      <c r="R170" s="3">
        <f t="shared" si="101"/>
        <v>15</v>
      </c>
      <c r="S170" s="3">
        <f t="shared" si="101"/>
        <v>30</v>
      </c>
      <c r="T170" s="3">
        <f t="shared" si="101"/>
        <v>45</v>
      </c>
      <c r="U170" s="3">
        <f t="shared" si="101"/>
        <v>60</v>
      </c>
      <c r="V170" s="3">
        <f t="shared" si="101"/>
        <v>75</v>
      </c>
      <c r="W170" s="3">
        <f t="shared" si="101"/>
        <v>90</v>
      </c>
      <c r="X170" s="3">
        <f t="shared" si="101"/>
        <v>105</v>
      </c>
      <c r="Y170" s="3">
        <f t="shared" si="101"/>
        <v>120</v>
      </c>
      <c r="Z170" s="3">
        <f t="shared" si="101"/>
        <v>135</v>
      </c>
      <c r="AA170" s="3">
        <f t="shared" ref="Y170:AC221" si="109">(AA$11-12)*15</f>
        <v>150</v>
      </c>
      <c r="AB170" s="3">
        <f t="shared" si="109"/>
        <v>165</v>
      </c>
      <c r="AC170" s="3">
        <f t="shared" si="109"/>
        <v>180</v>
      </c>
      <c r="AD170" s="7">
        <f t="shared" si="81"/>
        <v>179.1894563916924</v>
      </c>
      <c r="AE170" s="7">
        <f t="shared" si="81"/>
        <v>166.12665815540714</v>
      </c>
      <c r="AF170" s="7">
        <f t="shared" si="81"/>
        <v>152.32470470145816</v>
      </c>
      <c r="AG170" s="7">
        <f t="shared" si="81"/>
        <v>138.59089604465424</v>
      </c>
      <c r="AH170" s="7">
        <f t="shared" si="81"/>
        <v>124.98096552828045</v>
      </c>
      <c r="AI170" s="7">
        <f t="shared" si="81"/>
        <v>111.56341385532676</v>
      </c>
      <c r="AJ170" s="7">
        <f t="shared" si="81"/>
        <v>98.436233192958198</v>
      </c>
      <c r="AK170" s="7">
        <f t="shared" si="81"/>
        <v>85.749708572509306</v>
      </c>
      <c r="AL170" s="7">
        <f t="shared" si="107"/>
        <v>73.746535593861466</v>
      </c>
      <c r="AM170" s="7">
        <f t="shared" si="107"/>
        <v>62.832794567607031</v>
      </c>
      <c r="AN170" s="7">
        <f t="shared" si="107"/>
        <v>53.688369262586292</v>
      </c>
      <c r="AO170" s="7">
        <f t="shared" si="107"/>
        <v>47.358345412312921</v>
      </c>
      <c r="AP170" s="7">
        <f t="shared" si="107"/>
        <v>45.050543608307649</v>
      </c>
      <c r="AQ170" s="7">
        <f t="shared" si="107"/>
        <v>47.358345412312921</v>
      </c>
      <c r="AR170" s="7">
        <f t="shared" si="107"/>
        <v>53.688369262586292</v>
      </c>
      <c r="AS170" s="7">
        <f t="shared" si="107"/>
        <v>62.832794567607031</v>
      </c>
      <c r="AT170" s="7">
        <f t="shared" si="89"/>
        <v>73.746535593861466</v>
      </c>
      <c r="AU170" s="7">
        <f t="shared" ref="AT170:BB198" si="110">DEGREES(ACOS((SIN(RADIANS($J$4))*SIN(RADIANS($D170))+COS(RADIANS($J$4))*COS(RADIANS($D170))*COS(RADIANS(V170)))))</f>
        <v>85.749708572509306</v>
      </c>
      <c r="AV170" s="7">
        <f t="shared" si="110"/>
        <v>98.436233192958198</v>
      </c>
      <c r="AW170" s="7">
        <f t="shared" si="110"/>
        <v>111.56341385532676</v>
      </c>
      <c r="AX170" s="7">
        <f t="shared" si="110"/>
        <v>124.98096552828045</v>
      </c>
      <c r="AY170" s="7">
        <f t="shared" si="110"/>
        <v>138.59089604465424</v>
      </c>
      <c r="AZ170" s="7">
        <f t="shared" si="110"/>
        <v>152.32470470145816</v>
      </c>
      <c r="BA170" s="7">
        <f t="shared" si="110"/>
        <v>166.12665815540714</v>
      </c>
      <c r="BB170" s="7">
        <f t="shared" si="110"/>
        <v>179.1894563916924</v>
      </c>
      <c r="BC170" s="7">
        <f t="shared" si="96"/>
        <v>80.098623966259609</v>
      </c>
      <c r="BD170" s="7">
        <f t="shared" si="90"/>
        <v>10.679816528834614</v>
      </c>
      <c r="BE170" s="40">
        <f t="shared" si="97"/>
        <v>0.9696635629992858</v>
      </c>
      <c r="BF170" s="40">
        <f t="shared" si="106"/>
        <v>0</v>
      </c>
      <c r="BG170" s="40">
        <f t="shared" si="105"/>
        <v>0</v>
      </c>
      <c r="BH170" s="40">
        <f t="shared" si="105"/>
        <v>0</v>
      </c>
      <c r="BI170" s="40">
        <f t="shared" si="105"/>
        <v>0</v>
      </c>
      <c r="BJ170" s="40">
        <f t="shared" si="105"/>
        <v>0</v>
      </c>
      <c r="BK170" s="40">
        <f t="shared" si="105"/>
        <v>0</v>
      </c>
      <c r="BL170" s="40">
        <f t="shared" si="103"/>
        <v>0</v>
      </c>
      <c r="BM170" s="40">
        <f t="shared" si="103"/>
        <v>98.239757319009556</v>
      </c>
      <c r="BN170" s="40">
        <f t="shared" si="103"/>
        <v>370.99872426791245</v>
      </c>
      <c r="BO170" s="40">
        <f t="shared" si="103"/>
        <v>605.22215915135041</v>
      </c>
      <c r="BP170" s="40">
        <f t="shared" si="103"/>
        <v>784.94812195454506</v>
      </c>
      <c r="BQ170" s="40">
        <f t="shared" si="103"/>
        <v>897.92858532365517</v>
      </c>
      <c r="BR170" s="40">
        <f t="shared" si="103"/>
        <v>936.46411738911979</v>
      </c>
      <c r="BS170" s="40">
        <f t="shared" si="103"/>
        <v>897.92858532365517</v>
      </c>
      <c r="BT170" s="40">
        <f t="shared" si="103"/>
        <v>784.94812195454506</v>
      </c>
      <c r="BU170" s="40">
        <f t="shared" si="103"/>
        <v>605.22215915135041</v>
      </c>
      <c r="BV170" s="40">
        <f t="shared" si="103"/>
        <v>370.99872426791245</v>
      </c>
      <c r="BW170" s="40">
        <f t="shared" si="103"/>
        <v>98.239757319009556</v>
      </c>
      <c r="BX170" s="40">
        <f t="shared" si="108"/>
        <v>0</v>
      </c>
      <c r="BY170" s="40">
        <f t="shared" si="108"/>
        <v>0</v>
      </c>
      <c r="BZ170" s="40">
        <f t="shared" si="108"/>
        <v>0</v>
      </c>
      <c r="CA170" s="40">
        <f t="shared" si="108"/>
        <v>0</v>
      </c>
      <c r="CB170" s="40">
        <f t="shared" si="102"/>
        <v>0</v>
      </c>
      <c r="CC170" s="40">
        <f t="shared" si="102"/>
        <v>0</v>
      </c>
      <c r="CD170" s="40">
        <f t="shared" si="102"/>
        <v>0</v>
      </c>
      <c r="CE170" s="40">
        <f t="shared" si="98"/>
        <v>477.59669986845108</v>
      </c>
      <c r="CF170" s="10">
        <f t="shared" si="91"/>
        <v>1.3979847145280695</v>
      </c>
      <c r="CG170" s="35">
        <f t="shared" si="92"/>
        <v>6.9900000000000029</v>
      </c>
      <c r="CH170" s="7">
        <f t="shared" si="93"/>
        <v>21.311417233429818</v>
      </c>
      <c r="CI170" s="7">
        <f t="shared" si="99"/>
        <v>10.868822789049208</v>
      </c>
      <c r="CJ170" s="10">
        <f t="shared" si="94"/>
        <v>13.433501083023156</v>
      </c>
    </row>
    <row r="171" spans="1:88" ht="15.75" thickBot="1" x14ac:dyDescent="0.3">
      <c r="A171" s="8">
        <v>160</v>
      </c>
      <c r="B171" s="3" t="s">
        <v>21</v>
      </c>
      <c r="C171" s="14">
        <v>44356</v>
      </c>
      <c r="D171" s="11">
        <f t="shared" si="95"/>
        <v>23.011636727869238</v>
      </c>
      <c r="E171" s="8">
        <f t="shared" si="88"/>
        <v>-180</v>
      </c>
      <c r="F171" s="3">
        <f t="shared" si="88"/>
        <v>-165</v>
      </c>
      <c r="G171" s="3">
        <f t="shared" si="88"/>
        <v>-150</v>
      </c>
      <c r="H171" s="3">
        <f t="shared" si="88"/>
        <v>-135</v>
      </c>
      <c r="I171" s="3">
        <f t="shared" si="88"/>
        <v>-120</v>
      </c>
      <c r="J171" s="3">
        <f t="shared" si="88"/>
        <v>-105</v>
      </c>
      <c r="K171" s="3">
        <f t="shared" si="88"/>
        <v>-90</v>
      </c>
      <c r="L171" s="3">
        <f t="shared" si="88"/>
        <v>-75</v>
      </c>
      <c r="M171" s="3">
        <f t="shared" si="104"/>
        <v>-60</v>
      </c>
      <c r="N171" s="3">
        <f t="shared" si="104"/>
        <v>-45</v>
      </c>
      <c r="O171" s="3">
        <f t="shared" si="104"/>
        <v>-30</v>
      </c>
      <c r="P171" s="3">
        <f t="shared" si="104"/>
        <v>-15</v>
      </c>
      <c r="Q171" s="3">
        <f t="shared" si="104"/>
        <v>0</v>
      </c>
      <c r="R171" s="3">
        <f t="shared" si="104"/>
        <v>15</v>
      </c>
      <c r="S171" s="3">
        <f t="shared" si="104"/>
        <v>30</v>
      </c>
      <c r="T171" s="3">
        <f t="shared" si="104"/>
        <v>45</v>
      </c>
      <c r="U171" s="3">
        <f t="shared" si="104"/>
        <v>60</v>
      </c>
      <c r="V171" s="3">
        <f t="shared" si="104"/>
        <v>75</v>
      </c>
      <c r="W171" s="3">
        <f t="shared" si="104"/>
        <v>90</v>
      </c>
      <c r="X171" s="3">
        <f t="shared" si="104"/>
        <v>105</v>
      </c>
      <c r="Y171" s="3">
        <f t="shared" si="109"/>
        <v>120</v>
      </c>
      <c r="Z171" s="3">
        <f t="shared" si="109"/>
        <v>135</v>
      </c>
      <c r="AA171" s="3">
        <f t="shared" si="109"/>
        <v>150</v>
      </c>
      <c r="AB171" s="3">
        <f t="shared" si="109"/>
        <v>165</v>
      </c>
      <c r="AC171" s="3">
        <f t="shared" si="109"/>
        <v>180</v>
      </c>
      <c r="AD171" s="7">
        <f t="shared" si="81"/>
        <v>179.10836327213093</v>
      </c>
      <c r="AE171" s="7">
        <f t="shared" si="81"/>
        <v>166.12580099301556</v>
      </c>
      <c r="AF171" s="7">
        <f t="shared" si="81"/>
        <v>152.33056886060297</v>
      </c>
      <c r="AG171" s="7">
        <f t="shared" si="81"/>
        <v>138.60205893730668</v>
      </c>
      <c r="AH171" s="7">
        <f t="shared" si="81"/>
        <v>124.99738856191813</v>
      </c>
      <c r="AI171" s="7">
        <f t="shared" si="81"/>
        <v>111.58548603938758</v>
      </c>
      <c r="AJ171" s="7">
        <f t="shared" si="81"/>
        <v>98.464655788394595</v>
      </c>
      <c r="AK171" s="7">
        <f t="shared" si="81"/>
        <v>85.785508424567809</v>
      </c>
      <c r="AL171" s="7">
        <f t="shared" si="107"/>
        <v>73.791084542045283</v>
      </c>
      <c r="AM171" s="7">
        <f t="shared" si="107"/>
        <v>62.887683396839314</v>
      </c>
      <c r="AN171" s="7">
        <f t="shared" si="107"/>
        <v>53.754739762826205</v>
      </c>
      <c r="AO171" s="7">
        <f t="shared" si="107"/>
        <v>47.435015442152853</v>
      </c>
      <c r="AP171" s="7">
        <f t="shared" si="107"/>
        <v>45.131636727869235</v>
      </c>
      <c r="AQ171" s="7">
        <f t="shared" si="107"/>
        <v>47.435015442152853</v>
      </c>
      <c r="AR171" s="7">
        <f t="shared" si="107"/>
        <v>53.754739762826205</v>
      </c>
      <c r="AS171" s="7">
        <f t="shared" si="107"/>
        <v>62.887683396839314</v>
      </c>
      <c r="AT171" s="7">
        <f t="shared" si="110"/>
        <v>73.791084542045283</v>
      </c>
      <c r="AU171" s="7">
        <f t="shared" si="110"/>
        <v>85.785508424567809</v>
      </c>
      <c r="AV171" s="7">
        <f t="shared" si="110"/>
        <v>98.464655788394595</v>
      </c>
      <c r="AW171" s="7">
        <f t="shared" si="110"/>
        <v>111.58548603938758</v>
      </c>
      <c r="AX171" s="7">
        <f t="shared" si="110"/>
        <v>124.99738856191813</v>
      </c>
      <c r="AY171" s="7">
        <f t="shared" si="110"/>
        <v>138.60205893730668</v>
      </c>
      <c r="AZ171" s="7">
        <f t="shared" si="110"/>
        <v>152.33056886060297</v>
      </c>
      <c r="BA171" s="7">
        <f t="shared" si="110"/>
        <v>166.12580099301556</v>
      </c>
      <c r="BB171" s="7">
        <f t="shared" si="110"/>
        <v>179.10836327213093</v>
      </c>
      <c r="BC171" s="7">
        <f t="shared" si="96"/>
        <v>80.059149861696369</v>
      </c>
      <c r="BD171" s="7">
        <f t="shared" si="90"/>
        <v>10.674553314892849</v>
      </c>
      <c r="BE171" s="40">
        <f t="shared" si="97"/>
        <v>0.96944448235260294</v>
      </c>
      <c r="BF171" s="40">
        <f t="shared" si="106"/>
        <v>0</v>
      </c>
      <c r="BG171" s="40">
        <f t="shared" si="105"/>
        <v>0</v>
      </c>
      <c r="BH171" s="40">
        <f t="shared" si="105"/>
        <v>0</v>
      </c>
      <c r="BI171" s="40">
        <f t="shared" si="105"/>
        <v>0</v>
      </c>
      <c r="BJ171" s="40">
        <f t="shared" si="105"/>
        <v>0</v>
      </c>
      <c r="BK171" s="40">
        <f t="shared" si="105"/>
        <v>0</v>
      </c>
      <c r="BL171" s="40">
        <f t="shared" si="103"/>
        <v>0</v>
      </c>
      <c r="BM171" s="40">
        <f t="shared" si="103"/>
        <v>97.391782093694843</v>
      </c>
      <c r="BN171" s="40">
        <f t="shared" si="103"/>
        <v>369.92557185110138</v>
      </c>
      <c r="BO171" s="40">
        <f t="shared" si="103"/>
        <v>603.95564269654005</v>
      </c>
      <c r="BP171" s="40">
        <f t="shared" si="103"/>
        <v>783.53323205487391</v>
      </c>
      <c r="BQ171" s="40">
        <f t="shared" si="103"/>
        <v>896.42042397732905</v>
      </c>
      <c r="BR171" s="40">
        <f t="shared" si="103"/>
        <v>934.92414288929626</v>
      </c>
      <c r="BS171" s="40">
        <f t="shared" si="103"/>
        <v>896.42042397732905</v>
      </c>
      <c r="BT171" s="40">
        <f t="shared" si="103"/>
        <v>783.53323205487391</v>
      </c>
      <c r="BU171" s="40">
        <f t="shared" si="103"/>
        <v>603.95564269654005</v>
      </c>
      <c r="BV171" s="40">
        <f t="shared" si="103"/>
        <v>369.92557185110138</v>
      </c>
      <c r="BW171" s="40">
        <f t="shared" si="103"/>
        <v>97.391782093694843</v>
      </c>
      <c r="BX171" s="40">
        <f t="shared" si="108"/>
        <v>0</v>
      </c>
      <c r="BY171" s="40">
        <f t="shared" si="108"/>
        <v>0</v>
      </c>
      <c r="BZ171" s="40">
        <f t="shared" si="108"/>
        <v>0</v>
      </c>
      <c r="CA171" s="40">
        <f t="shared" si="108"/>
        <v>0</v>
      </c>
      <c r="CB171" s="40">
        <f t="shared" si="102"/>
        <v>0</v>
      </c>
      <c r="CC171" s="40">
        <f t="shared" si="102"/>
        <v>0</v>
      </c>
      <c r="CD171" s="40">
        <f t="shared" si="102"/>
        <v>0</v>
      </c>
      <c r="CE171" s="40">
        <f t="shared" si="98"/>
        <v>476.81131287354111</v>
      </c>
      <c r="CF171" s="10">
        <f t="shared" si="91"/>
        <v>1.3972957614341646</v>
      </c>
      <c r="CG171" s="35">
        <f t="shared" si="92"/>
        <v>6.9900000000000029</v>
      </c>
      <c r="CH171" s="7">
        <f t="shared" si="93"/>
        <v>21.253366611855558</v>
      </c>
      <c r="CI171" s="7">
        <f t="shared" si="99"/>
        <v>10.839216972046335</v>
      </c>
      <c r="CJ171" s="10">
        <f t="shared" si="94"/>
        <v>13.400475813519421</v>
      </c>
    </row>
    <row r="172" spans="1:88" ht="15.75" thickBot="1" x14ac:dyDescent="0.3">
      <c r="A172" s="8">
        <v>161</v>
      </c>
      <c r="B172" s="3" t="s">
        <v>21</v>
      </c>
      <c r="C172" s="14">
        <v>44357</v>
      </c>
      <c r="D172" s="11">
        <f t="shared" si="95"/>
        <v>23.085911002836561</v>
      </c>
      <c r="E172" s="8">
        <f t="shared" si="88"/>
        <v>-180</v>
      </c>
      <c r="F172" s="3">
        <f t="shared" si="88"/>
        <v>-165</v>
      </c>
      <c r="G172" s="3">
        <f t="shared" si="88"/>
        <v>-150</v>
      </c>
      <c r="H172" s="3">
        <f t="shared" si="88"/>
        <v>-135</v>
      </c>
      <c r="I172" s="3">
        <f t="shared" si="88"/>
        <v>-120</v>
      </c>
      <c r="J172" s="3">
        <f t="shared" si="88"/>
        <v>-105</v>
      </c>
      <c r="K172" s="3">
        <f t="shared" si="88"/>
        <v>-90</v>
      </c>
      <c r="L172" s="3">
        <f t="shared" si="88"/>
        <v>-75</v>
      </c>
      <c r="M172" s="3">
        <f t="shared" si="104"/>
        <v>-60</v>
      </c>
      <c r="N172" s="3">
        <f t="shared" si="104"/>
        <v>-45</v>
      </c>
      <c r="O172" s="3">
        <f t="shared" si="104"/>
        <v>-30</v>
      </c>
      <c r="P172" s="3">
        <f t="shared" si="104"/>
        <v>-15</v>
      </c>
      <c r="Q172" s="3">
        <f t="shared" si="104"/>
        <v>0</v>
      </c>
      <c r="R172" s="3">
        <f t="shared" si="104"/>
        <v>15</v>
      </c>
      <c r="S172" s="3">
        <f t="shared" si="104"/>
        <v>30</v>
      </c>
      <c r="T172" s="3">
        <f t="shared" si="104"/>
        <v>45</v>
      </c>
      <c r="U172" s="3">
        <f t="shared" si="104"/>
        <v>60</v>
      </c>
      <c r="V172" s="3">
        <f t="shared" si="104"/>
        <v>75</v>
      </c>
      <c r="W172" s="3">
        <f t="shared" si="104"/>
        <v>90</v>
      </c>
      <c r="X172" s="3">
        <f t="shared" si="104"/>
        <v>105</v>
      </c>
      <c r="Y172" s="3">
        <f t="shared" si="109"/>
        <v>120</v>
      </c>
      <c r="Z172" s="3">
        <f t="shared" si="109"/>
        <v>135</v>
      </c>
      <c r="AA172" s="3">
        <f t="shared" si="109"/>
        <v>150</v>
      </c>
      <c r="AB172" s="3">
        <f t="shared" si="109"/>
        <v>165</v>
      </c>
      <c r="AC172" s="3">
        <f t="shared" si="109"/>
        <v>180</v>
      </c>
      <c r="AD172" s="7">
        <f t="shared" si="81"/>
        <v>179.03408899716362</v>
      </c>
      <c r="AE172" s="7">
        <f t="shared" si="81"/>
        <v>166.12460826830346</v>
      </c>
      <c r="AF172" s="7">
        <f t="shared" si="81"/>
        <v>152.33574883235448</v>
      </c>
      <c r="AG172" s="7">
        <f t="shared" si="81"/>
        <v>138.61217108862689</v>
      </c>
      <c r="AH172" s="7">
        <f t="shared" si="81"/>
        <v>125.01236301201378</v>
      </c>
      <c r="AI172" s="7">
        <f t="shared" si="81"/>
        <v>111.60566535413591</v>
      </c>
      <c r="AJ172" s="7">
        <f t="shared" si="81"/>
        <v>98.490675279081614</v>
      </c>
      <c r="AK172" s="7">
        <f t="shared" si="81"/>
        <v>85.818303964572266</v>
      </c>
      <c r="AL172" s="7">
        <f t="shared" si="107"/>
        <v>73.831907957462249</v>
      </c>
      <c r="AM172" s="7">
        <f t="shared" si="107"/>
        <v>62.937984738268959</v>
      </c>
      <c r="AN172" s="7">
        <f t="shared" si="107"/>
        <v>53.815553748802422</v>
      </c>
      <c r="AO172" s="7">
        <f t="shared" si="107"/>
        <v>47.505248353433096</v>
      </c>
      <c r="AP172" s="7">
        <f t="shared" si="107"/>
        <v>45.205911002836558</v>
      </c>
      <c r="AQ172" s="7">
        <f t="shared" si="107"/>
        <v>47.505248353433096</v>
      </c>
      <c r="AR172" s="7">
        <f t="shared" si="107"/>
        <v>53.815553748802422</v>
      </c>
      <c r="AS172" s="7">
        <f t="shared" si="107"/>
        <v>62.937984738268959</v>
      </c>
      <c r="AT172" s="7">
        <f t="shared" si="110"/>
        <v>73.831907957462249</v>
      </c>
      <c r="AU172" s="7">
        <f t="shared" si="110"/>
        <v>85.818303964572266</v>
      </c>
      <c r="AV172" s="7">
        <f t="shared" si="110"/>
        <v>98.490675279081614</v>
      </c>
      <c r="AW172" s="7">
        <f t="shared" si="110"/>
        <v>111.60566535413591</v>
      </c>
      <c r="AX172" s="7">
        <f t="shared" si="110"/>
        <v>125.01236301201378</v>
      </c>
      <c r="AY172" s="7">
        <f t="shared" si="110"/>
        <v>138.61217108862689</v>
      </c>
      <c r="AZ172" s="7">
        <f t="shared" si="110"/>
        <v>152.33574883235448</v>
      </c>
      <c r="BA172" s="7">
        <f t="shared" si="110"/>
        <v>166.12460826830346</v>
      </c>
      <c r="BB172" s="7">
        <f t="shared" si="110"/>
        <v>179.03408899716362</v>
      </c>
      <c r="BC172" s="7">
        <f t="shared" si="96"/>
        <v>80.022949152966092</v>
      </c>
      <c r="BD172" s="7">
        <f t="shared" si="90"/>
        <v>10.669726553728813</v>
      </c>
      <c r="BE172" s="40">
        <f t="shared" si="97"/>
        <v>0.96923445596524105</v>
      </c>
      <c r="BF172" s="40">
        <f t="shared" si="106"/>
        <v>0</v>
      </c>
      <c r="BG172" s="40">
        <f t="shared" si="105"/>
        <v>0</v>
      </c>
      <c r="BH172" s="40">
        <f t="shared" si="105"/>
        <v>0</v>
      </c>
      <c r="BI172" s="40">
        <f t="shared" si="105"/>
        <v>0</v>
      </c>
      <c r="BJ172" s="40">
        <f t="shared" si="105"/>
        <v>0</v>
      </c>
      <c r="BK172" s="40">
        <f t="shared" si="105"/>
        <v>0</v>
      </c>
      <c r="BL172" s="40">
        <f t="shared" si="103"/>
        <v>0</v>
      </c>
      <c r="BM172" s="40">
        <f t="shared" si="103"/>
        <v>96.614332750346918</v>
      </c>
      <c r="BN172" s="40">
        <f t="shared" si="103"/>
        <v>368.93883367092758</v>
      </c>
      <c r="BO172" s="40">
        <f t="shared" si="103"/>
        <v>602.78918411783161</v>
      </c>
      <c r="BP172" s="40">
        <f t="shared" si="103"/>
        <v>782.22886916407879</v>
      </c>
      <c r="BQ172" s="40">
        <f t="shared" si="103"/>
        <v>895.02937081186781</v>
      </c>
      <c r="BR172" s="40">
        <f t="shared" si="103"/>
        <v>933.50352128554437</v>
      </c>
      <c r="BS172" s="40">
        <f t="shared" si="103"/>
        <v>895.02937081186781</v>
      </c>
      <c r="BT172" s="40">
        <f t="shared" si="103"/>
        <v>782.22886916407879</v>
      </c>
      <c r="BU172" s="40">
        <f t="shared" si="103"/>
        <v>602.78918411783161</v>
      </c>
      <c r="BV172" s="40">
        <f t="shared" si="103"/>
        <v>368.93883367092758</v>
      </c>
      <c r="BW172" s="40">
        <f t="shared" si="103"/>
        <v>96.614332750346918</v>
      </c>
      <c r="BX172" s="40">
        <f t="shared" si="108"/>
        <v>0</v>
      </c>
      <c r="BY172" s="40">
        <f t="shared" si="108"/>
        <v>0</v>
      </c>
      <c r="BZ172" s="40">
        <f t="shared" si="108"/>
        <v>0</v>
      </c>
      <c r="CA172" s="40">
        <f t="shared" si="108"/>
        <v>0</v>
      </c>
      <c r="CB172" s="40">
        <f t="shared" si="102"/>
        <v>0</v>
      </c>
      <c r="CC172" s="40">
        <f t="shared" si="102"/>
        <v>0</v>
      </c>
      <c r="CD172" s="40">
        <f t="shared" si="102"/>
        <v>0</v>
      </c>
      <c r="CE172" s="40">
        <f t="shared" si="98"/>
        <v>476.08679585562766</v>
      </c>
      <c r="CF172" s="10">
        <f t="shared" si="91"/>
        <v>1.3966639398752656</v>
      </c>
      <c r="CG172" s="35">
        <f t="shared" si="92"/>
        <v>6.9900000000000029</v>
      </c>
      <c r="CH172" s="7">
        <f t="shared" si="93"/>
        <v>21.199962984824928</v>
      </c>
      <c r="CI172" s="7">
        <f t="shared" si="99"/>
        <v>10.811981122260713</v>
      </c>
      <c r="CJ172" s="10">
        <f t="shared" si="94"/>
        <v>13.370069894302116</v>
      </c>
    </row>
    <row r="173" spans="1:88" ht="15.75" thickBot="1" x14ac:dyDescent="0.3">
      <c r="A173" s="8">
        <v>162</v>
      </c>
      <c r="B173" s="3" t="s">
        <v>21</v>
      </c>
      <c r="C173" s="14">
        <v>44358</v>
      </c>
      <c r="D173" s="11">
        <f t="shared" si="95"/>
        <v>23.153344424138979</v>
      </c>
      <c r="E173" s="8">
        <f t="shared" si="88"/>
        <v>-180</v>
      </c>
      <c r="F173" s="3">
        <f t="shared" si="88"/>
        <v>-165</v>
      </c>
      <c r="G173" s="3">
        <f t="shared" si="88"/>
        <v>-150</v>
      </c>
      <c r="H173" s="3">
        <f t="shared" si="88"/>
        <v>-135</v>
      </c>
      <c r="I173" s="3">
        <f t="shared" si="88"/>
        <v>-120</v>
      </c>
      <c r="J173" s="3">
        <f t="shared" si="88"/>
        <v>-105</v>
      </c>
      <c r="K173" s="3">
        <f t="shared" si="88"/>
        <v>-90</v>
      </c>
      <c r="L173" s="3">
        <f t="shared" si="88"/>
        <v>-75</v>
      </c>
      <c r="M173" s="3">
        <f t="shared" si="104"/>
        <v>-60</v>
      </c>
      <c r="N173" s="3">
        <f t="shared" si="104"/>
        <v>-45</v>
      </c>
      <c r="O173" s="3">
        <f t="shared" si="104"/>
        <v>-30</v>
      </c>
      <c r="P173" s="3">
        <f t="shared" si="104"/>
        <v>-15</v>
      </c>
      <c r="Q173" s="3">
        <f t="shared" si="104"/>
        <v>0</v>
      </c>
      <c r="R173" s="3">
        <f t="shared" si="104"/>
        <v>15</v>
      </c>
      <c r="S173" s="3">
        <f t="shared" si="104"/>
        <v>30</v>
      </c>
      <c r="T173" s="3">
        <f t="shared" si="104"/>
        <v>45</v>
      </c>
      <c r="U173" s="3">
        <f t="shared" si="104"/>
        <v>60</v>
      </c>
      <c r="V173" s="3">
        <f t="shared" si="104"/>
        <v>75</v>
      </c>
      <c r="W173" s="3">
        <f t="shared" si="104"/>
        <v>90</v>
      </c>
      <c r="X173" s="3">
        <f t="shared" si="104"/>
        <v>105</v>
      </c>
      <c r="Y173" s="3">
        <f t="shared" si="109"/>
        <v>120</v>
      </c>
      <c r="Z173" s="3">
        <f t="shared" si="109"/>
        <v>135</v>
      </c>
      <c r="AA173" s="3">
        <f t="shared" si="109"/>
        <v>150</v>
      </c>
      <c r="AB173" s="3">
        <f t="shared" si="109"/>
        <v>165</v>
      </c>
      <c r="AC173" s="3">
        <f t="shared" si="109"/>
        <v>180</v>
      </c>
      <c r="AD173" s="7">
        <f t="shared" si="81"/>
        <v>178.96665557586044</v>
      </c>
      <c r="AE173" s="7">
        <f t="shared" si="81"/>
        <v>166.12318792688203</v>
      </c>
      <c r="AF173" s="7">
        <f t="shared" si="81"/>
        <v>152.34029338847768</v>
      </c>
      <c r="AG173" s="7">
        <f t="shared" si="81"/>
        <v>138.62125899385219</v>
      </c>
      <c r="AH173" s="7">
        <f t="shared" si="81"/>
        <v>125.02590222477853</v>
      </c>
      <c r="AI173" s="7">
        <f t="shared" si="81"/>
        <v>111.62395551018855</v>
      </c>
      <c r="AJ173" s="7">
        <f t="shared" si="81"/>
        <v>98.514287386279904</v>
      </c>
      <c r="AK173" s="7">
        <f t="shared" ref="AH173:AW210" si="111">DEGREES(ACOS((SIN(RADIANS($J$4))*SIN(RADIANS($D173))+COS(RADIANS($J$4))*COS(RADIANS($D173))*COS(RADIANS(L173)))))</f>
        <v>85.848083859471927</v>
      </c>
      <c r="AL173" s="7">
        <f t="shared" si="107"/>
        <v>73.868988301518343</v>
      </c>
      <c r="AM173" s="7">
        <f t="shared" si="107"/>
        <v>62.983676250561906</v>
      </c>
      <c r="AN173" s="7">
        <f t="shared" si="107"/>
        <v>53.870786700668603</v>
      </c>
      <c r="AO173" s="7">
        <f t="shared" si="107"/>
        <v>47.569020711015312</v>
      </c>
      <c r="AP173" s="7">
        <f t="shared" si="107"/>
        <v>45.273344424138976</v>
      </c>
      <c r="AQ173" s="7">
        <f t="shared" si="107"/>
        <v>47.569020711015312</v>
      </c>
      <c r="AR173" s="7">
        <f t="shared" si="107"/>
        <v>53.870786700668603</v>
      </c>
      <c r="AS173" s="7">
        <f t="shared" si="107"/>
        <v>62.983676250561906</v>
      </c>
      <c r="AT173" s="7">
        <f t="shared" si="110"/>
        <v>73.868988301518343</v>
      </c>
      <c r="AU173" s="7">
        <f t="shared" si="110"/>
        <v>85.848083859471927</v>
      </c>
      <c r="AV173" s="7">
        <f t="shared" si="110"/>
        <v>98.514287386279904</v>
      </c>
      <c r="AW173" s="7">
        <f t="shared" si="110"/>
        <v>111.62395551018855</v>
      </c>
      <c r="AX173" s="7">
        <f t="shared" si="110"/>
        <v>125.02590222477853</v>
      </c>
      <c r="AY173" s="7">
        <f t="shared" si="110"/>
        <v>138.62125899385219</v>
      </c>
      <c r="AZ173" s="7">
        <f t="shared" si="110"/>
        <v>152.34029338847768</v>
      </c>
      <c r="BA173" s="7">
        <f t="shared" si="110"/>
        <v>166.12318792688203</v>
      </c>
      <c r="BB173" s="7">
        <f t="shared" si="110"/>
        <v>178.96665557586044</v>
      </c>
      <c r="BC173" s="7">
        <f t="shared" si="96"/>
        <v>79.990044470707502</v>
      </c>
      <c r="BD173" s="7">
        <f t="shared" si="90"/>
        <v>10.665339262761</v>
      </c>
      <c r="BE173" s="40">
        <f t="shared" si="97"/>
        <v>0.96903354607255143</v>
      </c>
      <c r="BF173" s="40">
        <f t="shared" si="106"/>
        <v>0</v>
      </c>
      <c r="BG173" s="40">
        <f t="shared" si="105"/>
        <v>0</v>
      </c>
      <c r="BH173" s="40">
        <f t="shared" si="105"/>
        <v>0</v>
      </c>
      <c r="BI173" s="40">
        <f t="shared" si="105"/>
        <v>0</v>
      </c>
      <c r="BJ173" s="40">
        <f t="shared" si="105"/>
        <v>0</v>
      </c>
      <c r="BK173" s="40">
        <f t="shared" si="105"/>
        <v>0</v>
      </c>
      <c r="BL173" s="40">
        <f t="shared" si="103"/>
        <v>0</v>
      </c>
      <c r="BM173" s="40">
        <f t="shared" si="103"/>
        <v>95.907619546235154</v>
      </c>
      <c r="BN173" s="40">
        <f t="shared" si="103"/>
        <v>368.03889563233577</v>
      </c>
      <c r="BO173" s="40">
        <f t="shared" si="103"/>
        <v>601.72332015224663</v>
      </c>
      <c r="BP173" s="40">
        <f t="shared" si="103"/>
        <v>781.03568575670647</v>
      </c>
      <c r="BQ173" s="40">
        <f t="shared" si="103"/>
        <v>893.75615105746635</v>
      </c>
      <c r="BR173" s="40">
        <f t="shared" si="103"/>
        <v>932.20300262365606</v>
      </c>
      <c r="BS173" s="40">
        <f t="shared" si="103"/>
        <v>893.75615105746635</v>
      </c>
      <c r="BT173" s="40">
        <f t="shared" si="103"/>
        <v>781.03568575670647</v>
      </c>
      <c r="BU173" s="40">
        <f t="shared" si="103"/>
        <v>601.72332015224663</v>
      </c>
      <c r="BV173" s="40">
        <f t="shared" si="103"/>
        <v>368.03889563233577</v>
      </c>
      <c r="BW173" s="40">
        <f t="shared" si="103"/>
        <v>95.907619546235154</v>
      </c>
      <c r="BX173" s="40">
        <f t="shared" si="108"/>
        <v>0</v>
      </c>
      <c r="BY173" s="40">
        <f t="shared" si="108"/>
        <v>0</v>
      </c>
      <c r="BZ173" s="40">
        <f t="shared" si="108"/>
        <v>0</v>
      </c>
      <c r="CA173" s="40">
        <f t="shared" si="108"/>
        <v>0</v>
      </c>
      <c r="CB173" s="40">
        <f t="shared" si="102"/>
        <v>0</v>
      </c>
      <c r="CC173" s="40">
        <f t="shared" si="102"/>
        <v>0</v>
      </c>
      <c r="CD173" s="40">
        <f t="shared" si="102"/>
        <v>0</v>
      </c>
      <c r="CE173" s="40">
        <f t="shared" si="98"/>
        <v>475.42353133806461</v>
      </c>
      <c r="CF173" s="10">
        <f t="shared" si="91"/>
        <v>1.3960896448305307</v>
      </c>
      <c r="CG173" s="35">
        <f t="shared" si="92"/>
        <v>6.9900000000000029</v>
      </c>
      <c r="CH173" s="7">
        <f t="shared" si="93"/>
        <v>21.151231289189205</v>
      </c>
      <c r="CI173" s="7">
        <f t="shared" si="99"/>
        <v>10.787127957486495</v>
      </c>
      <c r="CJ173" s="10">
        <f t="shared" si="94"/>
        <v>13.342300574427499</v>
      </c>
    </row>
    <row r="174" spans="1:88" ht="15.75" thickBot="1" x14ac:dyDescent="0.3">
      <c r="A174" s="8">
        <v>163</v>
      </c>
      <c r="B174" s="3" t="s">
        <v>21</v>
      </c>
      <c r="C174" s="14">
        <v>44359</v>
      </c>
      <c r="D174" s="11">
        <f t="shared" si="95"/>
        <v>23.213917009798429</v>
      </c>
      <c r="E174" s="8">
        <f t="shared" si="88"/>
        <v>-180</v>
      </c>
      <c r="F174" s="3">
        <f t="shared" si="88"/>
        <v>-165</v>
      </c>
      <c r="G174" s="3">
        <f t="shared" si="88"/>
        <v>-150</v>
      </c>
      <c r="H174" s="3">
        <f t="shared" si="88"/>
        <v>-135</v>
      </c>
      <c r="I174" s="3">
        <f t="shared" si="88"/>
        <v>-120</v>
      </c>
      <c r="J174" s="3">
        <f t="shared" si="88"/>
        <v>-105</v>
      </c>
      <c r="K174" s="3">
        <f t="shared" si="88"/>
        <v>-90</v>
      </c>
      <c r="L174" s="3">
        <f t="shared" ref="I174:S235" si="112">(L$11-12)*15</f>
        <v>-75</v>
      </c>
      <c r="M174" s="3">
        <f t="shared" si="104"/>
        <v>-60</v>
      </c>
      <c r="N174" s="3">
        <f t="shared" si="104"/>
        <v>-45</v>
      </c>
      <c r="O174" s="3">
        <f t="shared" si="104"/>
        <v>-30</v>
      </c>
      <c r="P174" s="3">
        <f t="shared" si="104"/>
        <v>-15</v>
      </c>
      <c r="Q174" s="3">
        <f t="shared" si="104"/>
        <v>0</v>
      </c>
      <c r="R174" s="3">
        <f t="shared" si="104"/>
        <v>15</v>
      </c>
      <c r="S174" s="3">
        <f t="shared" si="104"/>
        <v>30</v>
      </c>
      <c r="T174" s="3">
        <f t="shared" si="104"/>
        <v>45</v>
      </c>
      <c r="U174" s="3">
        <f t="shared" si="104"/>
        <v>60</v>
      </c>
      <c r="V174" s="3">
        <f t="shared" si="104"/>
        <v>75</v>
      </c>
      <c r="W174" s="3">
        <f t="shared" si="104"/>
        <v>90</v>
      </c>
      <c r="X174" s="3">
        <f t="shared" si="104"/>
        <v>105</v>
      </c>
      <c r="Y174" s="3">
        <f t="shared" si="109"/>
        <v>120</v>
      </c>
      <c r="Z174" s="3">
        <f t="shared" si="109"/>
        <v>135</v>
      </c>
      <c r="AA174" s="3">
        <f t="shared" si="109"/>
        <v>150</v>
      </c>
      <c r="AB174" s="3">
        <f t="shared" si="109"/>
        <v>165</v>
      </c>
      <c r="AC174" s="3">
        <f t="shared" si="109"/>
        <v>180</v>
      </c>
      <c r="AD174" s="7">
        <f t="shared" ref="AD174:AO217" si="113">DEGREES(ACOS((SIN(RADIANS($J$4))*SIN(RADIANS($D174))+COS(RADIANS($J$4))*COS(RADIANS($D174))*COS(RADIANS(E174)))))</f>
        <v>178.90608299020087</v>
      </c>
      <c r="AE174" s="7">
        <f t="shared" si="113"/>
        <v>166.12163835273654</v>
      </c>
      <c r="AF174" s="7">
        <f t="shared" si="113"/>
        <v>152.34424703976433</v>
      </c>
      <c r="AG174" s="7">
        <f t="shared" si="113"/>
        <v>138.62934685085142</v>
      </c>
      <c r="AH174" s="7">
        <f t="shared" si="111"/>
        <v>125.03801840754527</v>
      </c>
      <c r="AI174" s="7">
        <f t="shared" si="111"/>
        <v>111.64035993109329</v>
      </c>
      <c r="AJ174" s="7">
        <f t="shared" si="111"/>
        <v>98.535488254587904</v>
      </c>
      <c r="AK174" s="7">
        <f t="shared" si="111"/>
        <v>85.874837832179978</v>
      </c>
      <c r="AL174" s="7">
        <f t="shared" si="107"/>
        <v>73.902309654926526</v>
      </c>
      <c r="AM174" s="7">
        <f t="shared" si="107"/>
        <v>63.024737655430862</v>
      </c>
      <c r="AN174" s="7">
        <f t="shared" si="107"/>
        <v>53.920416368356726</v>
      </c>
      <c r="AO174" s="7">
        <f t="shared" si="107"/>
        <v>47.626311246332861</v>
      </c>
      <c r="AP174" s="7">
        <f t="shared" si="107"/>
        <v>45.333917009798434</v>
      </c>
      <c r="AQ174" s="7">
        <f t="shared" si="107"/>
        <v>47.626311246332861</v>
      </c>
      <c r="AR174" s="7">
        <f t="shared" si="107"/>
        <v>53.920416368356726</v>
      </c>
      <c r="AS174" s="7">
        <f t="shared" si="107"/>
        <v>63.024737655430862</v>
      </c>
      <c r="AT174" s="7">
        <f t="shared" si="110"/>
        <v>73.902309654926526</v>
      </c>
      <c r="AU174" s="7">
        <f t="shared" si="110"/>
        <v>85.874837832179978</v>
      </c>
      <c r="AV174" s="7">
        <f t="shared" si="110"/>
        <v>98.535488254587904</v>
      </c>
      <c r="AW174" s="7">
        <f t="shared" si="110"/>
        <v>111.64035993109329</v>
      </c>
      <c r="AX174" s="7">
        <f t="shared" si="110"/>
        <v>125.03801840754527</v>
      </c>
      <c r="AY174" s="7">
        <f t="shared" si="110"/>
        <v>138.62934685085142</v>
      </c>
      <c r="AZ174" s="7">
        <f t="shared" si="110"/>
        <v>152.34424703976433</v>
      </c>
      <c r="BA174" s="7">
        <f t="shared" si="110"/>
        <v>166.12163835273654</v>
      </c>
      <c r="BB174" s="7">
        <f t="shared" si="110"/>
        <v>178.90608299020087</v>
      </c>
      <c r="BC174" s="7">
        <f t="shared" si="96"/>
        <v>79.960456492317306</v>
      </c>
      <c r="BD174" s="7">
        <f t="shared" si="90"/>
        <v>10.661394198975641</v>
      </c>
      <c r="BE174" s="40">
        <f t="shared" si="97"/>
        <v>0.96884181220847143</v>
      </c>
      <c r="BF174" s="40">
        <f t="shared" si="106"/>
        <v>0</v>
      </c>
      <c r="BG174" s="40">
        <f t="shared" si="105"/>
        <v>0</v>
      </c>
      <c r="BH174" s="40">
        <f t="shared" si="105"/>
        <v>0</v>
      </c>
      <c r="BI174" s="40">
        <f t="shared" si="105"/>
        <v>0</v>
      </c>
      <c r="BJ174" s="40">
        <f t="shared" si="105"/>
        <v>0</v>
      </c>
      <c r="BK174" s="40">
        <f t="shared" si="105"/>
        <v>0</v>
      </c>
      <c r="BL174" s="40">
        <f t="shared" si="103"/>
        <v>0</v>
      </c>
      <c r="BM174" s="40">
        <f t="shared" si="103"/>
        <v>95.271830750536481</v>
      </c>
      <c r="BN174" s="40">
        <f t="shared" si="103"/>
        <v>367.22610609287375</v>
      </c>
      <c r="BO174" s="40">
        <f t="shared" si="103"/>
        <v>600.75853662833413</v>
      </c>
      <c r="BP174" s="40">
        <f t="shared" si="103"/>
        <v>779.95427314651442</v>
      </c>
      <c r="BQ174" s="40">
        <f t="shared" si="103"/>
        <v>892.60142233865736</v>
      </c>
      <c r="BR174" s="40">
        <f t="shared" si="103"/>
        <v>931.02326714553442</v>
      </c>
      <c r="BS174" s="40">
        <f t="shared" si="103"/>
        <v>892.60142233865736</v>
      </c>
      <c r="BT174" s="40">
        <f t="shared" si="103"/>
        <v>779.95427314651442</v>
      </c>
      <c r="BU174" s="40">
        <f t="shared" si="103"/>
        <v>600.75853662833413</v>
      </c>
      <c r="BV174" s="40">
        <f t="shared" si="103"/>
        <v>367.22610609287375</v>
      </c>
      <c r="BW174" s="40">
        <f t="shared" si="103"/>
        <v>95.271830750536481</v>
      </c>
      <c r="BX174" s="40">
        <f t="shared" si="108"/>
        <v>0</v>
      </c>
      <c r="BY174" s="40">
        <f t="shared" si="108"/>
        <v>0</v>
      </c>
      <c r="BZ174" s="40">
        <f t="shared" si="108"/>
        <v>0</v>
      </c>
      <c r="CA174" s="40">
        <f t="shared" si="108"/>
        <v>0</v>
      </c>
      <c r="CB174" s="40">
        <f t="shared" si="102"/>
        <v>0</v>
      </c>
      <c r="CC174" s="40">
        <f t="shared" si="102"/>
        <v>0</v>
      </c>
      <c r="CD174" s="40">
        <f t="shared" si="102"/>
        <v>0</v>
      </c>
      <c r="CE174" s="40">
        <f t="shared" si="98"/>
        <v>474.82186624422258</v>
      </c>
      <c r="CF174" s="10">
        <f t="shared" si="91"/>
        <v>1.3955732371886129</v>
      </c>
      <c r="CG174" s="35">
        <f t="shared" si="92"/>
        <v>6.9900000000000029</v>
      </c>
      <c r="CH174" s="7">
        <f t="shared" si="93"/>
        <v>21.107194083392169</v>
      </c>
      <c r="CI174" s="7">
        <f t="shared" si="99"/>
        <v>10.764668982530006</v>
      </c>
      <c r="CJ174" s="10">
        <f t="shared" si="94"/>
        <v>13.317183494592221</v>
      </c>
    </row>
    <row r="175" spans="1:88" ht="15.75" thickBot="1" x14ac:dyDescent="0.3">
      <c r="A175" s="8">
        <v>164</v>
      </c>
      <c r="B175" s="3" t="s">
        <v>21</v>
      </c>
      <c r="C175" s="14">
        <v>44360</v>
      </c>
      <c r="D175" s="11">
        <f t="shared" si="95"/>
        <v>23.26761081085051</v>
      </c>
      <c r="E175" s="8">
        <f t="shared" ref="E175:K216" si="114">(E$11-12)*15</f>
        <v>-180</v>
      </c>
      <c r="F175" s="3">
        <f t="shared" si="114"/>
        <v>-165</v>
      </c>
      <c r="G175" s="3">
        <f t="shared" si="114"/>
        <v>-150</v>
      </c>
      <c r="H175" s="3">
        <f t="shared" si="114"/>
        <v>-135</v>
      </c>
      <c r="I175" s="3">
        <f t="shared" si="112"/>
        <v>-120</v>
      </c>
      <c r="J175" s="3">
        <f t="shared" si="112"/>
        <v>-105</v>
      </c>
      <c r="K175" s="3">
        <f t="shared" si="112"/>
        <v>-90</v>
      </c>
      <c r="L175" s="3">
        <f t="shared" si="112"/>
        <v>-75</v>
      </c>
      <c r="M175" s="3">
        <f t="shared" si="104"/>
        <v>-60</v>
      </c>
      <c r="N175" s="3">
        <f t="shared" si="104"/>
        <v>-45</v>
      </c>
      <c r="O175" s="3">
        <f t="shared" si="104"/>
        <v>-30</v>
      </c>
      <c r="P175" s="3">
        <f t="shared" si="104"/>
        <v>-15</v>
      </c>
      <c r="Q175" s="3">
        <f t="shared" si="104"/>
        <v>0</v>
      </c>
      <c r="R175" s="3">
        <f t="shared" si="104"/>
        <v>15</v>
      </c>
      <c r="S175" s="3">
        <f t="shared" si="104"/>
        <v>30</v>
      </c>
      <c r="T175" s="3">
        <f t="shared" si="104"/>
        <v>45</v>
      </c>
      <c r="U175" s="3">
        <f t="shared" si="104"/>
        <v>60</v>
      </c>
      <c r="V175" s="3">
        <f t="shared" si="104"/>
        <v>75</v>
      </c>
      <c r="W175" s="3">
        <f t="shared" si="104"/>
        <v>90</v>
      </c>
      <c r="X175" s="3">
        <f t="shared" si="104"/>
        <v>105</v>
      </c>
      <c r="Y175" s="3">
        <f t="shared" si="109"/>
        <v>120</v>
      </c>
      <c r="Z175" s="3">
        <f t="shared" si="109"/>
        <v>135</v>
      </c>
      <c r="AA175" s="3">
        <f t="shared" si="109"/>
        <v>150</v>
      </c>
      <c r="AB175" s="3">
        <f t="shared" si="109"/>
        <v>165</v>
      </c>
      <c r="AC175" s="3">
        <f t="shared" si="109"/>
        <v>180</v>
      </c>
      <c r="AD175" s="7">
        <f t="shared" si="113"/>
        <v>178.85238918914933</v>
      </c>
      <c r="AE175" s="7">
        <f t="shared" si="113"/>
        <v>166.12004821498971</v>
      </c>
      <c r="AF175" s="7">
        <f t="shared" si="113"/>
        <v>152.34764995453929</v>
      </c>
      <c r="AG175" s="7">
        <f t="shared" si="113"/>
        <v>138.63645651131992</v>
      </c>
      <c r="AH175" s="7">
        <f t="shared" si="111"/>
        <v>125.04872259896869</v>
      </c>
      <c r="AI175" s="7">
        <f t="shared" si="111"/>
        <v>111.65488173651551</v>
      </c>
      <c r="AJ175" s="7">
        <f t="shared" si="111"/>
        <v>98.554274444669559</v>
      </c>
      <c r="AK175" s="7">
        <f t="shared" si="111"/>
        <v>85.8985566611655</v>
      </c>
      <c r="AL175" s="7">
        <f t="shared" si="107"/>
        <v>73.931857721353254</v>
      </c>
      <c r="AM175" s="7">
        <f t="shared" si="107"/>
        <v>63.061150742154183</v>
      </c>
      <c r="AN175" s="7">
        <f t="shared" si="107"/>
        <v>53.964422774859997</v>
      </c>
      <c r="AO175" s="7">
        <f t="shared" si="107"/>
        <v>47.677100861305746</v>
      </c>
      <c r="AP175" s="7">
        <f t="shared" si="107"/>
        <v>45.387610810850511</v>
      </c>
      <c r="AQ175" s="7">
        <f t="shared" si="107"/>
        <v>47.677100861305746</v>
      </c>
      <c r="AR175" s="7">
        <f t="shared" si="107"/>
        <v>53.964422774859997</v>
      </c>
      <c r="AS175" s="7">
        <f t="shared" si="107"/>
        <v>63.061150742154183</v>
      </c>
      <c r="AT175" s="7">
        <f t="shared" si="110"/>
        <v>73.931857721353254</v>
      </c>
      <c r="AU175" s="7">
        <f t="shared" si="110"/>
        <v>85.8985566611655</v>
      </c>
      <c r="AV175" s="7">
        <f t="shared" si="110"/>
        <v>98.554274444669559</v>
      </c>
      <c r="AW175" s="7">
        <f t="shared" si="110"/>
        <v>111.65488173651551</v>
      </c>
      <c r="AX175" s="7">
        <f t="shared" si="110"/>
        <v>125.04872259896869</v>
      </c>
      <c r="AY175" s="7">
        <f t="shared" si="110"/>
        <v>138.63645651131992</v>
      </c>
      <c r="AZ175" s="7">
        <f t="shared" si="110"/>
        <v>152.34764995453929</v>
      </c>
      <c r="BA175" s="7">
        <f t="shared" si="110"/>
        <v>166.12004821498971</v>
      </c>
      <c r="BB175" s="7">
        <f t="shared" si="110"/>
        <v>178.85238918914933</v>
      </c>
      <c r="BC175" s="7">
        <f t="shared" si="96"/>
        <v>79.934203898538755</v>
      </c>
      <c r="BD175" s="7">
        <f t="shared" si="90"/>
        <v>10.6578938531385</v>
      </c>
      <c r="BE175" s="40">
        <f t="shared" si="97"/>
        <v>0.96865931118788273</v>
      </c>
      <c r="BF175" s="40">
        <f t="shared" si="106"/>
        <v>0</v>
      </c>
      <c r="BG175" s="40">
        <f t="shared" si="105"/>
        <v>0</v>
      </c>
      <c r="BH175" s="40">
        <f t="shared" si="105"/>
        <v>0</v>
      </c>
      <c r="BI175" s="40">
        <f t="shared" si="105"/>
        <v>0</v>
      </c>
      <c r="BJ175" s="40">
        <f t="shared" si="105"/>
        <v>0</v>
      </c>
      <c r="BK175" s="40">
        <f t="shared" si="105"/>
        <v>0</v>
      </c>
      <c r="BL175" s="40">
        <f t="shared" si="103"/>
        <v>0</v>
      </c>
      <c r="BM175" s="40">
        <f t="shared" si="103"/>
        <v>94.707132767889789</v>
      </c>
      <c r="BN175" s="40">
        <f t="shared" si="103"/>
        <v>366.5007758681607</v>
      </c>
      <c r="BO175" s="40">
        <f t="shared" si="103"/>
        <v>599.89526837023277</v>
      </c>
      <c r="BP175" s="40">
        <f t="shared" si="103"/>
        <v>778.98516131272618</v>
      </c>
      <c r="BQ175" s="40">
        <f t="shared" si="103"/>
        <v>891.5657744516509</v>
      </c>
      <c r="BR175" s="40">
        <f t="shared" si="103"/>
        <v>929.9649250498494</v>
      </c>
      <c r="BS175" s="40">
        <f t="shared" si="103"/>
        <v>891.5657744516509</v>
      </c>
      <c r="BT175" s="40">
        <f t="shared" si="103"/>
        <v>778.98516131272618</v>
      </c>
      <c r="BU175" s="40">
        <f t="shared" si="103"/>
        <v>599.89526837023277</v>
      </c>
      <c r="BV175" s="40">
        <f t="shared" si="103"/>
        <v>366.5007758681607</v>
      </c>
      <c r="BW175" s="40">
        <f t="shared" si="103"/>
        <v>94.707132767889789</v>
      </c>
      <c r="BX175" s="40">
        <f t="shared" si="108"/>
        <v>0</v>
      </c>
      <c r="BY175" s="40">
        <f t="shared" si="108"/>
        <v>0</v>
      </c>
      <c r="BZ175" s="40">
        <f t="shared" si="108"/>
        <v>0</v>
      </c>
      <c r="CA175" s="40">
        <f t="shared" si="108"/>
        <v>0</v>
      </c>
      <c r="CB175" s="40">
        <f t="shared" si="102"/>
        <v>0</v>
      </c>
      <c r="CC175" s="40">
        <f t="shared" si="102"/>
        <v>0</v>
      </c>
      <c r="CD175" s="40">
        <f t="shared" si="102"/>
        <v>0</v>
      </c>
      <c r="CE175" s="40">
        <f t="shared" si="98"/>
        <v>474.28211177542318</v>
      </c>
      <c r="CF175" s="10">
        <f t="shared" si="91"/>
        <v>1.3951150429899886</v>
      </c>
      <c r="CG175" s="35">
        <f t="shared" si="92"/>
        <v>6.9900000000000029</v>
      </c>
      <c r="CH175" s="7">
        <f t="shared" si="93"/>
        <v>21.067871540148388</v>
      </c>
      <c r="CI175" s="7">
        <f t="shared" si="99"/>
        <v>10.744614485475678</v>
      </c>
      <c r="CJ175" s="10">
        <f t="shared" si="94"/>
        <v>13.294732675769612</v>
      </c>
    </row>
    <row r="176" spans="1:88" ht="15.75" thickBot="1" x14ac:dyDescent="0.3">
      <c r="A176" s="8">
        <v>165</v>
      </c>
      <c r="B176" s="3" t="s">
        <v>21</v>
      </c>
      <c r="C176" s="14">
        <v>44361</v>
      </c>
      <c r="D176" s="11">
        <f t="shared" si="95"/>
        <v>23.31440991666317</v>
      </c>
      <c r="E176" s="8">
        <f t="shared" si="114"/>
        <v>-180</v>
      </c>
      <c r="F176" s="3">
        <f t="shared" si="114"/>
        <v>-165</v>
      </c>
      <c r="G176" s="3">
        <f t="shared" si="114"/>
        <v>-150</v>
      </c>
      <c r="H176" s="3">
        <f t="shared" si="114"/>
        <v>-135</v>
      </c>
      <c r="I176" s="3">
        <f t="shared" si="112"/>
        <v>-120</v>
      </c>
      <c r="J176" s="3">
        <f t="shared" si="112"/>
        <v>-105</v>
      </c>
      <c r="K176" s="3">
        <f t="shared" si="112"/>
        <v>-90</v>
      </c>
      <c r="L176" s="3">
        <f t="shared" si="112"/>
        <v>-75</v>
      </c>
      <c r="M176" s="3">
        <f t="shared" si="104"/>
        <v>-60</v>
      </c>
      <c r="N176" s="3">
        <f t="shared" si="104"/>
        <v>-45</v>
      </c>
      <c r="O176" s="3">
        <f t="shared" si="104"/>
        <v>-30</v>
      </c>
      <c r="P176" s="3">
        <f t="shared" si="104"/>
        <v>-15</v>
      </c>
      <c r="Q176" s="3">
        <f t="shared" si="104"/>
        <v>0</v>
      </c>
      <c r="R176" s="3">
        <f t="shared" si="104"/>
        <v>15</v>
      </c>
      <c r="S176" s="3">
        <f t="shared" si="104"/>
        <v>30</v>
      </c>
      <c r="T176" s="3">
        <f t="shared" si="104"/>
        <v>45</v>
      </c>
      <c r="U176" s="3">
        <f t="shared" si="104"/>
        <v>60</v>
      </c>
      <c r="V176" s="3">
        <f t="shared" si="104"/>
        <v>75</v>
      </c>
      <c r="W176" s="3">
        <f t="shared" si="104"/>
        <v>90</v>
      </c>
      <c r="X176" s="3">
        <f t="shared" si="104"/>
        <v>105</v>
      </c>
      <c r="Y176" s="3">
        <f t="shared" si="109"/>
        <v>120</v>
      </c>
      <c r="Z176" s="3">
        <f t="shared" si="109"/>
        <v>135</v>
      </c>
      <c r="AA176" s="3">
        <f t="shared" si="109"/>
        <v>150</v>
      </c>
      <c r="AB176" s="3">
        <f t="shared" si="109"/>
        <v>165</v>
      </c>
      <c r="AC176" s="3">
        <f t="shared" si="109"/>
        <v>180</v>
      </c>
      <c r="AD176" s="7">
        <f t="shared" si="113"/>
        <v>178.80559008333688</v>
      </c>
      <c r="AE176" s="7">
        <f t="shared" si="113"/>
        <v>166.11849633684878</v>
      </c>
      <c r="AF176" s="7">
        <f t="shared" si="113"/>
        <v>152.35053788588641</v>
      </c>
      <c r="AG176" s="7">
        <f t="shared" si="113"/>
        <v>138.64260743689437</v>
      </c>
      <c r="AH176" s="7">
        <f t="shared" si="111"/>
        <v>125.05802464215967</v>
      </c>
      <c r="AI176" s="7">
        <f t="shared" si="111"/>
        <v>111.66752372705081</v>
      </c>
      <c r="AJ176" s="7">
        <f t="shared" si="111"/>
        <v>98.570642926657897</v>
      </c>
      <c r="AK176" s="7">
        <f t="shared" si="111"/>
        <v>85.919232180037739</v>
      </c>
      <c r="AL176" s="7">
        <f t="shared" si="107"/>
        <v>73.957619830650913</v>
      </c>
      <c r="AM176" s="7">
        <f t="shared" si="107"/>
        <v>63.092899371597746</v>
      </c>
      <c r="AN176" s="7">
        <f t="shared" si="107"/>
        <v>54.002788219167194</v>
      </c>
      <c r="AO176" s="7">
        <f t="shared" si="107"/>
        <v>47.721372631863829</v>
      </c>
      <c r="AP176" s="7">
        <f t="shared" si="107"/>
        <v>45.434409916663171</v>
      </c>
      <c r="AQ176" s="7">
        <f t="shared" si="107"/>
        <v>47.721372631863829</v>
      </c>
      <c r="AR176" s="7">
        <f t="shared" si="107"/>
        <v>54.002788219167194</v>
      </c>
      <c r="AS176" s="7">
        <f t="shared" si="107"/>
        <v>63.092899371597746</v>
      </c>
      <c r="AT176" s="7">
        <f t="shared" si="110"/>
        <v>73.957619830650913</v>
      </c>
      <c r="AU176" s="7">
        <f t="shared" si="110"/>
        <v>85.919232180037739</v>
      </c>
      <c r="AV176" s="7">
        <f t="shared" si="110"/>
        <v>98.570642926657897</v>
      </c>
      <c r="AW176" s="7">
        <f t="shared" si="110"/>
        <v>111.66752372705081</v>
      </c>
      <c r="AX176" s="7">
        <f t="shared" si="110"/>
        <v>125.05802464215967</v>
      </c>
      <c r="AY176" s="7">
        <f t="shared" si="110"/>
        <v>138.64260743689437</v>
      </c>
      <c r="AZ176" s="7">
        <f t="shared" si="110"/>
        <v>152.35053788588641</v>
      </c>
      <c r="BA176" s="7">
        <f t="shared" si="110"/>
        <v>166.11849633684878</v>
      </c>
      <c r="BB176" s="7">
        <f t="shared" si="110"/>
        <v>178.80559008333688</v>
      </c>
      <c r="BC176" s="7">
        <f t="shared" si="96"/>
        <v>79.911303333967552</v>
      </c>
      <c r="BD176" s="7">
        <f t="shared" si="90"/>
        <v>10.654840444529007</v>
      </c>
      <c r="BE176" s="40">
        <f t="shared" si="97"/>
        <v>0.96848609708977662</v>
      </c>
      <c r="BF176" s="40">
        <f t="shared" si="106"/>
        <v>0</v>
      </c>
      <c r="BG176" s="40">
        <f t="shared" si="105"/>
        <v>0</v>
      </c>
      <c r="BH176" s="40">
        <f t="shared" si="105"/>
        <v>0</v>
      </c>
      <c r="BI176" s="40">
        <f t="shared" si="105"/>
        <v>0</v>
      </c>
      <c r="BJ176" s="40">
        <f t="shared" si="105"/>
        <v>0</v>
      </c>
      <c r="BK176" s="40">
        <f t="shared" si="105"/>
        <v>0</v>
      </c>
      <c r="BL176" s="40">
        <f t="shared" si="103"/>
        <v>0</v>
      </c>
      <c r="BM176" s="40">
        <f t="shared" si="103"/>
        <v>94.213670254918597</v>
      </c>
      <c r="BN176" s="40">
        <f t="shared" si="103"/>
        <v>365.8631782438348</v>
      </c>
      <c r="BO176" s="40">
        <f t="shared" si="103"/>
        <v>599.13389911982108</v>
      </c>
      <c r="BP176" s="40">
        <f t="shared" si="103"/>
        <v>778.12881875327275</v>
      </c>
      <c r="BQ176" s="40">
        <f t="shared" si="103"/>
        <v>890.64972917426019</v>
      </c>
      <c r="BR176" s="40">
        <f t="shared" si="103"/>
        <v>929.02851628719009</v>
      </c>
      <c r="BS176" s="40">
        <f t="shared" si="103"/>
        <v>890.64972917426019</v>
      </c>
      <c r="BT176" s="40">
        <f t="shared" si="103"/>
        <v>778.12881875327275</v>
      </c>
      <c r="BU176" s="40">
        <f t="shared" si="103"/>
        <v>599.13389911982108</v>
      </c>
      <c r="BV176" s="40">
        <f t="shared" si="103"/>
        <v>365.8631782438348</v>
      </c>
      <c r="BW176" s="40">
        <f t="shared" si="103"/>
        <v>94.213670254918597</v>
      </c>
      <c r="BX176" s="40">
        <f t="shared" si="108"/>
        <v>0</v>
      </c>
      <c r="BY176" s="40">
        <f t="shared" si="108"/>
        <v>0</v>
      </c>
      <c r="BZ176" s="40">
        <f t="shared" si="108"/>
        <v>0</v>
      </c>
      <c r="CA176" s="40">
        <f t="shared" si="108"/>
        <v>0</v>
      </c>
      <c r="CB176" s="40">
        <f t="shared" si="102"/>
        <v>0</v>
      </c>
      <c r="CC176" s="40">
        <f t="shared" si="102"/>
        <v>0</v>
      </c>
      <c r="CD176" s="40">
        <f t="shared" si="102"/>
        <v>0</v>
      </c>
      <c r="CE176" s="40">
        <f t="shared" si="98"/>
        <v>473.80454330646694</v>
      </c>
      <c r="CF176" s="10">
        <f t="shared" si="91"/>
        <v>1.3947153527376555</v>
      </c>
      <c r="CG176" s="35">
        <f t="shared" si="92"/>
        <v>6.9900000000000029</v>
      </c>
      <c r="CH176" s="7">
        <f t="shared" si="93"/>
        <v>21.03328144020869</v>
      </c>
      <c r="CI176" s="7">
        <f t="shared" si="99"/>
        <v>10.726973534506431</v>
      </c>
      <c r="CJ176" s="10">
        <f t="shared" si="94"/>
        <v>13.274960509134971</v>
      </c>
    </row>
    <row r="177" spans="1:88" ht="15.75" thickBot="1" x14ac:dyDescent="0.3">
      <c r="A177" s="8">
        <v>166</v>
      </c>
      <c r="B177" s="3" t="s">
        <v>21</v>
      </c>
      <c r="C177" s="14">
        <v>44362</v>
      </c>
      <c r="D177" s="11">
        <f t="shared" si="95"/>
        <v>23.354300459651348</v>
      </c>
      <c r="E177" s="8">
        <f t="shared" si="114"/>
        <v>-180</v>
      </c>
      <c r="F177" s="3">
        <f t="shared" si="114"/>
        <v>-165</v>
      </c>
      <c r="G177" s="3">
        <f t="shared" si="114"/>
        <v>-150</v>
      </c>
      <c r="H177" s="3">
        <f t="shared" si="114"/>
        <v>-135</v>
      </c>
      <c r="I177" s="3">
        <f t="shared" si="112"/>
        <v>-120</v>
      </c>
      <c r="J177" s="3">
        <f t="shared" si="112"/>
        <v>-105</v>
      </c>
      <c r="K177" s="3">
        <f t="shared" si="112"/>
        <v>-90</v>
      </c>
      <c r="L177" s="3">
        <f t="shared" si="112"/>
        <v>-75</v>
      </c>
      <c r="M177" s="3">
        <f t="shared" si="104"/>
        <v>-60</v>
      </c>
      <c r="N177" s="3">
        <f t="shared" si="104"/>
        <v>-45</v>
      </c>
      <c r="O177" s="3">
        <f t="shared" si="104"/>
        <v>-30</v>
      </c>
      <c r="P177" s="3">
        <f t="shared" si="104"/>
        <v>-15</v>
      </c>
      <c r="Q177" s="3">
        <f t="shared" si="104"/>
        <v>0</v>
      </c>
      <c r="R177" s="3">
        <f t="shared" si="104"/>
        <v>15</v>
      </c>
      <c r="S177" s="3">
        <f t="shared" si="104"/>
        <v>30</v>
      </c>
      <c r="T177" s="3">
        <f t="shared" si="104"/>
        <v>45</v>
      </c>
      <c r="U177" s="3">
        <f t="shared" si="104"/>
        <v>60</v>
      </c>
      <c r="V177" s="3">
        <f t="shared" si="104"/>
        <v>75</v>
      </c>
      <c r="W177" s="3">
        <f t="shared" si="104"/>
        <v>90</v>
      </c>
      <c r="X177" s="3">
        <f t="shared" si="104"/>
        <v>105</v>
      </c>
      <c r="Y177" s="3">
        <f t="shared" si="109"/>
        <v>120</v>
      </c>
      <c r="Z177" s="3">
        <f t="shared" si="109"/>
        <v>135</v>
      </c>
      <c r="AA177" s="3">
        <f t="shared" si="109"/>
        <v>150</v>
      </c>
      <c r="AB177" s="3">
        <f t="shared" si="109"/>
        <v>165</v>
      </c>
      <c r="AC177" s="3">
        <f t="shared" si="109"/>
        <v>180</v>
      </c>
      <c r="AD177" s="7">
        <f t="shared" si="113"/>
        <v>178.76569954034889</v>
      </c>
      <c r="AE177" s="7">
        <f t="shared" si="113"/>
        <v>166.11705158471329</v>
      </c>
      <c r="AF177" s="7">
        <f t="shared" si="113"/>
        <v>152.35294210748745</v>
      </c>
      <c r="AG177" s="7">
        <f t="shared" si="113"/>
        <v>138.64781666021685</v>
      </c>
      <c r="AH177" s="7">
        <f t="shared" si="111"/>
        <v>125.06593316079311</v>
      </c>
      <c r="AI177" s="7">
        <f t="shared" si="111"/>
        <v>111.67828837069497</v>
      </c>
      <c r="AJ177" s="7">
        <f t="shared" si="111"/>
        <v>98.584591074256906</v>
      </c>
      <c r="AK177" s="7">
        <f t="shared" si="111"/>
        <v>85.936857277138429</v>
      </c>
      <c r="AL177" s="7">
        <f t="shared" si="107"/>
        <v>73.979584941688955</v>
      </c>
      <c r="AM177" s="7">
        <f t="shared" si="107"/>
        <v>63.119969479751099</v>
      </c>
      <c r="AN177" s="7">
        <f t="shared" si="107"/>
        <v>54.035497278852276</v>
      </c>
      <c r="AO177" s="7">
        <f t="shared" si="107"/>
        <v>47.759111811075087</v>
      </c>
      <c r="AP177" s="7">
        <f t="shared" si="107"/>
        <v>45.474300459651346</v>
      </c>
      <c r="AQ177" s="7">
        <f t="shared" si="107"/>
        <v>47.759111811075087</v>
      </c>
      <c r="AR177" s="7">
        <f t="shared" si="107"/>
        <v>54.035497278852276</v>
      </c>
      <c r="AS177" s="7">
        <f t="shared" si="107"/>
        <v>63.119969479751099</v>
      </c>
      <c r="AT177" s="7">
        <f t="shared" si="110"/>
        <v>73.979584941688955</v>
      </c>
      <c r="AU177" s="7">
        <f t="shared" si="110"/>
        <v>85.936857277138429</v>
      </c>
      <c r="AV177" s="7">
        <f t="shared" si="110"/>
        <v>98.584591074256906</v>
      </c>
      <c r="AW177" s="7">
        <f t="shared" si="110"/>
        <v>111.67828837069497</v>
      </c>
      <c r="AX177" s="7">
        <f t="shared" si="110"/>
        <v>125.06593316079311</v>
      </c>
      <c r="AY177" s="7">
        <f t="shared" si="110"/>
        <v>138.64781666021685</v>
      </c>
      <c r="AZ177" s="7">
        <f t="shared" si="110"/>
        <v>152.35294210748745</v>
      </c>
      <c r="BA177" s="7">
        <f t="shared" si="110"/>
        <v>166.11705158471329</v>
      </c>
      <c r="BB177" s="7">
        <f t="shared" si="110"/>
        <v>178.76569954034889</v>
      </c>
      <c r="BC177" s="7">
        <f t="shared" si="96"/>
        <v>79.891769371643491</v>
      </c>
      <c r="BD177" s="7">
        <f t="shared" si="90"/>
        <v>10.652235916219132</v>
      </c>
      <c r="BE177" s="40">
        <f t="shared" si="97"/>
        <v>0.96832222124122846</v>
      </c>
      <c r="BF177" s="40">
        <f t="shared" si="106"/>
        <v>0</v>
      </c>
      <c r="BG177" s="40">
        <f t="shared" si="105"/>
        <v>0</v>
      </c>
      <c r="BH177" s="40">
        <f t="shared" si="105"/>
        <v>0</v>
      </c>
      <c r="BI177" s="40">
        <f t="shared" si="105"/>
        <v>0</v>
      </c>
      <c r="BJ177" s="40">
        <f t="shared" si="105"/>
        <v>0</v>
      </c>
      <c r="BK177" s="40">
        <f t="shared" si="105"/>
        <v>0</v>
      </c>
      <c r="BL177" s="40">
        <f t="shared" si="103"/>
        <v>0</v>
      </c>
      <c r="BM177" s="40">
        <f t="shared" si="103"/>
        <v>93.791566229136905</v>
      </c>
      <c r="BN177" s="40">
        <f t="shared" si="103"/>
        <v>365.31354899333621</v>
      </c>
      <c r="BO177" s="40">
        <f t="shared" si="103"/>
        <v>598.47476147624764</v>
      </c>
      <c r="BP177" s="40">
        <f t="shared" si="103"/>
        <v>777.3856523642819</v>
      </c>
      <c r="BQ177" s="40">
        <f t="shared" si="103"/>
        <v>889.85374010764724</v>
      </c>
      <c r="BR177" s="40">
        <f t="shared" si="103"/>
        <v>928.21451038893531</v>
      </c>
      <c r="BS177" s="40">
        <f t="shared" si="103"/>
        <v>889.85374010764724</v>
      </c>
      <c r="BT177" s="40">
        <f t="shared" si="103"/>
        <v>777.3856523642819</v>
      </c>
      <c r="BU177" s="40">
        <f t="shared" si="103"/>
        <v>598.47476147624764</v>
      </c>
      <c r="BV177" s="40">
        <f t="shared" si="103"/>
        <v>365.31354899333621</v>
      </c>
      <c r="BW177" s="40">
        <f t="shared" si="103"/>
        <v>93.791566229136905</v>
      </c>
      <c r="BX177" s="40">
        <f t="shared" si="108"/>
        <v>0</v>
      </c>
      <c r="BY177" s="40">
        <f t="shared" si="108"/>
        <v>0</v>
      </c>
      <c r="BZ177" s="40">
        <f t="shared" si="108"/>
        <v>0</v>
      </c>
      <c r="CA177" s="40">
        <f t="shared" si="108"/>
        <v>0</v>
      </c>
      <c r="CB177" s="40">
        <f t="shared" si="102"/>
        <v>0</v>
      </c>
      <c r="CC177" s="40">
        <f t="shared" si="102"/>
        <v>0</v>
      </c>
      <c r="CD177" s="40">
        <f t="shared" si="102"/>
        <v>0</v>
      </c>
      <c r="CE177" s="40">
        <f t="shared" si="98"/>
        <v>473.38940029835703</v>
      </c>
      <c r="CF177" s="10">
        <f t="shared" si="91"/>
        <v>1.3943744207791402</v>
      </c>
      <c r="CG177" s="35">
        <f t="shared" si="92"/>
        <v>6.9900000000000029</v>
      </c>
      <c r="CH177" s="7">
        <f t="shared" si="93"/>
        <v>21.00343916719925</v>
      </c>
      <c r="CI177" s="7">
        <f t="shared" si="99"/>
        <v>10.711753975271618</v>
      </c>
      <c r="CJ177" s="10">
        <f t="shared" si="94"/>
        <v>13.25787774729848</v>
      </c>
    </row>
    <row r="178" spans="1:88" ht="15.75" thickBot="1" x14ac:dyDescent="0.3">
      <c r="A178" s="8">
        <v>167</v>
      </c>
      <c r="B178" s="3" t="s">
        <v>21</v>
      </c>
      <c r="C178" s="14">
        <v>44363</v>
      </c>
      <c r="D178" s="11">
        <f t="shared" si="95"/>
        <v>23.387270619386246</v>
      </c>
      <c r="E178" s="8">
        <f t="shared" si="114"/>
        <v>-180</v>
      </c>
      <c r="F178" s="3">
        <f t="shared" si="114"/>
        <v>-165</v>
      </c>
      <c r="G178" s="3">
        <f t="shared" si="114"/>
        <v>-150</v>
      </c>
      <c r="H178" s="3">
        <f t="shared" si="114"/>
        <v>-135</v>
      </c>
      <c r="I178" s="3">
        <f t="shared" si="112"/>
        <v>-120</v>
      </c>
      <c r="J178" s="3">
        <f t="shared" si="112"/>
        <v>-105</v>
      </c>
      <c r="K178" s="3">
        <f t="shared" si="112"/>
        <v>-90</v>
      </c>
      <c r="L178" s="3">
        <f t="shared" si="112"/>
        <v>-75</v>
      </c>
      <c r="M178" s="3">
        <f t="shared" si="104"/>
        <v>-60</v>
      </c>
      <c r="N178" s="3">
        <f t="shared" si="104"/>
        <v>-45</v>
      </c>
      <c r="O178" s="3">
        <f t="shared" si="104"/>
        <v>-30</v>
      </c>
      <c r="P178" s="3">
        <f t="shared" si="104"/>
        <v>-15</v>
      </c>
      <c r="Q178" s="3">
        <f t="shared" si="104"/>
        <v>0</v>
      </c>
      <c r="R178" s="3">
        <f t="shared" si="104"/>
        <v>15</v>
      </c>
      <c r="S178" s="3">
        <f t="shared" si="104"/>
        <v>30</v>
      </c>
      <c r="T178" s="3">
        <f t="shared" si="104"/>
        <v>45</v>
      </c>
      <c r="U178" s="3">
        <f t="shared" si="104"/>
        <v>60</v>
      </c>
      <c r="V178" s="3">
        <f t="shared" si="104"/>
        <v>75</v>
      </c>
      <c r="W178" s="3">
        <f t="shared" si="104"/>
        <v>90</v>
      </c>
      <c r="X178" s="3">
        <f t="shared" si="104"/>
        <v>105</v>
      </c>
      <c r="Y178" s="3">
        <f t="shared" si="109"/>
        <v>120</v>
      </c>
      <c r="Z178" s="3">
        <f t="shared" si="109"/>
        <v>135</v>
      </c>
      <c r="AA178" s="3">
        <f t="shared" si="109"/>
        <v>150</v>
      </c>
      <c r="AB178" s="3">
        <f t="shared" si="109"/>
        <v>165</v>
      </c>
      <c r="AC178" s="3">
        <f t="shared" si="109"/>
        <v>180</v>
      </c>
      <c r="AD178" s="7">
        <f t="shared" si="113"/>
        <v>178.73272938061382</v>
      </c>
      <c r="AE178" s="7">
        <f t="shared" si="113"/>
        <v>166.11577277560886</v>
      </c>
      <c r="AF178" s="7">
        <f t="shared" si="113"/>
        <v>152.35488935797392</v>
      </c>
      <c r="AG178" s="7">
        <f t="shared" si="113"/>
        <v>138.65209875097443</v>
      </c>
      <c r="AH178" s="7">
        <f t="shared" si="111"/>
        <v>125.07245553822509</v>
      </c>
      <c r="AI178" s="7">
        <f t="shared" si="111"/>
        <v>111.68717779099978</v>
      </c>
      <c r="AJ178" s="7">
        <f t="shared" si="111"/>
        <v>98.596116659561858</v>
      </c>
      <c r="AK178" s="7">
        <f t="shared" si="111"/>
        <v>85.951425895156333</v>
      </c>
      <c r="AL178" s="7">
        <f t="shared" si="107"/>
        <v>73.997743644795179</v>
      </c>
      <c r="AM178" s="7">
        <f t="shared" si="107"/>
        <v>63.142349080786943</v>
      </c>
      <c r="AN178" s="7">
        <f t="shared" si="107"/>
        <v>54.062536812322612</v>
      </c>
      <c r="AO178" s="7">
        <f t="shared" si="107"/>
        <v>47.790305831876218</v>
      </c>
      <c r="AP178" s="7">
        <f t="shared" si="107"/>
        <v>45.507270619386247</v>
      </c>
      <c r="AQ178" s="7">
        <f t="shared" si="107"/>
        <v>47.790305831876218</v>
      </c>
      <c r="AR178" s="7">
        <f t="shared" si="107"/>
        <v>54.062536812322612</v>
      </c>
      <c r="AS178" s="7">
        <f t="shared" si="107"/>
        <v>63.142349080786943</v>
      </c>
      <c r="AT178" s="7">
        <f t="shared" si="110"/>
        <v>73.997743644795179</v>
      </c>
      <c r="AU178" s="7">
        <f t="shared" si="110"/>
        <v>85.951425895156333</v>
      </c>
      <c r="AV178" s="7">
        <f t="shared" si="110"/>
        <v>98.596116659561858</v>
      </c>
      <c r="AW178" s="7">
        <f t="shared" si="110"/>
        <v>111.68717779099978</v>
      </c>
      <c r="AX178" s="7">
        <f t="shared" si="110"/>
        <v>125.07245553822509</v>
      </c>
      <c r="AY178" s="7">
        <f t="shared" si="110"/>
        <v>138.65209875097443</v>
      </c>
      <c r="AZ178" s="7">
        <f t="shared" si="110"/>
        <v>152.35488935797392</v>
      </c>
      <c r="BA178" s="7">
        <f t="shared" si="110"/>
        <v>166.11577277560886</v>
      </c>
      <c r="BB178" s="7">
        <f t="shared" si="110"/>
        <v>178.73272938061382</v>
      </c>
      <c r="BC178" s="7">
        <f t="shared" si="96"/>
        <v>79.875614481879737</v>
      </c>
      <c r="BD178" s="7">
        <f t="shared" si="90"/>
        <v>10.650081930917299</v>
      </c>
      <c r="BE178" s="40">
        <f t="shared" si="97"/>
        <v>0.96816773220218899</v>
      </c>
      <c r="BF178" s="40">
        <f t="shared" si="106"/>
        <v>0</v>
      </c>
      <c r="BG178" s="40">
        <f t="shared" si="105"/>
        <v>0</v>
      </c>
      <c r="BH178" s="40">
        <f t="shared" si="105"/>
        <v>0</v>
      </c>
      <c r="BI178" s="40">
        <f t="shared" si="105"/>
        <v>0</v>
      </c>
      <c r="BJ178" s="40">
        <f t="shared" si="105"/>
        <v>0</v>
      </c>
      <c r="BK178" s="40">
        <f t="shared" si="105"/>
        <v>0</v>
      </c>
      <c r="BL178" s="40">
        <f t="shared" si="103"/>
        <v>0</v>
      </c>
      <c r="BM178" s="40">
        <f t="shared" si="103"/>
        <v>93.440922169726477</v>
      </c>
      <c r="BN178" s="40">
        <f t="shared" si="103"/>
        <v>364.85208640094766</v>
      </c>
      <c r="BO178" s="40">
        <f t="shared" si="103"/>
        <v>597.91813685221859</v>
      </c>
      <c r="BP178" s="40">
        <f t="shared" si="103"/>
        <v>776.75600734514467</v>
      </c>
      <c r="BQ178" s="40">
        <f t="shared" si="103"/>
        <v>889.17819254918777</v>
      </c>
      <c r="BR178" s="40">
        <f t="shared" si="103"/>
        <v>927.52330632913788</v>
      </c>
      <c r="BS178" s="40">
        <f t="shared" si="103"/>
        <v>889.17819254918777</v>
      </c>
      <c r="BT178" s="40">
        <f t="shared" si="103"/>
        <v>776.75600734514467</v>
      </c>
      <c r="BU178" s="40">
        <f t="shared" si="103"/>
        <v>597.91813685221859</v>
      </c>
      <c r="BV178" s="40">
        <f t="shared" si="103"/>
        <v>364.85208640094766</v>
      </c>
      <c r="BW178" s="40">
        <f t="shared" si="103"/>
        <v>93.440922169726477</v>
      </c>
      <c r="BX178" s="40">
        <f t="shared" si="108"/>
        <v>0</v>
      </c>
      <c r="BY178" s="40">
        <f t="shared" si="108"/>
        <v>0</v>
      </c>
      <c r="BZ178" s="40">
        <f t="shared" si="108"/>
        <v>0</v>
      </c>
      <c r="CA178" s="40">
        <f t="shared" si="108"/>
        <v>0</v>
      </c>
      <c r="CB178" s="40">
        <f t="shared" si="102"/>
        <v>0</v>
      </c>
      <c r="CC178" s="40">
        <f t="shared" si="102"/>
        <v>0</v>
      </c>
      <c r="CD178" s="40">
        <f t="shared" si="102"/>
        <v>0</v>
      </c>
      <c r="CE178" s="40">
        <f t="shared" si="98"/>
        <v>473.03688622786035</v>
      </c>
      <c r="CF178" s="10">
        <f t="shared" si="91"/>
        <v>1.394092464762466</v>
      </c>
      <c r="CG178" s="35">
        <f t="shared" si="92"/>
        <v>6.9900000000000029</v>
      </c>
      <c r="CH178" s="7">
        <f t="shared" si="93"/>
        <v>20.978357703521414</v>
      </c>
      <c r="CI178" s="7">
        <f t="shared" si="99"/>
        <v>10.698962428795921</v>
      </c>
      <c r="CJ178" s="10">
        <f t="shared" si="94"/>
        <v>13.243493496862087</v>
      </c>
    </row>
    <row r="179" spans="1:88" ht="15.75" thickBot="1" x14ac:dyDescent="0.3">
      <c r="A179" s="8">
        <v>168</v>
      </c>
      <c r="B179" s="3" t="s">
        <v>21</v>
      </c>
      <c r="C179" s="14">
        <v>44364</v>
      </c>
      <c r="D179" s="11">
        <f t="shared" si="95"/>
        <v>23.413310626097982</v>
      </c>
      <c r="E179" s="8">
        <f t="shared" si="114"/>
        <v>-180</v>
      </c>
      <c r="F179" s="3">
        <f t="shared" si="114"/>
        <v>-165</v>
      </c>
      <c r="G179" s="3">
        <f t="shared" si="114"/>
        <v>-150</v>
      </c>
      <c r="H179" s="3">
        <f t="shared" si="114"/>
        <v>-135</v>
      </c>
      <c r="I179" s="3">
        <f t="shared" si="112"/>
        <v>-120</v>
      </c>
      <c r="J179" s="3">
        <f t="shared" si="112"/>
        <v>-105</v>
      </c>
      <c r="K179" s="3">
        <f t="shared" si="112"/>
        <v>-90</v>
      </c>
      <c r="L179" s="3">
        <f t="shared" si="112"/>
        <v>-75</v>
      </c>
      <c r="M179" s="3">
        <f t="shared" si="104"/>
        <v>-60</v>
      </c>
      <c r="N179" s="3">
        <f t="shared" si="104"/>
        <v>-45</v>
      </c>
      <c r="O179" s="3">
        <f t="shared" si="104"/>
        <v>-30</v>
      </c>
      <c r="P179" s="3">
        <f t="shared" si="104"/>
        <v>-15</v>
      </c>
      <c r="Q179" s="3">
        <f t="shared" si="104"/>
        <v>0</v>
      </c>
      <c r="R179" s="3">
        <f t="shared" si="104"/>
        <v>15</v>
      </c>
      <c r="S179" s="3">
        <f t="shared" si="104"/>
        <v>30</v>
      </c>
      <c r="T179" s="3">
        <f t="shared" si="104"/>
        <v>45</v>
      </c>
      <c r="U179" s="3">
        <f t="shared" si="104"/>
        <v>60</v>
      </c>
      <c r="V179" s="3">
        <f t="shared" si="104"/>
        <v>75</v>
      </c>
      <c r="W179" s="3">
        <f t="shared" si="104"/>
        <v>90</v>
      </c>
      <c r="X179" s="3">
        <f t="shared" si="104"/>
        <v>105</v>
      </c>
      <c r="Y179" s="3">
        <f t="shared" si="109"/>
        <v>120</v>
      </c>
      <c r="Z179" s="3">
        <f t="shared" si="109"/>
        <v>135</v>
      </c>
      <c r="AA179" s="3">
        <f t="shared" si="109"/>
        <v>150</v>
      </c>
      <c r="AB179" s="3">
        <f t="shared" si="109"/>
        <v>165</v>
      </c>
      <c r="AC179" s="3">
        <f t="shared" si="109"/>
        <v>180</v>
      </c>
      <c r="AD179" s="7">
        <f t="shared" si="113"/>
        <v>178.70668937390212</v>
      </c>
      <c r="AE179" s="7">
        <f t="shared" si="113"/>
        <v>166.11470860131567</v>
      </c>
      <c r="AF179" s="7">
        <f t="shared" si="113"/>
        <v>152.35640179369977</v>
      </c>
      <c r="AG179" s="7">
        <f t="shared" si="113"/>
        <v>138.65546578693457</v>
      </c>
      <c r="AH179" s="7">
        <f t="shared" si="111"/>
        <v>125.07759789964989</v>
      </c>
      <c r="AI179" s="7">
        <f t="shared" si="111"/>
        <v>111.69419375693958</v>
      </c>
      <c r="AJ179" s="7">
        <f t="shared" si="111"/>
        <v>98.605217848615581</v>
      </c>
      <c r="AK179" s="7">
        <f t="shared" si="111"/>
        <v>85.962933030776583</v>
      </c>
      <c r="AL179" s="7">
        <f t="shared" si="107"/>
        <v>74.012088163817339</v>
      </c>
      <c r="AM179" s="7">
        <f t="shared" si="107"/>
        <v>63.160028269652436</v>
      </c>
      <c r="AN179" s="7">
        <f t="shared" si="107"/>
        <v>54.083895960729002</v>
      </c>
      <c r="AO179" s="7">
        <f t="shared" si="107"/>
        <v>47.814944309402769</v>
      </c>
      <c r="AP179" s="7">
        <f t="shared" si="107"/>
        <v>45.533310626097986</v>
      </c>
      <c r="AQ179" s="7">
        <f t="shared" si="107"/>
        <v>47.814944309402769</v>
      </c>
      <c r="AR179" s="7">
        <f t="shared" si="107"/>
        <v>54.083895960729002</v>
      </c>
      <c r="AS179" s="7">
        <f t="shared" si="107"/>
        <v>63.160028269652436</v>
      </c>
      <c r="AT179" s="7">
        <f t="shared" si="110"/>
        <v>74.012088163817339</v>
      </c>
      <c r="AU179" s="7">
        <f t="shared" si="110"/>
        <v>85.962933030776583</v>
      </c>
      <c r="AV179" s="7">
        <f t="shared" si="110"/>
        <v>98.605217848615581</v>
      </c>
      <c r="AW179" s="7">
        <f t="shared" si="110"/>
        <v>111.69419375693958</v>
      </c>
      <c r="AX179" s="7">
        <f t="shared" si="110"/>
        <v>125.07759789964989</v>
      </c>
      <c r="AY179" s="7">
        <f t="shared" si="110"/>
        <v>138.65546578693457</v>
      </c>
      <c r="AZ179" s="7">
        <f t="shared" si="110"/>
        <v>152.35640179369977</v>
      </c>
      <c r="BA179" s="7">
        <f t="shared" si="110"/>
        <v>166.11470860131567</v>
      </c>
      <c r="BB179" s="7">
        <f t="shared" si="110"/>
        <v>178.70668937390212</v>
      </c>
      <c r="BC179" s="7">
        <f t="shared" si="96"/>
        <v>79.862849005464724</v>
      </c>
      <c r="BD179" s="7">
        <f t="shared" si="90"/>
        <v>10.648379867395297</v>
      </c>
      <c r="BE179" s="40">
        <f t="shared" si="97"/>
        <v>0.96802267575109457</v>
      </c>
      <c r="BF179" s="40">
        <f t="shared" si="106"/>
        <v>0</v>
      </c>
      <c r="BG179" s="40">
        <f t="shared" si="105"/>
        <v>0</v>
      </c>
      <c r="BH179" s="40">
        <f t="shared" si="105"/>
        <v>0</v>
      </c>
      <c r="BI179" s="40">
        <f t="shared" si="105"/>
        <v>0</v>
      </c>
      <c r="BJ179" s="40">
        <f t="shared" si="105"/>
        <v>0</v>
      </c>
      <c r="BK179" s="40">
        <f t="shared" si="105"/>
        <v>0</v>
      </c>
      <c r="BL179" s="40">
        <f t="shared" si="103"/>
        <v>0</v>
      </c>
      <c r="BM179" s="40">
        <f t="shared" si="103"/>
        <v>93.161818109717927</v>
      </c>
      <c r="BN179" s="40">
        <f t="shared" si="103"/>
        <v>364.47895128956657</v>
      </c>
      <c r="BO179" s="40">
        <f t="shared" si="103"/>
        <v>597.46425544646445</v>
      </c>
      <c r="BP179" s="40">
        <f t="shared" si="103"/>
        <v>776.24016712853881</v>
      </c>
      <c r="BQ179" s="40">
        <f t="shared" si="103"/>
        <v>888.62340339581931</v>
      </c>
      <c r="BR179" s="40">
        <f t="shared" si="103"/>
        <v>926.95523241876981</v>
      </c>
      <c r="BS179" s="40">
        <f t="shared" si="103"/>
        <v>888.62340339581931</v>
      </c>
      <c r="BT179" s="40">
        <f t="shared" si="103"/>
        <v>776.24016712853881</v>
      </c>
      <c r="BU179" s="40">
        <f t="shared" si="103"/>
        <v>597.46425544646445</v>
      </c>
      <c r="BV179" s="40">
        <f t="shared" si="103"/>
        <v>364.47895128956657</v>
      </c>
      <c r="BW179" s="40">
        <f t="shared" si="103"/>
        <v>93.161818109717927</v>
      </c>
      <c r="BX179" s="40">
        <f t="shared" si="108"/>
        <v>0</v>
      </c>
      <c r="BY179" s="40">
        <f t="shared" si="108"/>
        <v>0</v>
      </c>
      <c r="BZ179" s="40">
        <f t="shared" si="108"/>
        <v>0</v>
      </c>
      <c r="CA179" s="40">
        <f t="shared" si="108"/>
        <v>0</v>
      </c>
      <c r="CB179" s="40">
        <f t="shared" si="102"/>
        <v>0</v>
      </c>
      <c r="CC179" s="40">
        <f t="shared" si="102"/>
        <v>0</v>
      </c>
      <c r="CD179" s="40">
        <f t="shared" si="102"/>
        <v>0</v>
      </c>
      <c r="CE179" s="40">
        <f t="shared" si="98"/>
        <v>472.74716853357262</v>
      </c>
      <c r="CF179" s="10">
        <f t="shared" si="91"/>
        <v>1.3938696651684384</v>
      </c>
      <c r="CG179" s="35">
        <f t="shared" si="92"/>
        <v>6.9900000000000029</v>
      </c>
      <c r="CH179" s="7">
        <f t="shared" si="93"/>
        <v>20.958047627300708</v>
      </c>
      <c r="CI179" s="7">
        <f t="shared" si="99"/>
        <v>10.688604289923362</v>
      </c>
      <c r="CJ179" s="10">
        <f t="shared" si="94"/>
        <v>13.231815212314658</v>
      </c>
    </row>
    <row r="180" spans="1:88" ht="15.75" thickBot="1" x14ac:dyDescent="0.3">
      <c r="A180" s="8">
        <v>169</v>
      </c>
      <c r="B180" s="3" t="s">
        <v>21</v>
      </c>
      <c r="C180" s="14">
        <v>44365</v>
      </c>
      <c r="D180" s="11">
        <f t="shared" si="95"/>
        <v>23.432412763570579</v>
      </c>
      <c r="E180" s="8">
        <f t="shared" si="114"/>
        <v>-180</v>
      </c>
      <c r="F180" s="3">
        <f t="shared" si="114"/>
        <v>-165</v>
      </c>
      <c r="G180" s="3">
        <f t="shared" si="114"/>
        <v>-150</v>
      </c>
      <c r="H180" s="3">
        <f t="shared" si="114"/>
        <v>-135</v>
      </c>
      <c r="I180" s="3">
        <f t="shared" si="112"/>
        <v>-120</v>
      </c>
      <c r="J180" s="3">
        <f t="shared" si="112"/>
        <v>-105</v>
      </c>
      <c r="K180" s="3">
        <f t="shared" si="112"/>
        <v>-90</v>
      </c>
      <c r="L180" s="3">
        <f t="shared" si="112"/>
        <v>-75</v>
      </c>
      <c r="M180" s="3">
        <f t="shared" si="104"/>
        <v>-60</v>
      </c>
      <c r="N180" s="3">
        <f t="shared" si="104"/>
        <v>-45</v>
      </c>
      <c r="O180" s="3">
        <f t="shared" si="104"/>
        <v>-30</v>
      </c>
      <c r="P180" s="3">
        <f t="shared" si="104"/>
        <v>-15</v>
      </c>
      <c r="Q180" s="3">
        <f t="shared" si="104"/>
        <v>0</v>
      </c>
      <c r="R180" s="3">
        <f t="shared" si="104"/>
        <v>15</v>
      </c>
      <c r="S180" s="3">
        <f t="shared" si="104"/>
        <v>30</v>
      </c>
      <c r="T180" s="3">
        <f t="shared" si="104"/>
        <v>45</v>
      </c>
      <c r="U180" s="3">
        <f t="shared" si="104"/>
        <v>60</v>
      </c>
      <c r="V180" s="3">
        <f t="shared" si="104"/>
        <v>75</v>
      </c>
      <c r="W180" s="3">
        <f t="shared" si="104"/>
        <v>90</v>
      </c>
      <c r="X180" s="3">
        <f t="shared" si="104"/>
        <v>105</v>
      </c>
      <c r="Y180" s="3">
        <f t="shared" si="109"/>
        <v>120</v>
      </c>
      <c r="Z180" s="3">
        <f t="shared" si="109"/>
        <v>135</v>
      </c>
      <c r="AA180" s="3">
        <f t="shared" si="109"/>
        <v>150</v>
      </c>
      <c r="AB180" s="3">
        <f t="shared" si="109"/>
        <v>165</v>
      </c>
      <c r="AC180" s="3">
        <f t="shared" si="109"/>
        <v>180</v>
      </c>
      <c r="AD180" s="7">
        <f t="shared" si="113"/>
        <v>178.68758723642955</v>
      </c>
      <c r="AE180" s="7">
        <f t="shared" si="113"/>
        <v>166.11389756777575</v>
      </c>
      <c r="AF180" s="7">
        <f t="shared" si="113"/>
        <v>152.35749694985236</v>
      </c>
      <c r="AG180" s="7">
        <f t="shared" si="113"/>
        <v>138.65792732999395</v>
      </c>
      <c r="AH180" s="7">
        <f t="shared" si="111"/>
        <v>125.08136509732246</v>
      </c>
      <c r="AI180" s="7">
        <f t="shared" si="111"/>
        <v>111.69933767450932</v>
      </c>
      <c r="AJ180" s="7">
        <f t="shared" si="111"/>
        <v>98.611893197715489</v>
      </c>
      <c r="AK180" s="7">
        <f t="shared" si="111"/>
        <v>85.971374734375345</v>
      </c>
      <c r="AL180" s="7">
        <f t="shared" si="107"/>
        <v>74.022612357813458</v>
      </c>
      <c r="AM180" s="7">
        <f t="shared" si="107"/>
        <v>63.172999224199643</v>
      </c>
      <c r="AN180" s="7">
        <f t="shared" si="107"/>
        <v>54.099566149539797</v>
      </c>
      <c r="AO180" s="7">
        <f t="shared" si="107"/>
        <v>47.833019042917428</v>
      </c>
      <c r="AP180" s="7">
        <f t="shared" si="107"/>
        <v>45.55241276357058</v>
      </c>
      <c r="AQ180" s="7">
        <f t="shared" si="107"/>
        <v>47.833019042917428</v>
      </c>
      <c r="AR180" s="7">
        <f t="shared" si="107"/>
        <v>54.099566149539797</v>
      </c>
      <c r="AS180" s="7">
        <f t="shared" si="107"/>
        <v>63.172999224199643</v>
      </c>
      <c r="AT180" s="7">
        <f t="shared" si="110"/>
        <v>74.022612357813458</v>
      </c>
      <c r="AU180" s="7">
        <f t="shared" si="110"/>
        <v>85.971374734375345</v>
      </c>
      <c r="AV180" s="7">
        <f t="shared" si="110"/>
        <v>98.611893197715489</v>
      </c>
      <c r="AW180" s="7">
        <f t="shared" si="110"/>
        <v>111.69933767450932</v>
      </c>
      <c r="AX180" s="7">
        <f t="shared" si="110"/>
        <v>125.08136509732246</v>
      </c>
      <c r="AY180" s="7">
        <f t="shared" si="110"/>
        <v>138.65792732999395</v>
      </c>
      <c r="AZ180" s="7">
        <f t="shared" si="110"/>
        <v>152.35749694985236</v>
      </c>
      <c r="BA180" s="7">
        <f t="shared" si="110"/>
        <v>166.11389756777575</v>
      </c>
      <c r="BB180" s="7">
        <f t="shared" si="110"/>
        <v>178.68758723642955</v>
      </c>
      <c r="BC180" s="7">
        <f t="shared" si="96"/>
        <v>79.853481131352751</v>
      </c>
      <c r="BD180" s="7">
        <f t="shared" si="90"/>
        <v>10.6471308175137</v>
      </c>
      <c r="BE180" s="40">
        <f t="shared" si="97"/>
        <v>0.96788709487130231</v>
      </c>
      <c r="BF180" s="40">
        <f t="shared" si="106"/>
        <v>0</v>
      </c>
      <c r="BG180" s="40">
        <f t="shared" si="105"/>
        <v>0</v>
      </c>
      <c r="BH180" s="40">
        <f t="shared" si="105"/>
        <v>0</v>
      </c>
      <c r="BI180" s="40">
        <f t="shared" si="105"/>
        <v>0</v>
      </c>
      <c r="BJ180" s="40">
        <f t="shared" si="105"/>
        <v>0</v>
      </c>
      <c r="BK180" s="40">
        <f t="shared" si="105"/>
        <v>0</v>
      </c>
      <c r="BL180" s="40">
        <f t="shared" si="103"/>
        <v>0</v>
      </c>
      <c r="BM180" s="40">
        <f t="shared" si="103"/>
        <v>92.954312719181701</v>
      </c>
      <c r="BN180" s="40">
        <f t="shared" si="103"/>
        <v>364.19426705275976</v>
      </c>
      <c r="BO180" s="40">
        <f t="shared" si="103"/>
        <v>597.11329623187726</v>
      </c>
      <c r="BP180" s="40">
        <f t="shared" si="103"/>
        <v>775.83835333487275</v>
      </c>
      <c r="BQ180" s="40">
        <f t="shared" si="103"/>
        <v>888.18962107729942</v>
      </c>
      <c r="BR180" s="40">
        <f t="shared" si="103"/>
        <v>926.51054623175958</v>
      </c>
      <c r="BS180" s="40">
        <f t="shared" si="103"/>
        <v>888.18962107729942</v>
      </c>
      <c r="BT180" s="40">
        <f t="shared" si="103"/>
        <v>775.83835333487275</v>
      </c>
      <c r="BU180" s="40">
        <f t="shared" si="103"/>
        <v>597.11329623187726</v>
      </c>
      <c r="BV180" s="40">
        <f t="shared" si="103"/>
        <v>364.19426705275976</v>
      </c>
      <c r="BW180" s="40">
        <f t="shared" si="103"/>
        <v>92.954312719181701</v>
      </c>
      <c r="BX180" s="40">
        <f t="shared" si="108"/>
        <v>0</v>
      </c>
      <c r="BY180" s="40">
        <f t="shared" si="108"/>
        <v>0</v>
      </c>
      <c r="BZ180" s="40">
        <f t="shared" si="108"/>
        <v>0</v>
      </c>
      <c r="CA180" s="40">
        <f t="shared" si="108"/>
        <v>0</v>
      </c>
      <c r="CB180" s="40">
        <f t="shared" si="102"/>
        <v>0</v>
      </c>
      <c r="CC180" s="40">
        <f t="shared" si="102"/>
        <v>0</v>
      </c>
      <c r="CD180" s="40">
        <f t="shared" si="102"/>
        <v>0</v>
      </c>
      <c r="CE180" s="40">
        <f t="shared" si="98"/>
        <v>472.52037857819738</v>
      </c>
      <c r="CF180" s="10">
        <f t="shared" si="91"/>
        <v>1.3937061649212721</v>
      </c>
      <c r="CG180" s="35">
        <f t="shared" si="92"/>
        <v>6.9900000000000029</v>
      </c>
      <c r="CH180" s="7">
        <f t="shared" si="93"/>
        <v>20.942517110374155</v>
      </c>
      <c r="CI180" s="7">
        <f t="shared" si="99"/>
        <v>10.68068372629082</v>
      </c>
      <c r="CJ180" s="10">
        <f t="shared" si="94"/>
        <v>13.222848691277191</v>
      </c>
    </row>
    <row r="181" spans="1:88" ht="15.75" thickBot="1" x14ac:dyDescent="0.3">
      <c r="A181" s="8">
        <v>170</v>
      </c>
      <c r="B181" s="3" t="s">
        <v>21</v>
      </c>
      <c r="C181" s="14">
        <v>44366</v>
      </c>
      <c r="D181" s="11">
        <f t="shared" si="95"/>
        <v>23.444571371428442</v>
      </c>
      <c r="E181" s="8">
        <f t="shared" si="114"/>
        <v>-180</v>
      </c>
      <c r="F181" s="3">
        <f t="shared" si="114"/>
        <v>-165</v>
      </c>
      <c r="G181" s="3">
        <f t="shared" si="114"/>
        <v>-150</v>
      </c>
      <c r="H181" s="3">
        <f t="shared" si="114"/>
        <v>-135</v>
      </c>
      <c r="I181" s="3">
        <f t="shared" si="112"/>
        <v>-120</v>
      </c>
      <c r="J181" s="3">
        <f t="shared" si="112"/>
        <v>-105</v>
      </c>
      <c r="K181" s="3">
        <f t="shared" si="112"/>
        <v>-90</v>
      </c>
      <c r="L181" s="3">
        <f t="shared" si="112"/>
        <v>-75</v>
      </c>
      <c r="M181" s="3">
        <f t="shared" si="104"/>
        <v>-60</v>
      </c>
      <c r="N181" s="3">
        <f t="shared" si="104"/>
        <v>-45</v>
      </c>
      <c r="O181" s="3">
        <f t="shared" si="104"/>
        <v>-30</v>
      </c>
      <c r="P181" s="3">
        <f t="shared" si="104"/>
        <v>-15</v>
      </c>
      <c r="Q181" s="3">
        <f t="shared" si="104"/>
        <v>0</v>
      </c>
      <c r="R181" s="3">
        <f t="shared" si="104"/>
        <v>15</v>
      </c>
      <c r="S181" s="3">
        <f t="shared" si="104"/>
        <v>30</v>
      </c>
      <c r="T181" s="3">
        <f t="shared" si="104"/>
        <v>45</v>
      </c>
      <c r="U181" s="3">
        <f t="shared" si="104"/>
        <v>60</v>
      </c>
      <c r="V181" s="3">
        <f t="shared" si="104"/>
        <v>75</v>
      </c>
      <c r="W181" s="3">
        <f t="shared" si="104"/>
        <v>90</v>
      </c>
      <c r="X181" s="3">
        <f t="shared" si="104"/>
        <v>105</v>
      </c>
      <c r="Y181" s="3">
        <f t="shared" si="109"/>
        <v>120</v>
      </c>
      <c r="Z181" s="3">
        <f t="shared" si="109"/>
        <v>135</v>
      </c>
      <c r="AA181" s="3">
        <f t="shared" si="109"/>
        <v>150</v>
      </c>
      <c r="AB181" s="3">
        <f t="shared" si="109"/>
        <v>165</v>
      </c>
      <c r="AC181" s="3">
        <f t="shared" si="109"/>
        <v>180</v>
      </c>
      <c r="AD181" s="7">
        <f t="shared" si="113"/>
        <v>178.67542862857155</v>
      </c>
      <c r="AE181" s="7">
        <f t="shared" si="113"/>
        <v>166.11336794859932</v>
      </c>
      <c r="AF181" s="7">
        <f t="shared" si="113"/>
        <v>152.35818770983261</v>
      </c>
      <c r="AG181" s="7">
        <f t="shared" si="113"/>
        <v>138.65949040725491</v>
      </c>
      <c r="AH181" s="7">
        <f t="shared" si="111"/>
        <v>125.0837606988683</v>
      </c>
      <c r="AI181" s="7">
        <f t="shared" si="111"/>
        <v>111.70261058007196</v>
      </c>
      <c r="AJ181" s="7">
        <f t="shared" si="111"/>
        <v>98.616141650484309</v>
      </c>
      <c r="AK181" s="7">
        <f t="shared" si="111"/>
        <v>85.976748109768835</v>
      </c>
      <c r="AL181" s="7">
        <f t="shared" si="107"/>
        <v>74.029311722378424</v>
      </c>
      <c r="AM181" s="7">
        <f t="shared" si="107"/>
        <v>63.181256206860866</v>
      </c>
      <c r="AN181" s="7">
        <f t="shared" si="107"/>
        <v>54.109541089781359</v>
      </c>
      <c r="AO181" s="7">
        <f t="shared" si="107"/>
        <v>47.844524017333868</v>
      </c>
      <c r="AP181" s="7">
        <f t="shared" si="107"/>
        <v>45.564571371428435</v>
      </c>
      <c r="AQ181" s="7">
        <f t="shared" si="107"/>
        <v>47.844524017333868</v>
      </c>
      <c r="AR181" s="7">
        <f t="shared" si="107"/>
        <v>54.109541089781359</v>
      </c>
      <c r="AS181" s="7">
        <f t="shared" si="107"/>
        <v>63.181256206860866</v>
      </c>
      <c r="AT181" s="7">
        <f t="shared" si="110"/>
        <v>74.029311722378424</v>
      </c>
      <c r="AU181" s="7">
        <f t="shared" si="110"/>
        <v>85.976748109768835</v>
      </c>
      <c r="AV181" s="7">
        <f t="shared" si="110"/>
        <v>98.616141650484309</v>
      </c>
      <c r="AW181" s="7">
        <f t="shared" si="110"/>
        <v>111.70261058007196</v>
      </c>
      <c r="AX181" s="7">
        <f t="shared" si="110"/>
        <v>125.0837606988683</v>
      </c>
      <c r="AY181" s="7">
        <f t="shared" si="110"/>
        <v>138.65949040725491</v>
      </c>
      <c r="AZ181" s="7">
        <f t="shared" si="110"/>
        <v>152.35818770983261</v>
      </c>
      <c r="BA181" s="7">
        <f t="shared" si="110"/>
        <v>166.11336794859932</v>
      </c>
      <c r="BB181" s="7">
        <f t="shared" si="110"/>
        <v>178.67542862857155</v>
      </c>
      <c r="BC181" s="7">
        <f t="shared" si="96"/>
        <v>79.84751687894088</v>
      </c>
      <c r="BD181" s="7">
        <f t="shared" si="90"/>
        <v>10.646335583858784</v>
      </c>
      <c r="BE181" s="40">
        <f t="shared" si="97"/>
        <v>0.96776102973835298</v>
      </c>
      <c r="BF181" s="40">
        <f t="shared" si="106"/>
        <v>0</v>
      </c>
      <c r="BG181" s="40">
        <f t="shared" si="105"/>
        <v>0</v>
      </c>
      <c r="BH181" s="40">
        <f t="shared" si="105"/>
        <v>0</v>
      </c>
      <c r="BI181" s="40">
        <f t="shared" si="105"/>
        <v>0</v>
      </c>
      <c r="BJ181" s="40">
        <f t="shared" si="105"/>
        <v>0</v>
      </c>
      <c r="BK181" s="40">
        <f t="shared" si="105"/>
        <v>0</v>
      </c>
      <c r="BL181" s="40">
        <f t="shared" si="103"/>
        <v>0</v>
      </c>
      <c r="BM181" s="40">
        <f t="shared" si="103"/>
        <v>92.818443379082893</v>
      </c>
      <c r="BN181" s="40">
        <f t="shared" si="103"/>
        <v>363.9981196906943</v>
      </c>
      <c r="BO181" s="40">
        <f t="shared" si="103"/>
        <v>596.86538695888009</v>
      </c>
      <c r="BP181" s="40">
        <f t="shared" si="103"/>
        <v>775.55072575066879</v>
      </c>
      <c r="BQ181" s="40">
        <f t="shared" si="103"/>
        <v>887.87702551888367</v>
      </c>
      <c r="BR181" s="40">
        <f t="shared" si="103"/>
        <v>926.18943456230863</v>
      </c>
      <c r="BS181" s="40">
        <f t="shared" si="103"/>
        <v>887.87702551888367</v>
      </c>
      <c r="BT181" s="40">
        <f t="shared" si="103"/>
        <v>775.55072575066879</v>
      </c>
      <c r="BU181" s="40">
        <f t="shared" si="103"/>
        <v>596.86538695888009</v>
      </c>
      <c r="BV181" s="40">
        <f t="shared" si="103"/>
        <v>363.9981196906943</v>
      </c>
      <c r="BW181" s="40">
        <f t="shared" si="103"/>
        <v>92.818443379082893</v>
      </c>
      <c r="BX181" s="40">
        <f t="shared" si="108"/>
        <v>0</v>
      </c>
      <c r="BY181" s="40">
        <f t="shared" si="108"/>
        <v>0</v>
      </c>
      <c r="BZ181" s="40">
        <f t="shared" si="108"/>
        <v>0</v>
      </c>
      <c r="CA181" s="40">
        <f t="shared" si="108"/>
        <v>0</v>
      </c>
      <c r="CB181" s="40">
        <f t="shared" si="102"/>
        <v>0</v>
      </c>
      <c r="CC181" s="40">
        <f t="shared" si="102"/>
        <v>0</v>
      </c>
      <c r="CD181" s="40">
        <f t="shared" si="102"/>
        <v>0</v>
      </c>
      <c r="CE181" s="40">
        <f t="shared" si="98"/>
        <v>472.35661162677741</v>
      </c>
      <c r="CF181" s="10">
        <f t="shared" si="91"/>
        <v>1.3936020690792648</v>
      </c>
      <c r="CG181" s="35">
        <f t="shared" si="92"/>
        <v>6.9900000000000029</v>
      </c>
      <c r="CH181" s="7">
        <f t="shared" si="93"/>
        <v>20.931771917306211</v>
      </c>
      <c r="CI181" s="7">
        <f t="shared" si="99"/>
        <v>10.675203677826168</v>
      </c>
      <c r="CJ181" s="10">
        <f t="shared" si="94"/>
        <v>13.216598071107416</v>
      </c>
    </row>
    <row r="182" spans="1:88" ht="15.75" thickBot="1" x14ac:dyDescent="0.3">
      <c r="A182" s="8">
        <v>171</v>
      </c>
      <c r="B182" s="3" t="s">
        <v>21</v>
      </c>
      <c r="C182" s="14">
        <v>44367</v>
      </c>
      <c r="D182" s="11">
        <f t="shared" si="95"/>
        <v>23.449782846813658</v>
      </c>
      <c r="E182" s="8">
        <f t="shared" si="114"/>
        <v>-180</v>
      </c>
      <c r="F182" s="3">
        <f t="shared" si="114"/>
        <v>-165</v>
      </c>
      <c r="G182" s="3">
        <f t="shared" si="114"/>
        <v>-150</v>
      </c>
      <c r="H182" s="3">
        <f t="shared" si="114"/>
        <v>-135</v>
      </c>
      <c r="I182" s="3">
        <f t="shared" si="112"/>
        <v>-120</v>
      </c>
      <c r="J182" s="3">
        <f t="shared" si="112"/>
        <v>-105</v>
      </c>
      <c r="K182" s="3">
        <f t="shared" si="112"/>
        <v>-90</v>
      </c>
      <c r="L182" s="3">
        <f t="shared" si="112"/>
        <v>-75</v>
      </c>
      <c r="M182" s="3">
        <f t="shared" si="104"/>
        <v>-60</v>
      </c>
      <c r="N182" s="3">
        <f t="shared" si="104"/>
        <v>-45</v>
      </c>
      <c r="O182" s="3">
        <f t="shared" si="104"/>
        <v>-30</v>
      </c>
      <c r="P182" s="3">
        <f t="shared" si="104"/>
        <v>-15</v>
      </c>
      <c r="Q182" s="3">
        <f t="shared" si="104"/>
        <v>0</v>
      </c>
      <c r="R182" s="3">
        <f t="shared" si="104"/>
        <v>15</v>
      </c>
      <c r="S182" s="3">
        <f t="shared" si="104"/>
        <v>30</v>
      </c>
      <c r="T182" s="3">
        <f t="shared" si="104"/>
        <v>45</v>
      </c>
      <c r="U182" s="3">
        <f t="shared" si="104"/>
        <v>60</v>
      </c>
      <c r="V182" s="3">
        <f t="shared" si="104"/>
        <v>75</v>
      </c>
      <c r="W182" s="3">
        <f t="shared" si="104"/>
        <v>90</v>
      </c>
      <c r="X182" s="3">
        <f t="shared" si="104"/>
        <v>105</v>
      </c>
      <c r="Y182" s="3">
        <f t="shared" si="109"/>
        <v>120</v>
      </c>
      <c r="Z182" s="3">
        <f t="shared" si="109"/>
        <v>135</v>
      </c>
      <c r="AA182" s="3">
        <f t="shared" si="109"/>
        <v>150</v>
      </c>
      <c r="AB182" s="3">
        <f t="shared" si="109"/>
        <v>165</v>
      </c>
      <c r="AC182" s="3">
        <f t="shared" si="109"/>
        <v>180</v>
      </c>
      <c r="AD182" s="7">
        <f t="shared" si="113"/>
        <v>178.67021715318657</v>
      </c>
      <c r="AE182" s="7">
        <f t="shared" si="113"/>
        <v>166.11313775172437</v>
      </c>
      <c r="AF182" s="7">
        <f t="shared" si="113"/>
        <v>152.35848228284647</v>
      </c>
      <c r="AG182" s="7">
        <f t="shared" si="113"/>
        <v>138.66015949714</v>
      </c>
      <c r="AH182" s="7">
        <f t="shared" si="111"/>
        <v>125.08478697869734</v>
      </c>
      <c r="AI182" s="7">
        <f t="shared" si="111"/>
        <v>111.70401313546881</v>
      </c>
      <c r="AJ182" s="7">
        <f t="shared" si="111"/>
        <v>98.617962535713801</v>
      </c>
      <c r="AK182" s="7">
        <f t="shared" si="111"/>
        <v>85.979051314023565</v>
      </c>
      <c r="AL182" s="7">
        <f t="shared" si="107"/>
        <v>74.032183390612175</v>
      </c>
      <c r="AM182" s="7">
        <f t="shared" si="107"/>
        <v>63.184795565873394</v>
      </c>
      <c r="AN182" s="7">
        <f t="shared" si="107"/>
        <v>54.113816778946564</v>
      </c>
      <c r="AO182" s="7">
        <f t="shared" si="107"/>
        <v>47.84945540433565</v>
      </c>
      <c r="AP182" s="7">
        <f t="shared" si="107"/>
        <v>45.569782846813666</v>
      </c>
      <c r="AQ182" s="7">
        <f t="shared" si="107"/>
        <v>47.84945540433565</v>
      </c>
      <c r="AR182" s="7">
        <f t="shared" si="107"/>
        <v>54.113816778946564</v>
      </c>
      <c r="AS182" s="7">
        <f t="shared" si="107"/>
        <v>63.184795565873394</v>
      </c>
      <c r="AT182" s="7">
        <f t="shared" si="110"/>
        <v>74.032183390612175</v>
      </c>
      <c r="AU182" s="7">
        <f t="shared" si="110"/>
        <v>85.979051314023565</v>
      </c>
      <c r="AV182" s="7">
        <f t="shared" si="110"/>
        <v>98.617962535713801</v>
      </c>
      <c r="AW182" s="7">
        <f t="shared" si="110"/>
        <v>111.70401313546881</v>
      </c>
      <c r="AX182" s="7">
        <f t="shared" si="110"/>
        <v>125.08478697869734</v>
      </c>
      <c r="AY182" s="7">
        <f t="shared" si="110"/>
        <v>138.66015949714</v>
      </c>
      <c r="AZ182" s="7">
        <f t="shared" si="110"/>
        <v>152.35848228284647</v>
      </c>
      <c r="BA182" s="7">
        <f t="shared" si="110"/>
        <v>166.11313775172437</v>
      </c>
      <c r="BB182" s="7">
        <f t="shared" si="110"/>
        <v>178.67021715318657</v>
      </c>
      <c r="BC182" s="7">
        <f t="shared" si="96"/>
        <v>79.84496008500966</v>
      </c>
      <c r="BD182" s="7">
        <f t="shared" si="90"/>
        <v>10.645994678001289</v>
      </c>
      <c r="BE182" s="40">
        <f t="shared" si="97"/>
        <v>0.96764451770806614</v>
      </c>
      <c r="BF182" s="40">
        <f t="shared" si="106"/>
        <v>0</v>
      </c>
      <c r="BG182" s="40">
        <f t="shared" si="105"/>
        <v>0</v>
      </c>
      <c r="BH182" s="40">
        <f t="shared" si="105"/>
        <v>0</v>
      </c>
      <c r="BI182" s="40">
        <f t="shared" si="105"/>
        <v>0</v>
      </c>
      <c r="BJ182" s="40">
        <f t="shared" si="105"/>
        <v>0</v>
      </c>
      <c r="BK182" s="40">
        <f t="shared" si="105"/>
        <v>0</v>
      </c>
      <c r="BL182" s="40">
        <f t="shared" si="103"/>
        <v>0</v>
      </c>
      <c r="BM182" s="40">
        <f t="shared" si="103"/>
        <v>92.754226245529992</v>
      </c>
      <c r="BN182" s="40">
        <f t="shared" si="103"/>
        <v>363.8905578496317</v>
      </c>
      <c r="BO182" s="40">
        <f t="shared" si="103"/>
        <v>596.72060417366117</v>
      </c>
      <c r="BP182" s="40">
        <f t="shared" si="103"/>
        <v>775.37738233048083</v>
      </c>
      <c r="BQ182" s="40">
        <f t="shared" si="103"/>
        <v>887.68572813298829</v>
      </c>
      <c r="BR182" s="40">
        <f t="shared" si="103"/>
        <v>925.99201341305979</v>
      </c>
      <c r="BS182" s="40">
        <f t="shared" si="103"/>
        <v>887.68572813298829</v>
      </c>
      <c r="BT182" s="40">
        <f t="shared" si="103"/>
        <v>775.37738233048083</v>
      </c>
      <c r="BU182" s="40">
        <f t="shared" ref="BT182:CD239" si="115">IF(1367*$BE182*COS(RADIANS(AS182))&gt;0,1367*$BE182*COS(RADIANS(AS182)),0)</f>
        <v>596.72060417366117</v>
      </c>
      <c r="BV182" s="40">
        <f t="shared" si="115"/>
        <v>363.8905578496317</v>
      </c>
      <c r="BW182" s="40">
        <f t="shared" si="115"/>
        <v>92.754226245529992</v>
      </c>
      <c r="BX182" s="40">
        <f t="shared" si="108"/>
        <v>0</v>
      </c>
      <c r="BY182" s="40">
        <f t="shared" si="108"/>
        <v>0</v>
      </c>
      <c r="BZ182" s="40">
        <f t="shared" si="108"/>
        <v>0</v>
      </c>
      <c r="CA182" s="40">
        <f t="shared" si="108"/>
        <v>0</v>
      </c>
      <c r="CB182" s="40">
        <f t="shared" si="102"/>
        <v>0</v>
      </c>
      <c r="CC182" s="40">
        <f t="shared" si="102"/>
        <v>0</v>
      </c>
      <c r="CD182" s="40">
        <f t="shared" si="102"/>
        <v>0</v>
      </c>
      <c r="CE182" s="40">
        <f t="shared" si="98"/>
        <v>472.25592684066049</v>
      </c>
      <c r="CF182" s="10">
        <f t="shared" si="91"/>
        <v>1.3935574446068701</v>
      </c>
      <c r="CG182" s="35">
        <f t="shared" si="92"/>
        <v>6.9900000000000029</v>
      </c>
      <c r="CH182" s="7">
        <f t="shared" si="93"/>
        <v>20.925815405424466</v>
      </c>
      <c r="CI182" s="7">
        <f t="shared" si="99"/>
        <v>10.672165856766478</v>
      </c>
      <c r="CJ182" s="10">
        <f t="shared" si="94"/>
        <v>13.213065826870391</v>
      </c>
    </row>
    <row r="183" spans="1:88" ht="15.75" thickBot="1" x14ac:dyDescent="0.3">
      <c r="A183" s="8">
        <v>172</v>
      </c>
      <c r="B183" s="3" t="s">
        <v>21</v>
      </c>
      <c r="C183" s="14">
        <v>44368</v>
      </c>
      <c r="D183" s="11">
        <f t="shared" si="95"/>
        <v>23.448045645453604</v>
      </c>
      <c r="E183" s="8">
        <f t="shared" si="114"/>
        <v>-180</v>
      </c>
      <c r="F183" s="3">
        <f t="shared" si="114"/>
        <v>-165</v>
      </c>
      <c r="G183" s="3">
        <f t="shared" si="114"/>
        <v>-150</v>
      </c>
      <c r="H183" s="3">
        <f t="shared" si="114"/>
        <v>-135</v>
      </c>
      <c r="I183" s="3">
        <f t="shared" si="112"/>
        <v>-120</v>
      </c>
      <c r="J183" s="3">
        <f t="shared" si="112"/>
        <v>-105</v>
      </c>
      <c r="K183" s="3">
        <f t="shared" si="112"/>
        <v>-90</v>
      </c>
      <c r="L183" s="3">
        <f t="shared" si="112"/>
        <v>-75</v>
      </c>
      <c r="M183" s="3">
        <f t="shared" si="104"/>
        <v>-60</v>
      </c>
      <c r="N183" s="3">
        <f t="shared" si="104"/>
        <v>-45</v>
      </c>
      <c r="O183" s="3">
        <f t="shared" si="104"/>
        <v>-30</v>
      </c>
      <c r="P183" s="3">
        <f t="shared" si="104"/>
        <v>-15</v>
      </c>
      <c r="Q183" s="3">
        <f t="shared" si="104"/>
        <v>0</v>
      </c>
      <c r="R183" s="3">
        <f t="shared" si="104"/>
        <v>15</v>
      </c>
      <c r="S183" s="3">
        <f t="shared" si="104"/>
        <v>30</v>
      </c>
      <c r="T183" s="3">
        <f t="shared" si="104"/>
        <v>45</v>
      </c>
      <c r="U183" s="3">
        <f t="shared" si="104"/>
        <v>60</v>
      </c>
      <c r="V183" s="3">
        <f t="shared" si="104"/>
        <v>75</v>
      </c>
      <c r="W183" s="3">
        <f t="shared" si="104"/>
        <v>90</v>
      </c>
      <c r="X183" s="3">
        <f t="shared" si="104"/>
        <v>105</v>
      </c>
      <c r="Y183" s="3">
        <f t="shared" si="109"/>
        <v>120</v>
      </c>
      <c r="Z183" s="3">
        <f t="shared" si="109"/>
        <v>135</v>
      </c>
      <c r="AA183" s="3">
        <f t="shared" si="109"/>
        <v>150</v>
      </c>
      <c r="AB183" s="3">
        <f t="shared" si="109"/>
        <v>165</v>
      </c>
      <c r="AC183" s="3">
        <f t="shared" si="109"/>
        <v>180</v>
      </c>
      <c r="AD183" s="7">
        <f t="shared" si="113"/>
        <v>178.67195435454622</v>
      </c>
      <c r="AE183" s="7">
        <f t="shared" si="113"/>
        <v>166.11321469853473</v>
      </c>
      <c r="AF183" s="7">
        <f t="shared" si="113"/>
        <v>152.35838418966577</v>
      </c>
      <c r="AG183" s="7">
        <f t="shared" si="113"/>
        <v>138.65993652055204</v>
      </c>
      <c r="AH183" s="7">
        <f t="shared" si="111"/>
        <v>125.08444491253395</v>
      </c>
      <c r="AI183" s="7">
        <f t="shared" si="111"/>
        <v>111.70354562490314</v>
      </c>
      <c r="AJ183" s="7">
        <f t="shared" si="111"/>
        <v>98.6173555659893</v>
      </c>
      <c r="AK183" s="7">
        <f t="shared" si="111"/>
        <v>85.978283557333143</v>
      </c>
      <c r="AL183" s="7">
        <f t="shared" si="107"/>
        <v>74.031226133733739</v>
      </c>
      <c r="AM183" s="7">
        <f t="shared" si="107"/>
        <v>63.18361573605732</v>
      </c>
      <c r="AN183" s="7">
        <f t="shared" si="107"/>
        <v>54.112391501572084</v>
      </c>
      <c r="AO183" s="7">
        <f t="shared" si="107"/>
        <v>47.847811563088435</v>
      </c>
      <c r="AP183" s="7">
        <f t="shared" si="107"/>
        <v>45.568045645453616</v>
      </c>
      <c r="AQ183" s="7">
        <f t="shared" si="107"/>
        <v>47.847811563088435</v>
      </c>
      <c r="AR183" s="7">
        <f t="shared" si="107"/>
        <v>54.112391501572084</v>
      </c>
      <c r="AS183" s="7">
        <f t="shared" si="107"/>
        <v>63.18361573605732</v>
      </c>
      <c r="AT183" s="7">
        <f t="shared" si="110"/>
        <v>74.031226133733739</v>
      </c>
      <c r="AU183" s="7">
        <f t="shared" si="110"/>
        <v>85.978283557333143</v>
      </c>
      <c r="AV183" s="7">
        <f t="shared" si="110"/>
        <v>98.6173555659893</v>
      </c>
      <c r="AW183" s="7">
        <f t="shared" si="110"/>
        <v>111.70354562490314</v>
      </c>
      <c r="AX183" s="7">
        <f t="shared" si="110"/>
        <v>125.08444491253395</v>
      </c>
      <c r="AY183" s="7">
        <f t="shared" si="110"/>
        <v>138.65993652055204</v>
      </c>
      <c r="AZ183" s="7">
        <f t="shared" si="110"/>
        <v>152.35838418966577</v>
      </c>
      <c r="BA183" s="7">
        <f t="shared" si="110"/>
        <v>166.11321469853473</v>
      </c>
      <c r="BB183" s="7">
        <f t="shared" si="110"/>
        <v>178.67195435454622</v>
      </c>
      <c r="BC183" s="7">
        <f t="shared" si="96"/>
        <v>79.845812395385295</v>
      </c>
      <c r="BD183" s="7">
        <f t="shared" si="90"/>
        <v>10.646108319384705</v>
      </c>
      <c r="BE183" s="40">
        <f t="shared" si="97"/>
        <v>0.96753759330547084</v>
      </c>
      <c r="BF183" s="40">
        <f t="shared" si="106"/>
        <v>0</v>
      </c>
      <c r="BG183" s="40">
        <f t="shared" si="105"/>
        <v>0</v>
      </c>
      <c r="BH183" s="40">
        <f t="shared" si="105"/>
        <v>0</v>
      </c>
      <c r="BI183" s="40">
        <f t="shared" si="105"/>
        <v>0</v>
      </c>
      <c r="BJ183" s="40">
        <f t="shared" si="105"/>
        <v>0</v>
      </c>
      <c r="BK183" s="40">
        <f t="shared" si="105"/>
        <v>0</v>
      </c>
      <c r="BL183" s="40">
        <f t="shared" si="105"/>
        <v>0</v>
      </c>
      <c r="BM183" s="40">
        <f t="shared" si="105"/>
        <v>92.761656304196592</v>
      </c>
      <c r="BN183" s="40">
        <f t="shared" si="105"/>
        <v>363.87159286471314</v>
      </c>
      <c r="BO183" s="40">
        <f t="shared" si="105"/>
        <v>596.6789732509684</v>
      </c>
      <c r="BP183" s="40">
        <f t="shared" si="105"/>
        <v>775.31835922202538</v>
      </c>
      <c r="BQ183" s="40">
        <f t="shared" si="105"/>
        <v>887.61577183950055</v>
      </c>
      <c r="BR183" s="40">
        <f t="shared" si="105"/>
        <v>925.91832801376222</v>
      </c>
      <c r="BS183" s="40">
        <f t="shared" si="105"/>
        <v>887.61577183950055</v>
      </c>
      <c r="BT183" s="40">
        <f t="shared" si="115"/>
        <v>775.31835922202538</v>
      </c>
      <c r="BU183" s="40">
        <f t="shared" si="115"/>
        <v>596.6789732509684</v>
      </c>
      <c r="BV183" s="40">
        <f t="shared" si="115"/>
        <v>363.87159286471314</v>
      </c>
      <c r="BW183" s="40">
        <f t="shared" si="115"/>
        <v>92.761656304196592</v>
      </c>
      <c r="BX183" s="40">
        <f t="shared" si="108"/>
        <v>0</v>
      </c>
      <c r="BY183" s="40">
        <f t="shared" si="108"/>
        <v>0</v>
      </c>
      <c r="BZ183" s="40">
        <f t="shared" si="108"/>
        <v>0</v>
      </c>
      <c r="CA183" s="40">
        <f t="shared" si="108"/>
        <v>0</v>
      </c>
      <c r="CB183" s="40">
        <f t="shared" si="102"/>
        <v>0</v>
      </c>
      <c r="CC183" s="40">
        <f t="shared" si="102"/>
        <v>0</v>
      </c>
      <c r="CD183" s="40">
        <f t="shared" si="102"/>
        <v>0</v>
      </c>
      <c r="CE183" s="40">
        <f t="shared" si="98"/>
        <v>472.21834728701873</v>
      </c>
      <c r="CF183" s="10">
        <f t="shared" si="91"/>
        <v>1.3935723202291739</v>
      </c>
      <c r="CG183" s="35">
        <f t="shared" si="92"/>
        <v>6.9900000000000029</v>
      </c>
      <c r="CH183" s="7">
        <f t="shared" si="93"/>
        <v>20.924648525867344</v>
      </c>
      <c r="CI183" s="7">
        <f t="shared" si="99"/>
        <v>10.671570748192346</v>
      </c>
      <c r="CJ183" s="10">
        <f t="shared" si="94"/>
        <v>13.21225277067901</v>
      </c>
    </row>
    <row r="184" spans="1:88" ht="15.75" thickBot="1" x14ac:dyDescent="0.3">
      <c r="A184" s="8">
        <v>173</v>
      </c>
      <c r="B184" s="3" t="s">
        <v>21</v>
      </c>
      <c r="C184" s="14">
        <v>44369</v>
      </c>
      <c r="D184" s="11">
        <f t="shared" si="95"/>
        <v>23.439360282118528</v>
      </c>
      <c r="E184" s="8">
        <f t="shared" si="114"/>
        <v>-180</v>
      </c>
      <c r="F184" s="3">
        <f t="shared" si="114"/>
        <v>-165</v>
      </c>
      <c r="G184" s="3">
        <f t="shared" si="114"/>
        <v>-150</v>
      </c>
      <c r="H184" s="3">
        <f t="shared" si="114"/>
        <v>-135</v>
      </c>
      <c r="I184" s="3">
        <f t="shared" si="112"/>
        <v>-120</v>
      </c>
      <c r="J184" s="3">
        <f t="shared" si="112"/>
        <v>-105</v>
      </c>
      <c r="K184" s="3">
        <f t="shared" si="112"/>
        <v>-90</v>
      </c>
      <c r="L184" s="3">
        <f t="shared" si="112"/>
        <v>-75</v>
      </c>
      <c r="M184" s="3">
        <f t="shared" si="104"/>
        <v>-60</v>
      </c>
      <c r="N184" s="3">
        <f t="shared" si="104"/>
        <v>-45</v>
      </c>
      <c r="O184" s="3">
        <f t="shared" si="104"/>
        <v>-30</v>
      </c>
      <c r="P184" s="3">
        <f t="shared" si="104"/>
        <v>-15</v>
      </c>
      <c r="Q184" s="3">
        <f t="shared" si="104"/>
        <v>0</v>
      </c>
      <c r="R184" s="3">
        <f t="shared" si="104"/>
        <v>15</v>
      </c>
      <c r="S184" s="3">
        <f t="shared" si="104"/>
        <v>30</v>
      </c>
      <c r="T184" s="3">
        <f t="shared" si="104"/>
        <v>45</v>
      </c>
      <c r="U184" s="3">
        <f t="shared" si="104"/>
        <v>60</v>
      </c>
      <c r="V184" s="3">
        <f t="shared" si="104"/>
        <v>75</v>
      </c>
      <c r="W184" s="3">
        <f t="shared" si="104"/>
        <v>90</v>
      </c>
      <c r="X184" s="3">
        <f t="shared" si="104"/>
        <v>105</v>
      </c>
      <c r="Y184" s="3">
        <f t="shared" si="109"/>
        <v>120</v>
      </c>
      <c r="Z184" s="3">
        <f t="shared" si="109"/>
        <v>135</v>
      </c>
      <c r="AA184" s="3">
        <f t="shared" si="109"/>
        <v>150</v>
      </c>
      <c r="AB184" s="3">
        <f t="shared" si="109"/>
        <v>165</v>
      </c>
      <c r="AC184" s="3">
        <f t="shared" si="109"/>
        <v>180</v>
      </c>
      <c r="AD184" s="7">
        <f t="shared" si="113"/>
        <v>178.68063971788126</v>
      </c>
      <c r="AE184" s="7">
        <f t="shared" si="113"/>
        <v>166.11359621499008</v>
      </c>
      <c r="AF184" s="7">
        <f t="shared" si="113"/>
        <v>152.35789225653053</v>
      </c>
      <c r="AG184" s="7">
        <f t="shared" si="113"/>
        <v>138.65882083708487</v>
      </c>
      <c r="AH184" s="7">
        <f t="shared" si="111"/>
        <v>125.08273417507152</v>
      </c>
      <c r="AI184" s="7">
        <f t="shared" si="111"/>
        <v>111.70120795360342</v>
      </c>
      <c r="AJ184" s="7">
        <f t="shared" si="111"/>
        <v>98.614320837099271</v>
      </c>
      <c r="AK184" s="7">
        <f t="shared" si="111"/>
        <v>85.974445102964864</v>
      </c>
      <c r="AL184" s="7">
        <f t="shared" si="107"/>
        <v>74.026440361344029</v>
      </c>
      <c r="AM184" s="7">
        <f t="shared" si="107"/>
        <v>63.177717239148521</v>
      </c>
      <c r="AN184" s="7">
        <f t="shared" si="107"/>
        <v>54.105265829485866</v>
      </c>
      <c r="AO184" s="7">
        <f t="shared" si="107"/>
        <v>47.839593040545445</v>
      </c>
      <c r="AP184" s="7">
        <f t="shared" si="107"/>
        <v>45.559360282118526</v>
      </c>
      <c r="AQ184" s="7">
        <f t="shared" si="107"/>
        <v>47.839593040545445</v>
      </c>
      <c r="AR184" s="7">
        <f t="shared" si="107"/>
        <v>54.105265829485866</v>
      </c>
      <c r="AS184" s="7">
        <f t="shared" si="107"/>
        <v>63.177717239148521</v>
      </c>
      <c r="AT184" s="7">
        <f t="shared" si="110"/>
        <v>74.026440361344029</v>
      </c>
      <c r="AU184" s="7">
        <f t="shared" si="110"/>
        <v>85.974445102964864</v>
      </c>
      <c r="AV184" s="7">
        <f t="shared" si="110"/>
        <v>98.614320837099271</v>
      </c>
      <c r="AW184" s="7">
        <f t="shared" si="110"/>
        <v>111.70120795360342</v>
      </c>
      <c r="AX184" s="7">
        <f t="shared" si="110"/>
        <v>125.08273417507152</v>
      </c>
      <c r="AY184" s="7">
        <f t="shared" si="110"/>
        <v>138.65882083708487</v>
      </c>
      <c r="AZ184" s="7">
        <f t="shared" si="110"/>
        <v>152.35789225653053</v>
      </c>
      <c r="BA184" s="7">
        <f t="shared" si="110"/>
        <v>166.11359621499008</v>
      </c>
      <c r="BB184" s="7">
        <f t="shared" si="110"/>
        <v>178.68063971788126</v>
      </c>
      <c r="BC184" s="7">
        <f t="shared" si="96"/>
        <v>79.850073261359569</v>
      </c>
      <c r="BD184" s="7">
        <f t="shared" si="90"/>
        <v>10.646676434847942</v>
      </c>
      <c r="BE184" s="40">
        <f t="shared" si="97"/>
        <v>0.96744028821457528</v>
      </c>
      <c r="BF184" s="40">
        <f t="shared" si="106"/>
        <v>0</v>
      </c>
      <c r="BG184" s="40">
        <f t="shared" si="105"/>
        <v>0</v>
      </c>
      <c r="BH184" s="40">
        <f t="shared" si="105"/>
        <v>0</v>
      </c>
      <c r="BI184" s="40">
        <f t="shared" si="105"/>
        <v>0</v>
      </c>
      <c r="BJ184" s="40">
        <f t="shared" si="105"/>
        <v>0</v>
      </c>
      <c r="BK184" s="40">
        <f t="shared" si="105"/>
        <v>0</v>
      </c>
      <c r="BL184" s="40">
        <f t="shared" si="105"/>
        <v>0</v>
      </c>
      <c r="BM184" s="40">
        <f t="shared" si="105"/>
        <v>92.840707414768232</v>
      </c>
      <c r="BN184" s="40">
        <f t="shared" si="105"/>
        <v>363.94119880584799</v>
      </c>
      <c r="BO184" s="40">
        <f t="shared" si="105"/>
        <v>596.74046844123257</v>
      </c>
      <c r="BP184" s="40">
        <f t="shared" si="105"/>
        <v>775.37363081425417</v>
      </c>
      <c r="BQ184" s="40">
        <f t="shared" si="105"/>
        <v>887.66713111444972</v>
      </c>
      <c r="BR184" s="40">
        <f t="shared" si="105"/>
        <v>925.96835287014471</v>
      </c>
      <c r="BS184" s="40">
        <f t="shared" si="105"/>
        <v>887.66713111444972</v>
      </c>
      <c r="BT184" s="40">
        <f t="shared" si="115"/>
        <v>775.37363081425417</v>
      </c>
      <c r="BU184" s="40">
        <f t="shared" si="115"/>
        <v>596.74046844123257</v>
      </c>
      <c r="BV184" s="40">
        <f t="shared" si="115"/>
        <v>363.94119880584799</v>
      </c>
      <c r="BW184" s="40">
        <f t="shared" si="115"/>
        <v>92.840707414768232</v>
      </c>
      <c r="BX184" s="40">
        <f t="shared" si="108"/>
        <v>0</v>
      </c>
      <c r="BY184" s="40">
        <f t="shared" si="108"/>
        <v>0</v>
      </c>
      <c r="BZ184" s="40">
        <f t="shared" si="108"/>
        <v>0</v>
      </c>
      <c r="CA184" s="40">
        <f t="shared" si="108"/>
        <v>0</v>
      </c>
      <c r="CB184" s="40">
        <f t="shared" si="102"/>
        <v>0</v>
      </c>
      <c r="CC184" s="40">
        <f t="shared" si="102"/>
        <v>0</v>
      </c>
      <c r="CD184" s="40">
        <f t="shared" si="102"/>
        <v>0</v>
      </c>
      <c r="CE184" s="40">
        <f t="shared" si="98"/>
        <v>472.24385996377379</v>
      </c>
      <c r="CF184" s="10">
        <f t="shared" si="91"/>
        <v>1.393646686369411</v>
      </c>
      <c r="CG184" s="35">
        <f t="shared" si="92"/>
        <v>6.9900000000000029</v>
      </c>
      <c r="CH184" s="7">
        <f t="shared" si="93"/>
        <v>20.928269825636843</v>
      </c>
      <c r="CI184" s="7">
        <f t="shared" si="99"/>
        <v>10.67341761107479</v>
      </c>
      <c r="CJ184" s="10">
        <f t="shared" si="94"/>
        <v>13.214158052405468</v>
      </c>
    </row>
    <row r="185" spans="1:88" ht="15.75" thickBot="1" x14ac:dyDescent="0.3">
      <c r="A185" s="8">
        <v>174</v>
      </c>
      <c r="B185" s="3" t="s">
        <v>21</v>
      </c>
      <c r="C185" s="14">
        <v>44370</v>
      </c>
      <c r="D185" s="11">
        <f t="shared" si="95"/>
        <v>23.423729330469037</v>
      </c>
      <c r="E185" s="8">
        <f t="shared" si="114"/>
        <v>-180</v>
      </c>
      <c r="F185" s="3">
        <f t="shared" si="114"/>
        <v>-165</v>
      </c>
      <c r="G185" s="3">
        <f t="shared" si="114"/>
        <v>-150</v>
      </c>
      <c r="H185" s="3">
        <f t="shared" si="114"/>
        <v>-135</v>
      </c>
      <c r="I185" s="3">
        <f t="shared" si="112"/>
        <v>-120</v>
      </c>
      <c r="J185" s="3">
        <f t="shared" si="112"/>
        <v>-105</v>
      </c>
      <c r="K185" s="3">
        <f t="shared" si="112"/>
        <v>-90</v>
      </c>
      <c r="L185" s="3">
        <f t="shared" si="112"/>
        <v>-75</v>
      </c>
      <c r="M185" s="3">
        <f t="shared" si="104"/>
        <v>-60</v>
      </c>
      <c r="N185" s="3">
        <f t="shared" si="104"/>
        <v>-45</v>
      </c>
      <c r="O185" s="3">
        <f t="shared" si="104"/>
        <v>-30</v>
      </c>
      <c r="P185" s="3">
        <f t="shared" si="104"/>
        <v>-15</v>
      </c>
      <c r="Q185" s="3">
        <f t="shared" si="104"/>
        <v>0</v>
      </c>
      <c r="R185" s="3">
        <f t="shared" si="104"/>
        <v>15</v>
      </c>
      <c r="S185" s="3">
        <f t="shared" si="104"/>
        <v>30</v>
      </c>
      <c r="T185" s="3">
        <f t="shared" si="104"/>
        <v>45</v>
      </c>
      <c r="U185" s="3">
        <f t="shared" si="104"/>
        <v>60</v>
      </c>
      <c r="V185" s="3">
        <f t="shared" si="104"/>
        <v>75</v>
      </c>
      <c r="W185" s="3">
        <f t="shared" si="104"/>
        <v>90</v>
      </c>
      <c r="X185" s="3">
        <f t="shared" si="104"/>
        <v>105</v>
      </c>
      <c r="Y185" s="3">
        <f t="shared" si="109"/>
        <v>120</v>
      </c>
      <c r="Z185" s="3">
        <f t="shared" si="109"/>
        <v>135</v>
      </c>
      <c r="AA185" s="3">
        <f t="shared" si="109"/>
        <v>150</v>
      </c>
      <c r="AB185" s="3">
        <f t="shared" si="109"/>
        <v>165</v>
      </c>
      <c r="AC185" s="3">
        <f t="shared" si="109"/>
        <v>180</v>
      </c>
      <c r="AD185" s="7">
        <f t="shared" si="113"/>
        <v>178.69627066953072</v>
      </c>
      <c r="AE185" s="7">
        <f t="shared" si="113"/>
        <v>166.11426943457761</v>
      </c>
      <c r="AF185" s="7">
        <f t="shared" si="113"/>
        <v>152.35700061718131</v>
      </c>
      <c r="AG185" s="7">
        <f t="shared" si="113"/>
        <v>138.65680924628637</v>
      </c>
      <c r="AH185" s="7">
        <f t="shared" si="111"/>
        <v>125.07965314075429</v>
      </c>
      <c r="AI185" s="7">
        <f t="shared" si="111"/>
        <v>111.69699964826884</v>
      </c>
      <c r="AJ185" s="7">
        <f t="shared" si="111"/>
        <v>98.608858828232215</v>
      </c>
      <c r="AK185" s="7">
        <f t="shared" si="111"/>
        <v>85.967537267277578</v>
      </c>
      <c r="AL185" s="7">
        <f t="shared" si="107"/>
        <v>74.017828121338383</v>
      </c>
      <c r="AM185" s="7">
        <f t="shared" si="107"/>
        <v>63.167102683687688</v>
      </c>
      <c r="AN185" s="7">
        <f t="shared" si="107"/>
        <v>54.092442621724715</v>
      </c>
      <c r="AO185" s="7">
        <f t="shared" si="107"/>
        <v>47.824802571345749</v>
      </c>
      <c r="AP185" s="7">
        <f t="shared" si="107"/>
        <v>45.543729330469027</v>
      </c>
      <c r="AQ185" s="7">
        <f t="shared" si="107"/>
        <v>47.824802571345749</v>
      </c>
      <c r="AR185" s="7">
        <f t="shared" si="107"/>
        <v>54.092442621724715</v>
      </c>
      <c r="AS185" s="7">
        <f t="shared" si="107"/>
        <v>63.167102683687688</v>
      </c>
      <c r="AT185" s="7">
        <f t="shared" si="110"/>
        <v>74.017828121338383</v>
      </c>
      <c r="AU185" s="7">
        <f t="shared" si="110"/>
        <v>85.967537267277578</v>
      </c>
      <c r="AV185" s="7">
        <f t="shared" si="110"/>
        <v>98.608858828232215</v>
      </c>
      <c r="AW185" s="7">
        <f t="shared" si="110"/>
        <v>111.69699964826884</v>
      </c>
      <c r="AX185" s="7">
        <f t="shared" si="110"/>
        <v>125.07965314075429</v>
      </c>
      <c r="AY185" s="7">
        <f t="shared" si="110"/>
        <v>138.65680924628637</v>
      </c>
      <c r="AZ185" s="7">
        <f t="shared" si="110"/>
        <v>152.35700061718131</v>
      </c>
      <c r="BA185" s="7">
        <f t="shared" si="110"/>
        <v>166.11426943457761</v>
      </c>
      <c r="BB185" s="7">
        <f t="shared" si="110"/>
        <v>178.69627066953072</v>
      </c>
      <c r="BC185" s="7">
        <f t="shared" si="96"/>
        <v>79.857739940883576</v>
      </c>
      <c r="BD185" s="7">
        <f t="shared" si="90"/>
        <v>10.647698658784476</v>
      </c>
      <c r="BE185" s="40">
        <f t="shared" si="97"/>
        <v>0.96735263126897797</v>
      </c>
      <c r="BF185" s="40">
        <f t="shared" si="106"/>
        <v>0</v>
      </c>
      <c r="BG185" s="40">
        <f t="shared" si="105"/>
        <v>0</v>
      </c>
      <c r="BH185" s="40">
        <f t="shared" si="105"/>
        <v>0</v>
      </c>
      <c r="BI185" s="40">
        <f t="shared" si="105"/>
        <v>0</v>
      </c>
      <c r="BJ185" s="40">
        <f t="shared" si="105"/>
        <v>0</v>
      </c>
      <c r="BK185" s="40">
        <f t="shared" si="105"/>
        <v>0</v>
      </c>
      <c r="BL185" s="40">
        <f t="shared" si="105"/>
        <v>0</v>
      </c>
      <c r="BM185" s="40">
        <f t="shared" si="105"/>
        <v>92.991332345322178</v>
      </c>
      <c r="BN185" s="40">
        <f t="shared" si="105"/>
        <v>364.09931252657412</v>
      </c>
      <c r="BO185" s="40">
        <f t="shared" si="105"/>
        <v>596.90501293186855</v>
      </c>
      <c r="BP185" s="40">
        <f t="shared" si="105"/>
        <v>775.54310980819548</v>
      </c>
      <c r="BQ185" s="40">
        <f t="shared" si="105"/>
        <v>887.83971206684623</v>
      </c>
      <c r="BR185" s="40">
        <f t="shared" si="105"/>
        <v>926.14199184280346</v>
      </c>
      <c r="BS185" s="40">
        <f t="shared" si="105"/>
        <v>887.83971206684623</v>
      </c>
      <c r="BT185" s="40">
        <f t="shared" si="115"/>
        <v>775.54310980819548</v>
      </c>
      <c r="BU185" s="40">
        <f t="shared" si="115"/>
        <v>596.90501293186855</v>
      </c>
      <c r="BV185" s="40">
        <f t="shared" si="115"/>
        <v>364.09931252657412</v>
      </c>
      <c r="BW185" s="40">
        <f t="shared" si="115"/>
        <v>92.991332345322178</v>
      </c>
      <c r="BX185" s="40">
        <f t="shared" si="108"/>
        <v>0</v>
      </c>
      <c r="BY185" s="40">
        <f t="shared" si="108"/>
        <v>0</v>
      </c>
      <c r="BZ185" s="40">
        <f t="shared" si="108"/>
        <v>0</v>
      </c>
      <c r="CA185" s="40">
        <f t="shared" si="108"/>
        <v>0</v>
      </c>
      <c r="CB185" s="40">
        <f t="shared" si="102"/>
        <v>0</v>
      </c>
      <c r="CC185" s="40">
        <f t="shared" si="102"/>
        <v>0</v>
      </c>
      <c r="CD185" s="40">
        <f t="shared" si="102"/>
        <v>0</v>
      </c>
      <c r="CE185" s="40">
        <f t="shared" si="98"/>
        <v>472.33241583982976</v>
      </c>
      <c r="CF185" s="10">
        <f t="shared" si="91"/>
        <v>1.3937804951698001</v>
      </c>
      <c r="CG185" s="35">
        <f t="shared" si="92"/>
        <v>6.9900000000000029</v>
      </c>
      <c r="CH185" s="7">
        <f t="shared" si="93"/>
        <v>20.936675450650391</v>
      </c>
      <c r="CI185" s="7">
        <f t="shared" si="99"/>
        <v>10.6777044798317</v>
      </c>
      <c r="CJ185" s="10">
        <f t="shared" si="94"/>
        <v>13.218779161761859</v>
      </c>
    </row>
    <row r="186" spans="1:88" ht="15.75" thickBot="1" x14ac:dyDescent="0.3">
      <c r="A186" s="8">
        <v>175</v>
      </c>
      <c r="B186" s="3" t="s">
        <v>21</v>
      </c>
      <c r="C186" s="14">
        <v>44371</v>
      </c>
      <c r="D186" s="11">
        <f t="shared" si="95"/>
        <v>23.401157422293444</v>
      </c>
      <c r="E186" s="8">
        <f t="shared" si="114"/>
        <v>-180</v>
      </c>
      <c r="F186" s="3">
        <f t="shared" si="114"/>
        <v>-165</v>
      </c>
      <c r="G186" s="3">
        <f t="shared" si="114"/>
        <v>-150</v>
      </c>
      <c r="H186" s="3">
        <f t="shared" si="114"/>
        <v>-135</v>
      </c>
      <c r="I186" s="3">
        <f t="shared" si="112"/>
        <v>-120</v>
      </c>
      <c r="J186" s="3">
        <f t="shared" si="112"/>
        <v>-105</v>
      </c>
      <c r="K186" s="3">
        <f t="shared" si="112"/>
        <v>-90</v>
      </c>
      <c r="L186" s="3">
        <f t="shared" si="112"/>
        <v>-75</v>
      </c>
      <c r="M186" s="3">
        <f t="shared" si="104"/>
        <v>-60</v>
      </c>
      <c r="N186" s="3">
        <f t="shared" si="104"/>
        <v>-45</v>
      </c>
      <c r="O186" s="3">
        <f t="shared" si="104"/>
        <v>-30</v>
      </c>
      <c r="P186" s="3">
        <f t="shared" si="104"/>
        <v>-15</v>
      </c>
      <c r="Q186" s="3">
        <f t="shared" si="104"/>
        <v>0</v>
      </c>
      <c r="R186" s="3">
        <f t="shared" si="104"/>
        <v>15</v>
      </c>
      <c r="S186" s="3">
        <f t="shared" si="104"/>
        <v>30</v>
      </c>
      <c r="T186" s="3">
        <f t="shared" si="104"/>
        <v>45</v>
      </c>
      <c r="U186" s="3">
        <f t="shared" si="104"/>
        <v>60</v>
      </c>
      <c r="V186" s="3">
        <f t="shared" si="104"/>
        <v>75</v>
      </c>
      <c r="W186" s="3">
        <f t="shared" si="104"/>
        <v>90</v>
      </c>
      <c r="X186" s="3">
        <f t="shared" si="104"/>
        <v>105</v>
      </c>
      <c r="Y186" s="3">
        <f t="shared" si="109"/>
        <v>120</v>
      </c>
      <c r="Z186" s="3">
        <f t="shared" si="109"/>
        <v>135</v>
      </c>
      <c r="AA186" s="3">
        <f t="shared" si="109"/>
        <v>150</v>
      </c>
      <c r="AB186" s="3">
        <f t="shared" si="109"/>
        <v>165</v>
      </c>
      <c r="AC186" s="3">
        <f t="shared" si="109"/>
        <v>180</v>
      </c>
      <c r="AD186" s="7">
        <f t="shared" si="113"/>
        <v>178.71884257770643</v>
      </c>
      <c r="AE186" s="7">
        <f t="shared" si="113"/>
        <v>166.1152112131478</v>
      </c>
      <c r="AF186" s="7">
        <f t="shared" si="113"/>
        <v>152.35569872302506</v>
      </c>
      <c r="AG186" s="7">
        <f t="shared" si="113"/>
        <v>138.65389599397361</v>
      </c>
      <c r="AH186" s="7">
        <f t="shared" si="111"/>
        <v>125.07519888768581</v>
      </c>
      <c r="AI186" s="7">
        <f t="shared" si="111"/>
        <v>111.69091985929677</v>
      </c>
      <c r="AJ186" s="7">
        <f t="shared" si="111"/>
        <v>98.60097040296003</v>
      </c>
      <c r="AK186" s="7">
        <f t="shared" si="111"/>
        <v>85.957562419810301</v>
      </c>
      <c r="AL186" s="7">
        <f t="shared" si="107"/>
        <v>74.005393099468193</v>
      </c>
      <c r="AM186" s="7">
        <f t="shared" si="107"/>
        <v>63.151776764465161</v>
      </c>
      <c r="AN186" s="7">
        <f t="shared" si="107"/>
        <v>54.073927024121879</v>
      </c>
      <c r="AO186" s="7">
        <f t="shared" si="107"/>
        <v>47.803445077305213</v>
      </c>
      <c r="AP186" s="7">
        <f t="shared" si="107"/>
        <v>45.521157422293442</v>
      </c>
      <c r="AQ186" s="7">
        <f t="shared" si="107"/>
        <v>47.803445077305213</v>
      </c>
      <c r="AR186" s="7">
        <f t="shared" si="107"/>
        <v>54.073927024121879</v>
      </c>
      <c r="AS186" s="7">
        <f t="shared" si="107"/>
        <v>63.151776764465161</v>
      </c>
      <c r="AT186" s="7">
        <f t="shared" si="110"/>
        <v>74.005393099468193</v>
      </c>
      <c r="AU186" s="7">
        <f t="shared" si="110"/>
        <v>85.957562419810301</v>
      </c>
      <c r="AV186" s="7">
        <f t="shared" si="110"/>
        <v>98.60097040296003</v>
      </c>
      <c r="AW186" s="7">
        <f t="shared" si="110"/>
        <v>111.69091985929677</v>
      </c>
      <c r="AX186" s="7">
        <f t="shared" si="110"/>
        <v>125.07519888768581</v>
      </c>
      <c r="AY186" s="7">
        <f t="shared" si="110"/>
        <v>138.65389599397361</v>
      </c>
      <c r="AZ186" s="7">
        <f t="shared" si="110"/>
        <v>152.35569872302506</v>
      </c>
      <c r="BA186" s="7">
        <f t="shared" si="110"/>
        <v>166.1152112131478</v>
      </c>
      <c r="BB186" s="7">
        <f t="shared" si="110"/>
        <v>178.71884257770643</v>
      </c>
      <c r="BC186" s="7">
        <f t="shared" si="96"/>
        <v>79.868807504530082</v>
      </c>
      <c r="BD186" s="7">
        <f t="shared" si="90"/>
        <v>10.649174333937344</v>
      </c>
      <c r="BE186" s="40">
        <f t="shared" si="97"/>
        <v>0.96727464844332345</v>
      </c>
      <c r="BF186" s="40">
        <f t="shared" si="106"/>
        <v>0</v>
      </c>
      <c r="BG186" s="40">
        <f t="shared" si="105"/>
        <v>0</v>
      </c>
      <c r="BH186" s="40">
        <f t="shared" si="105"/>
        <v>0</v>
      </c>
      <c r="BI186" s="40">
        <f t="shared" si="105"/>
        <v>0</v>
      </c>
      <c r="BJ186" s="40">
        <f t="shared" si="105"/>
        <v>0</v>
      </c>
      <c r="BK186" s="40">
        <f t="shared" si="105"/>
        <v>0</v>
      </c>
      <c r="BL186" s="40">
        <f t="shared" si="105"/>
        <v>0</v>
      </c>
      <c r="BM186" s="40">
        <f t="shared" si="105"/>
        <v>93.213462796617605</v>
      </c>
      <c r="BN186" s="40">
        <f t="shared" si="105"/>
        <v>364.34583371584068</v>
      </c>
      <c r="BO186" s="40">
        <f t="shared" si="105"/>
        <v>597.1724789226605</v>
      </c>
      <c r="BP186" s="40">
        <f t="shared" si="105"/>
        <v>775.82664731045577</v>
      </c>
      <c r="BQ186" s="40">
        <f t="shared" si="105"/>
        <v>888.13335254357037</v>
      </c>
      <c r="BR186" s="40">
        <f t="shared" si="105"/>
        <v>926.43907825597398</v>
      </c>
      <c r="BS186" s="40">
        <f t="shared" si="105"/>
        <v>888.13335254357037</v>
      </c>
      <c r="BT186" s="40">
        <f t="shared" si="115"/>
        <v>775.82664731045577</v>
      </c>
      <c r="BU186" s="40">
        <f t="shared" si="115"/>
        <v>597.1724789226605</v>
      </c>
      <c r="BV186" s="40">
        <f t="shared" si="115"/>
        <v>364.34583371584068</v>
      </c>
      <c r="BW186" s="40">
        <f t="shared" si="115"/>
        <v>93.213462796617605</v>
      </c>
      <c r="BX186" s="40">
        <f t="shared" si="108"/>
        <v>0</v>
      </c>
      <c r="BY186" s="40">
        <f t="shared" si="108"/>
        <v>0</v>
      </c>
      <c r="BZ186" s="40">
        <f t="shared" si="108"/>
        <v>0</v>
      </c>
      <c r="CA186" s="40">
        <f t="shared" si="108"/>
        <v>0</v>
      </c>
      <c r="CB186" s="40">
        <f t="shared" si="102"/>
        <v>0</v>
      </c>
      <c r="CC186" s="40">
        <f t="shared" si="102"/>
        <v>0</v>
      </c>
      <c r="CD186" s="40">
        <f t="shared" si="102"/>
        <v>0</v>
      </c>
      <c r="CE186" s="40">
        <f t="shared" si="98"/>
        <v>472.48392991054675</v>
      </c>
      <c r="CF186" s="10">
        <f t="shared" si="91"/>
        <v>1.3939736605956059</v>
      </c>
      <c r="CG186" s="35">
        <f t="shared" si="92"/>
        <v>6.9900000000000029</v>
      </c>
      <c r="CH186" s="7">
        <f t="shared" si="93"/>
        <v>20.949859149786995</v>
      </c>
      <c r="CI186" s="7">
        <f t="shared" si="99"/>
        <v>10.684428166391367</v>
      </c>
      <c r="CJ186" s="10">
        <f t="shared" si="94"/>
        <v>13.226111931745335</v>
      </c>
    </row>
    <row r="187" spans="1:88" ht="15.75" thickBot="1" x14ac:dyDescent="0.3">
      <c r="A187" s="8">
        <v>176</v>
      </c>
      <c r="B187" s="3" t="s">
        <v>21</v>
      </c>
      <c r="C187" s="14">
        <v>44372</v>
      </c>
      <c r="D187" s="11">
        <f t="shared" si="95"/>
        <v>23.37165124613529</v>
      </c>
      <c r="E187" s="8">
        <f t="shared" si="114"/>
        <v>-180</v>
      </c>
      <c r="F187" s="3">
        <f t="shared" si="114"/>
        <v>-165</v>
      </c>
      <c r="G187" s="3">
        <f t="shared" si="114"/>
        <v>-150</v>
      </c>
      <c r="H187" s="3">
        <f t="shared" si="114"/>
        <v>-135</v>
      </c>
      <c r="I187" s="3">
        <f t="shared" si="112"/>
        <v>-120</v>
      </c>
      <c r="J187" s="3">
        <f t="shared" si="112"/>
        <v>-105</v>
      </c>
      <c r="K187" s="3">
        <f t="shared" si="112"/>
        <v>-90</v>
      </c>
      <c r="L187" s="3">
        <f t="shared" si="112"/>
        <v>-75</v>
      </c>
      <c r="M187" s="3">
        <f t="shared" si="104"/>
        <v>-60</v>
      </c>
      <c r="N187" s="3">
        <f t="shared" si="104"/>
        <v>-45</v>
      </c>
      <c r="O187" s="3">
        <f t="shared" si="104"/>
        <v>-30</v>
      </c>
      <c r="P187" s="3">
        <f t="shared" si="104"/>
        <v>-15</v>
      </c>
      <c r="Q187" s="3">
        <f t="shared" si="104"/>
        <v>0</v>
      </c>
      <c r="R187" s="3">
        <f t="shared" si="104"/>
        <v>15</v>
      </c>
      <c r="S187" s="3">
        <f t="shared" si="104"/>
        <v>30</v>
      </c>
      <c r="T187" s="3">
        <f t="shared" si="104"/>
        <v>45</v>
      </c>
      <c r="U187" s="3">
        <f t="shared" si="104"/>
        <v>60</v>
      </c>
      <c r="V187" s="3">
        <f t="shared" si="104"/>
        <v>75</v>
      </c>
      <c r="W187" s="3">
        <f t="shared" si="104"/>
        <v>90</v>
      </c>
      <c r="X187" s="3">
        <f t="shared" si="104"/>
        <v>105</v>
      </c>
      <c r="Y187" s="3">
        <f t="shared" si="109"/>
        <v>120</v>
      </c>
      <c r="Z187" s="3">
        <f t="shared" si="109"/>
        <v>135</v>
      </c>
      <c r="AA187" s="3">
        <f t="shared" si="109"/>
        <v>150</v>
      </c>
      <c r="AB187" s="3">
        <f t="shared" si="109"/>
        <v>165</v>
      </c>
      <c r="AC187" s="3">
        <f t="shared" si="109"/>
        <v>180</v>
      </c>
      <c r="AD187" s="7">
        <f t="shared" si="113"/>
        <v>178.74834875386469</v>
      </c>
      <c r="AE187" s="7">
        <f t="shared" si="113"/>
        <v>166.11638815595393</v>
      </c>
      <c r="AF187" s="7">
        <f t="shared" si="113"/>
        <v>152.35397136145446</v>
      </c>
      <c r="AG187" s="7">
        <f t="shared" si="113"/>
        <v>138.65007278359622</v>
      </c>
      <c r="AH187" s="7">
        <f t="shared" si="111"/>
        <v>125.06936720465826</v>
      </c>
      <c r="AI187" s="7">
        <f t="shared" si="111"/>
        <v>111.68296736478653</v>
      </c>
      <c r="AJ187" s="7">
        <f t="shared" si="111"/>
        <v>98.590656811004635</v>
      </c>
      <c r="AK187" s="7">
        <f t="shared" si="111"/>
        <v>85.944523983439126</v>
      </c>
      <c r="AL187" s="7">
        <f t="shared" si="107"/>
        <v>73.989140618550294</v>
      </c>
      <c r="AM187" s="7">
        <f t="shared" si="107"/>
        <v>63.131746261519886</v>
      </c>
      <c r="AN187" s="7">
        <f t="shared" si="107"/>
        <v>54.049726468564245</v>
      </c>
      <c r="AO187" s="7">
        <f t="shared" si="107"/>
        <v>47.7755276665008</v>
      </c>
      <c r="AP187" s="7">
        <f t="shared" si="107"/>
        <v>45.491651246135291</v>
      </c>
      <c r="AQ187" s="7">
        <f t="shared" si="107"/>
        <v>47.7755276665008</v>
      </c>
      <c r="AR187" s="7">
        <f t="shared" si="107"/>
        <v>54.049726468564245</v>
      </c>
      <c r="AS187" s="7">
        <f t="shared" si="107"/>
        <v>63.131746261519886</v>
      </c>
      <c r="AT187" s="7">
        <f t="shared" si="110"/>
        <v>73.989140618550294</v>
      </c>
      <c r="AU187" s="7">
        <f t="shared" si="110"/>
        <v>85.944523983439126</v>
      </c>
      <c r="AV187" s="7">
        <f t="shared" si="110"/>
        <v>98.590656811004635</v>
      </c>
      <c r="AW187" s="7">
        <f t="shared" si="110"/>
        <v>111.68296736478653</v>
      </c>
      <c r="AX187" s="7">
        <f t="shared" si="110"/>
        <v>125.06936720465826</v>
      </c>
      <c r="AY187" s="7">
        <f t="shared" si="110"/>
        <v>138.65007278359622</v>
      </c>
      <c r="AZ187" s="7">
        <f t="shared" si="110"/>
        <v>152.35397136145446</v>
      </c>
      <c r="BA187" s="7">
        <f t="shared" si="110"/>
        <v>166.11638815595393</v>
      </c>
      <c r="BB187" s="7">
        <f t="shared" si="110"/>
        <v>178.74834875386469</v>
      </c>
      <c r="BC187" s="7">
        <f t="shared" si="96"/>
        <v>79.88326884619795</v>
      </c>
      <c r="BD187" s="7">
        <f t="shared" si="90"/>
        <v>10.651102512826393</v>
      </c>
      <c r="BE187" s="40">
        <f t="shared" si="97"/>
        <v>0.96720636284560613</v>
      </c>
      <c r="BF187" s="40">
        <f t="shared" si="106"/>
        <v>0</v>
      </c>
      <c r="BG187" s="40">
        <f t="shared" si="105"/>
        <v>0</v>
      </c>
      <c r="BH187" s="40">
        <f t="shared" si="105"/>
        <v>0</v>
      </c>
      <c r="BI187" s="40">
        <f t="shared" si="105"/>
        <v>0</v>
      </c>
      <c r="BJ187" s="40">
        <f t="shared" si="105"/>
        <v>0</v>
      </c>
      <c r="BK187" s="40">
        <f t="shared" si="105"/>
        <v>0</v>
      </c>
      <c r="BL187" s="40">
        <f t="shared" si="105"/>
        <v>0</v>
      </c>
      <c r="BM187" s="40">
        <f t="shared" si="105"/>
        <v>93.507009416333688</v>
      </c>
      <c r="BN187" s="40">
        <f t="shared" si="105"/>
        <v>364.68062495271687</v>
      </c>
      <c r="BO187" s="40">
        <f t="shared" si="105"/>
        <v>597.54268771522561</v>
      </c>
      <c r="BP187" s="40">
        <f t="shared" si="105"/>
        <v>776.22403294934941</v>
      </c>
      <c r="BQ187" s="40">
        <f t="shared" si="105"/>
        <v>888.54782226226678</v>
      </c>
      <c r="BR187" s="40">
        <f t="shared" si="105"/>
        <v>926.8593750361407</v>
      </c>
      <c r="BS187" s="40">
        <f t="shared" si="105"/>
        <v>888.54782226226678</v>
      </c>
      <c r="BT187" s="40">
        <f t="shared" si="115"/>
        <v>776.22403294934941</v>
      </c>
      <c r="BU187" s="40">
        <f t="shared" si="115"/>
        <v>597.54268771522561</v>
      </c>
      <c r="BV187" s="40">
        <f t="shared" si="115"/>
        <v>364.68062495271687</v>
      </c>
      <c r="BW187" s="40">
        <f t="shared" si="115"/>
        <v>93.507009416333688</v>
      </c>
      <c r="BX187" s="40">
        <f t="shared" si="108"/>
        <v>0</v>
      </c>
      <c r="BY187" s="40">
        <f t="shared" si="108"/>
        <v>0</v>
      </c>
      <c r="BZ187" s="40">
        <f t="shared" si="108"/>
        <v>0</v>
      </c>
      <c r="CA187" s="40">
        <f t="shared" si="108"/>
        <v>0</v>
      </c>
      <c r="CB187" s="40">
        <f t="shared" si="102"/>
        <v>0</v>
      </c>
      <c r="CC187" s="40">
        <f t="shared" si="102"/>
        <v>0</v>
      </c>
      <c r="CD187" s="40">
        <f t="shared" si="102"/>
        <v>0</v>
      </c>
      <c r="CE187" s="40">
        <f t="shared" si="98"/>
        <v>472.69828126843174</v>
      </c>
      <c r="CF187" s="10">
        <f t="shared" si="91"/>
        <v>1.3942260586219659</v>
      </c>
      <c r="CG187" s="35">
        <f t="shared" si="92"/>
        <v>6.9900000000000029</v>
      </c>
      <c r="CH187" s="7">
        <f t="shared" si="93"/>
        <v>20.967812279923514</v>
      </c>
      <c r="CI187" s="7">
        <f t="shared" si="99"/>
        <v>10.693584262760993</v>
      </c>
      <c r="CJ187" s="10">
        <f t="shared" si="94"/>
        <v>13.236150543440168</v>
      </c>
    </row>
    <row r="188" spans="1:88" ht="15.75" thickBot="1" x14ac:dyDescent="0.3">
      <c r="A188" s="8">
        <v>177</v>
      </c>
      <c r="B188" s="3" t="s">
        <v>21</v>
      </c>
      <c r="C188" s="14">
        <v>44373</v>
      </c>
      <c r="D188" s="11">
        <f t="shared" si="95"/>
        <v>23.335219545311357</v>
      </c>
      <c r="E188" s="8">
        <f t="shared" si="114"/>
        <v>-180</v>
      </c>
      <c r="F188" s="3">
        <f t="shared" si="114"/>
        <v>-165</v>
      </c>
      <c r="G188" s="3">
        <f t="shared" si="114"/>
        <v>-150</v>
      </c>
      <c r="H188" s="3">
        <f t="shared" si="114"/>
        <v>-135</v>
      </c>
      <c r="I188" s="3">
        <f t="shared" si="114"/>
        <v>-120</v>
      </c>
      <c r="J188" s="3">
        <f t="shared" si="114"/>
        <v>-105</v>
      </c>
      <c r="K188" s="3">
        <f t="shared" si="114"/>
        <v>-90</v>
      </c>
      <c r="L188" s="3">
        <f t="shared" si="112"/>
        <v>-75</v>
      </c>
      <c r="M188" s="3">
        <f t="shared" si="104"/>
        <v>-60</v>
      </c>
      <c r="N188" s="3">
        <f t="shared" ref="M188:X209" si="116">(N$11-12)*15</f>
        <v>-45</v>
      </c>
      <c r="O188" s="3">
        <f t="shared" si="116"/>
        <v>-30</v>
      </c>
      <c r="P188" s="3">
        <f t="shared" si="116"/>
        <v>-15</v>
      </c>
      <c r="Q188" s="3">
        <f t="shared" si="116"/>
        <v>0</v>
      </c>
      <c r="R188" s="3">
        <f t="shared" si="116"/>
        <v>15</v>
      </c>
      <c r="S188" s="3">
        <f t="shared" si="116"/>
        <v>30</v>
      </c>
      <c r="T188" s="3">
        <f t="shared" si="116"/>
        <v>45</v>
      </c>
      <c r="U188" s="3">
        <f t="shared" si="116"/>
        <v>60</v>
      </c>
      <c r="V188" s="3">
        <f t="shared" si="116"/>
        <v>75</v>
      </c>
      <c r="W188" s="3">
        <f t="shared" si="116"/>
        <v>90</v>
      </c>
      <c r="X188" s="3">
        <f t="shared" si="116"/>
        <v>105</v>
      </c>
      <c r="Y188" s="3">
        <f t="shared" si="109"/>
        <v>120</v>
      </c>
      <c r="Z188" s="3">
        <f t="shared" si="109"/>
        <v>135</v>
      </c>
      <c r="AA188" s="3">
        <f t="shared" si="109"/>
        <v>150</v>
      </c>
      <c r="AB188" s="3">
        <f t="shared" si="109"/>
        <v>165</v>
      </c>
      <c r="AC188" s="3">
        <f t="shared" si="109"/>
        <v>180</v>
      </c>
      <c r="AD188" s="7">
        <f t="shared" si="113"/>
        <v>178.78478045468873</v>
      </c>
      <c r="AE188" s="7">
        <f t="shared" si="113"/>
        <v>166.11775665746711</v>
      </c>
      <c r="AF188" s="7">
        <f t="shared" si="113"/>
        <v>152.35179868235613</v>
      </c>
      <c r="AG188" s="7">
        <f t="shared" si="113"/>
        <v>138.64532879264226</v>
      </c>
      <c r="AH188" s="7">
        <f t="shared" si="111"/>
        <v>125.06215260129233</v>
      </c>
      <c r="AI188" s="7">
        <f t="shared" si="111"/>
        <v>111.67314057631224</v>
      </c>
      <c r="AJ188" s="7">
        <f t="shared" si="111"/>
        <v>98.577919690781698</v>
      </c>
      <c r="AK188" s="7">
        <f t="shared" si="111"/>
        <v>85.92842643459845</v>
      </c>
      <c r="AL188" s="7">
        <f t="shared" si="107"/>
        <v>73.969077637320183</v>
      </c>
      <c r="AM188" s="7">
        <f t="shared" si="107"/>
        <v>63.10702003868996</v>
      </c>
      <c r="AN188" s="7">
        <f t="shared" si="107"/>
        <v>54.019850671918093</v>
      </c>
      <c r="AO188" s="7">
        <f t="shared" si="107"/>
        <v>47.741059631949213</v>
      </c>
      <c r="AP188" s="7">
        <f t="shared" si="107"/>
        <v>45.455219545311344</v>
      </c>
      <c r="AQ188" s="7">
        <f t="shared" si="107"/>
        <v>47.741059631949213</v>
      </c>
      <c r="AR188" s="7">
        <f t="shared" si="107"/>
        <v>54.019850671918093</v>
      </c>
      <c r="AS188" s="7">
        <f t="shared" si="107"/>
        <v>63.10702003868996</v>
      </c>
      <c r="AT188" s="7">
        <f t="shared" si="110"/>
        <v>73.969077637320183</v>
      </c>
      <c r="AU188" s="7">
        <f t="shared" si="110"/>
        <v>85.92842643459845</v>
      </c>
      <c r="AV188" s="7">
        <f t="shared" si="110"/>
        <v>98.577919690781698</v>
      </c>
      <c r="AW188" s="7">
        <f t="shared" si="110"/>
        <v>111.67314057631224</v>
      </c>
      <c r="AX188" s="7">
        <f t="shared" si="110"/>
        <v>125.06215260129233</v>
      </c>
      <c r="AY188" s="7">
        <f t="shared" si="110"/>
        <v>138.64532879264226</v>
      </c>
      <c r="AZ188" s="7">
        <f t="shared" si="110"/>
        <v>152.35179868235613</v>
      </c>
      <c r="BA188" s="7">
        <f t="shared" si="110"/>
        <v>166.11775665746711</v>
      </c>
      <c r="BB188" s="7">
        <f t="shared" si="110"/>
        <v>178.78478045468873</v>
      </c>
      <c r="BC188" s="7">
        <f t="shared" si="96"/>
        <v>79.901114698511705</v>
      </c>
      <c r="BD188" s="7">
        <f t="shared" si="90"/>
        <v>10.65348195980156</v>
      </c>
      <c r="BE188" s="40">
        <f t="shared" si="97"/>
        <v>0.96714779471032231</v>
      </c>
      <c r="BF188" s="40">
        <f t="shared" si="106"/>
        <v>0</v>
      </c>
      <c r="BG188" s="40">
        <f t="shared" si="105"/>
        <v>0</v>
      </c>
      <c r="BH188" s="40">
        <f t="shared" si="105"/>
        <v>0</v>
      </c>
      <c r="BI188" s="40">
        <f t="shared" si="105"/>
        <v>0</v>
      </c>
      <c r="BJ188" s="40">
        <f t="shared" si="105"/>
        <v>0</v>
      </c>
      <c r="BK188" s="40">
        <f t="shared" si="105"/>
        <v>0</v>
      </c>
      <c r="BL188" s="40">
        <f t="shared" si="105"/>
        <v>0</v>
      </c>
      <c r="BM188" s="40">
        <f t="shared" si="105"/>
        <v>93.871861803354065</v>
      </c>
      <c r="BN188" s="40">
        <f t="shared" si="105"/>
        <v>365.10351176410359</v>
      </c>
      <c r="BO188" s="40">
        <f t="shared" si="105"/>
        <v>598.01540981660673</v>
      </c>
      <c r="BP188" s="40">
        <f t="shared" si="105"/>
        <v>776.7349950136969</v>
      </c>
      <c r="BQ188" s="40">
        <f t="shared" si="105"/>
        <v>889.08282297227095</v>
      </c>
      <c r="BR188" s="40">
        <f t="shared" si="105"/>
        <v>927.40257488051668</v>
      </c>
      <c r="BS188" s="40">
        <f t="shared" si="105"/>
        <v>889.08282297227095</v>
      </c>
      <c r="BT188" s="40">
        <f t="shared" si="115"/>
        <v>776.7349950136969</v>
      </c>
      <c r="BU188" s="40">
        <f t="shared" si="115"/>
        <v>598.01540981660673</v>
      </c>
      <c r="BV188" s="40">
        <f t="shared" si="115"/>
        <v>365.10351176410359</v>
      </c>
      <c r="BW188" s="40">
        <f t="shared" si="115"/>
        <v>93.871861803354065</v>
      </c>
      <c r="BX188" s="40">
        <f t="shared" si="108"/>
        <v>0</v>
      </c>
      <c r="BY188" s="40">
        <f t="shared" si="108"/>
        <v>0</v>
      </c>
      <c r="BZ188" s="40">
        <f t="shared" si="108"/>
        <v>0</v>
      </c>
      <c r="CA188" s="40">
        <f t="shared" si="108"/>
        <v>0</v>
      </c>
      <c r="CB188" s="40">
        <f t="shared" si="102"/>
        <v>0</v>
      </c>
      <c r="CC188" s="40">
        <f t="shared" si="102"/>
        <v>0</v>
      </c>
      <c r="CD188" s="40">
        <f t="shared" si="102"/>
        <v>0</v>
      </c>
      <c r="CE188" s="40">
        <f t="shared" si="98"/>
        <v>472.97531318906351</v>
      </c>
      <c r="CF188" s="10">
        <f t="shared" si="91"/>
        <v>1.3945375275026657</v>
      </c>
      <c r="CG188" s="35">
        <f t="shared" si="92"/>
        <v>6.9900000000000029</v>
      </c>
      <c r="CH188" s="7">
        <f t="shared" si="93"/>
        <v>20.990523811958184</v>
      </c>
      <c r="CI188" s="7">
        <f t="shared" si="99"/>
        <v>10.705167144098674</v>
      </c>
      <c r="CJ188" s="10">
        <f t="shared" si="94"/>
        <v>13.248887532166469</v>
      </c>
    </row>
    <row r="189" spans="1:88" ht="15.75" thickBot="1" x14ac:dyDescent="0.3">
      <c r="A189" s="8">
        <v>178</v>
      </c>
      <c r="B189" s="3" t="s">
        <v>21</v>
      </c>
      <c r="C189" s="14">
        <v>44374</v>
      </c>
      <c r="D189" s="11">
        <f t="shared" si="95"/>
        <v>23.291873115320865</v>
      </c>
      <c r="E189" s="8">
        <f t="shared" si="114"/>
        <v>-180</v>
      </c>
      <c r="F189" s="3">
        <f t="shared" si="114"/>
        <v>-165</v>
      </c>
      <c r="G189" s="3">
        <f t="shared" si="114"/>
        <v>-150</v>
      </c>
      <c r="H189" s="3">
        <f t="shared" si="114"/>
        <v>-135</v>
      </c>
      <c r="I189" s="3">
        <f t="shared" si="114"/>
        <v>-120</v>
      </c>
      <c r="J189" s="3">
        <f t="shared" si="114"/>
        <v>-105</v>
      </c>
      <c r="K189" s="3">
        <f t="shared" si="114"/>
        <v>-90</v>
      </c>
      <c r="L189" s="3">
        <f t="shared" si="112"/>
        <v>-75</v>
      </c>
      <c r="M189" s="3">
        <f t="shared" si="116"/>
        <v>-60</v>
      </c>
      <c r="N189" s="3">
        <f t="shared" si="116"/>
        <v>-45</v>
      </c>
      <c r="O189" s="3">
        <f t="shared" si="116"/>
        <v>-30</v>
      </c>
      <c r="P189" s="3">
        <f t="shared" si="116"/>
        <v>-15</v>
      </c>
      <c r="Q189" s="3">
        <f t="shared" si="116"/>
        <v>0</v>
      </c>
      <c r="R189" s="3">
        <f t="shared" si="116"/>
        <v>15</v>
      </c>
      <c r="S189" s="3">
        <f t="shared" si="116"/>
        <v>30</v>
      </c>
      <c r="T189" s="3">
        <f t="shared" si="116"/>
        <v>45</v>
      </c>
      <c r="U189" s="3">
        <f t="shared" si="116"/>
        <v>60</v>
      </c>
      <c r="V189" s="3">
        <f t="shared" si="116"/>
        <v>75</v>
      </c>
      <c r="W189" s="3">
        <f t="shared" si="116"/>
        <v>90</v>
      </c>
      <c r="X189" s="3">
        <f t="shared" si="116"/>
        <v>105</v>
      </c>
      <c r="Y189" s="3">
        <f t="shared" si="109"/>
        <v>120</v>
      </c>
      <c r="Z189" s="3">
        <f t="shared" si="109"/>
        <v>135</v>
      </c>
      <c r="AA189" s="3">
        <f t="shared" si="109"/>
        <v>150</v>
      </c>
      <c r="AB189" s="3">
        <f t="shared" si="109"/>
        <v>165</v>
      </c>
      <c r="AC189" s="3">
        <f t="shared" si="109"/>
        <v>180</v>
      </c>
      <c r="AD189" s="7">
        <f t="shared" si="113"/>
        <v>178.82812688467862</v>
      </c>
      <c r="AE189" s="7">
        <f t="shared" si="113"/>
        <v>166.11926295478588</v>
      </c>
      <c r="AF189" s="7">
        <f t="shared" si="113"/>
        <v>152.34915623285676</v>
      </c>
      <c r="AG189" s="7">
        <f t="shared" si="113"/>
        <v>138.63965069407689</v>
      </c>
      <c r="AH189" s="7">
        <f t="shared" si="111"/>
        <v>125.05354832127352</v>
      </c>
      <c r="AI189" s="7">
        <f t="shared" si="111"/>
        <v>111.66143754645188</v>
      </c>
      <c r="AJ189" s="7">
        <f t="shared" si="111"/>
        <v>98.562761072713343</v>
      </c>
      <c r="AK189" s="7">
        <f t="shared" si="111"/>
        <v>85.909275303560065</v>
      </c>
      <c r="AL189" s="7">
        <f t="shared" si="107"/>
        <v>73.945212748924448</v>
      </c>
      <c r="AM189" s="7">
        <f t="shared" si="107"/>
        <v>63.077609041710446</v>
      </c>
      <c r="AN189" s="7">
        <f t="shared" si="107"/>
        <v>53.984311634622081</v>
      </c>
      <c r="AO189" s="7">
        <f t="shared" si="107"/>
        <v>47.700052449880516</v>
      </c>
      <c r="AP189" s="7">
        <f t="shared" si="107"/>
        <v>45.411873115320873</v>
      </c>
      <c r="AQ189" s="7">
        <f t="shared" si="107"/>
        <v>47.700052449880516</v>
      </c>
      <c r="AR189" s="7">
        <f t="shared" si="107"/>
        <v>53.984311634622081</v>
      </c>
      <c r="AS189" s="7">
        <f t="shared" si="107"/>
        <v>63.077609041710446</v>
      </c>
      <c r="AT189" s="7">
        <f t="shared" si="110"/>
        <v>73.945212748924448</v>
      </c>
      <c r="AU189" s="7">
        <f t="shared" si="110"/>
        <v>85.909275303560065</v>
      </c>
      <c r="AV189" s="7">
        <f t="shared" si="110"/>
        <v>98.562761072713343</v>
      </c>
      <c r="AW189" s="7">
        <f t="shared" si="110"/>
        <v>111.66143754645188</v>
      </c>
      <c r="AX189" s="7">
        <f t="shared" si="110"/>
        <v>125.05354832127352</v>
      </c>
      <c r="AY189" s="7">
        <f t="shared" si="110"/>
        <v>138.63965069407689</v>
      </c>
      <c r="AZ189" s="7">
        <f t="shared" si="110"/>
        <v>152.34915623285676</v>
      </c>
      <c r="BA189" s="7">
        <f t="shared" si="110"/>
        <v>166.11926295478588</v>
      </c>
      <c r="BB189" s="7">
        <f t="shared" si="110"/>
        <v>178.82812688467862</v>
      </c>
      <c r="BC189" s="7">
        <f t="shared" si="96"/>
        <v>79.922333652848835</v>
      </c>
      <c r="BD189" s="7">
        <f t="shared" si="90"/>
        <v>10.656311153713178</v>
      </c>
      <c r="BE189" s="40">
        <f t="shared" si="97"/>
        <v>0.96709896139247453</v>
      </c>
      <c r="BF189" s="40">
        <f t="shared" si="106"/>
        <v>0</v>
      </c>
      <c r="BG189" s="40">
        <f t="shared" si="105"/>
        <v>0</v>
      </c>
      <c r="BH189" s="40">
        <f t="shared" si="105"/>
        <v>0</v>
      </c>
      <c r="BI189" s="40">
        <f t="shared" si="105"/>
        <v>0</v>
      </c>
      <c r="BJ189" s="40">
        <f t="shared" si="105"/>
        <v>0</v>
      </c>
      <c r="BK189" s="40">
        <f t="shared" si="105"/>
        <v>0</v>
      </c>
      <c r="BL189" s="40">
        <f t="shared" si="105"/>
        <v>0</v>
      </c>
      <c r="BM189" s="40">
        <f t="shared" si="105"/>
        <v>94.307888502265484</v>
      </c>
      <c r="BN189" s="40">
        <f t="shared" si="105"/>
        <v>365.61428268560041</v>
      </c>
      <c r="BO189" s="40">
        <f t="shared" si="105"/>
        <v>598.59036505712902</v>
      </c>
      <c r="BP189" s="40">
        <f t="shared" si="105"/>
        <v>777.35920061441232</v>
      </c>
      <c r="BQ189" s="40">
        <f t="shared" si="105"/>
        <v>889.73798864369041</v>
      </c>
      <c r="BR189" s="40">
        <f t="shared" si="105"/>
        <v>928.06830045549646</v>
      </c>
      <c r="BS189" s="40">
        <f t="shared" si="105"/>
        <v>889.73798864369041</v>
      </c>
      <c r="BT189" s="40">
        <f t="shared" si="115"/>
        <v>777.35920061441232</v>
      </c>
      <c r="BU189" s="40">
        <f t="shared" si="115"/>
        <v>598.59036505712902</v>
      </c>
      <c r="BV189" s="40">
        <f t="shared" si="115"/>
        <v>365.61428268560041</v>
      </c>
      <c r="BW189" s="40">
        <f t="shared" si="115"/>
        <v>94.307888502265484</v>
      </c>
      <c r="BX189" s="40">
        <f t="shared" si="108"/>
        <v>0</v>
      </c>
      <c r="BY189" s="40">
        <f t="shared" si="108"/>
        <v>0</v>
      </c>
      <c r="BZ189" s="40">
        <f t="shared" si="108"/>
        <v>0</v>
      </c>
      <c r="CA189" s="40">
        <f t="shared" si="108"/>
        <v>0</v>
      </c>
      <c r="CB189" s="40">
        <f t="shared" si="102"/>
        <v>0</v>
      </c>
      <c r="CC189" s="40">
        <f t="shared" si="102"/>
        <v>0</v>
      </c>
      <c r="CD189" s="40">
        <f t="shared" si="102"/>
        <v>0</v>
      </c>
      <c r="CE189" s="40">
        <f t="shared" si="98"/>
        <v>473.31483323230322</v>
      </c>
      <c r="CF189" s="10">
        <f t="shared" si="91"/>
        <v>1.3949078681196789</v>
      </c>
      <c r="CG189" s="35">
        <f t="shared" si="92"/>
        <v>6.9900000000000029</v>
      </c>
      <c r="CH189" s="7">
        <f t="shared" si="93"/>
        <v>21.017980337819424</v>
      </c>
      <c r="CI189" s="7">
        <f t="shared" si="99"/>
        <v>10.719169972287906</v>
      </c>
      <c r="CJ189" s="10">
        <f t="shared" si="94"/>
        <v>13.264313794962511</v>
      </c>
    </row>
    <row r="190" spans="1:88" ht="15.75" thickBot="1" x14ac:dyDescent="0.3">
      <c r="A190" s="8">
        <v>179</v>
      </c>
      <c r="B190" s="3" t="s">
        <v>21</v>
      </c>
      <c r="C190" s="14">
        <v>44375</v>
      </c>
      <c r="D190" s="11">
        <f t="shared" si="95"/>
        <v>23.241624800646512</v>
      </c>
      <c r="E190" s="8">
        <f t="shared" si="114"/>
        <v>-180</v>
      </c>
      <c r="F190" s="3">
        <f t="shared" si="114"/>
        <v>-165</v>
      </c>
      <c r="G190" s="3">
        <f t="shared" si="114"/>
        <v>-150</v>
      </c>
      <c r="H190" s="3">
        <f t="shared" si="114"/>
        <v>-135</v>
      </c>
      <c r="I190" s="3">
        <f t="shared" si="114"/>
        <v>-120</v>
      </c>
      <c r="J190" s="3">
        <f t="shared" si="114"/>
        <v>-105</v>
      </c>
      <c r="K190" s="3">
        <f t="shared" si="114"/>
        <v>-90</v>
      </c>
      <c r="L190" s="3">
        <f t="shared" si="112"/>
        <v>-75</v>
      </c>
      <c r="M190" s="3">
        <f t="shared" si="116"/>
        <v>-60</v>
      </c>
      <c r="N190" s="3">
        <f t="shared" si="116"/>
        <v>-45</v>
      </c>
      <c r="O190" s="3">
        <f t="shared" si="116"/>
        <v>-30</v>
      </c>
      <c r="P190" s="3">
        <f t="shared" si="116"/>
        <v>-15</v>
      </c>
      <c r="Q190" s="3">
        <f t="shared" si="116"/>
        <v>0</v>
      </c>
      <c r="R190" s="3">
        <f t="shared" si="116"/>
        <v>15</v>
      </c>
      <c r="S190" s="3">
        <f t="shared" si="116"/>
        <v>30</v>
      </c>
      <c r="T190" s="3">
        <f t="shared" si="116"/>
        <v>45</v>
      </c>
      <c r="U190" s="3">
        <f t="shared" si="116"/>
        <v>60</v>
      </c>
      <c r="V190" s="3">
        <f t="shared" si="116"/>
        <v>75</v>
      </c>
      <c r="W190" s="3">
        <f t="shared" si="116"/>
        <v>90</v>
      </c>
      <c r="X190" s="3">
        <f t="shared" si="116"/>
        <v>105</v>
      </c>
      <c r="Y190" s="3">
        <f t="shared" si="109"/>
        <v>120</v>
      </c>
      <c r="Z190" s="3">
        <f t="shared" si="109"/>
        <v>135</v>
      </c>
      <c r="AA190" s="3">
        <f t="shared" si="109"/>
        <v>150</v>
      </c>
      <c r="AB190" s="3">
        <f t="shared" si="109"/>
        <v>165</v>
      </c>
      <c r="AC190" s="3">
        <f t="shared" si="109"/>
        <v>180</v>
      </c>
      <c r="AD190" s="7">
        <f t="shared" si="113"/>
        <v>178.87837519935348</v>
      </c>
      <c r="AE190" s="7">
        <f t="shared" si="113"/>
        <v>166.1208431957059</v>
      </c>
      <c r="AF190" s="7">
        <f t="shared" si="113"/>
        <v>152.34601500037212</v>
      </c>
      <c r="AG190" s="7">
        <f t="shared" si="113"/>
        <v>138.63302268280222</v>
      </c>
      <c r="AH190" s="7">
        <f t="shared" si="111"/>
        <v>125.04354635866531</v>
      </c>
      <c r="AI190" s="7">
        <f t="shared" si="111"/>
        <v>111.64785597805755</v>
      </c>
      <c r="AJ190" s="7">
        <f t="shared" si="111"/>
        <v>98.545183383298067</v>
      </c>
      <c r="AK190" s="7">
        <f t="shared" si="111"/>
        <v>85.887077174762467</v>
      </c>
      <c r="AL190" s="7">
        <f t="shared" si="107"/>
        <v>73.917556179045633</v>
      </c>
      <c r="AM190" s="7">
        <f t="shared" si="107"/>
        <v>63.043526295853233</v>
      </c>
      <c r="AN190" s="7">
        <f t="shared" si="107"/>
        <v>53.94312363894533</v>
      </c>
      <c r="AO190" s="7">
        <f t="shared" si="107"/>
        <v>47.652519777608717</v>
      </c>
      <c r="AP190" s="7">
        <f t="shared" si="107"/>
        <v>45.36162480064651</v>
      </c>
      <c r="AQ190" s="7">
        <f t="shared" si="107"/>
        <v>47.652519777608717</v>
      </c>
      <c r="AR190" s="7">
        <f t="shared" si="107"/>
        <v>53.94312363894533</v>
      </c>
      <c r="AS190" s="7">
        <f t="shared" si="107"/>
        <v>63.043526295853233</v>
      </c>
      <c r="AT190" s="7">
        <f t="shared" si="110"/>
        <v>73.917556179045633</v>
      </c>
      <c r="AU190" s="7">
        <f t="shared" si="110"/>
        <v>85.887077174762467</v>
      </c>
      <c r="AV190" s="7">
        <f t="shared" si="110"/>
        <v>98.545183383298067</v>
      </c>
      <c r="AW190" s="7">
        <f t="shared" si="110"/>
        <v>111.64785597805755</v>
      </c>
      <c r="AX190" s="7">
        <f t="shared" si="110"/>
        <v>125.04354635866531</v>
      </c>
      <c r="AY190" s="7">
        <f t="shared" si="110"/>
        <v>138.63302268280222</v>
      </c>
      <c r="AZ190" s="7">
        <f t="shared" si="110"/>
        <v>152.34601500037212</v>
      </c>
      <c r="BA190" s="7">
        <f t="shared" si="110"/>
        <v>166.1208431957059</v>
      </c>
      <c r="BB190" s="7">
        <f t="shared" si="110"/>
        <v>178.87837519935348</v>
      </c>
      <c r="BC190" s="7">
        <f t="shared" si="96"/>
        <v>79.946912183906846</v>
      </c>
      <c r="BD190" s="7">
        <f t="shared" si="90"/>
        <v>10.65958829118758</v>
      </c>
      <c r="BE190" s="40">
        <f t="shared" si="97"/>
        <v>0.96705987736242871</v>
      </c>
      <c r="BF190" s="40">
        <f t="shared" si="106"/>
        <v>0</v>
      </c>
      <c r="BG190" s="40">
        <f t="shared" si="105"/>
        <v>0</v>
      </c>
      <c r="BH190" s="40">
        <f t="shared" si="105"/>
        <v>0</v>
      </c>
      <c r="BI190" s="40">
        <f t="shared" si="105"/>
        <v>0</v>
      </c>
      <c r="BJ190" s="40">
        <f t="shared" si="105"/>
        <v>0</v>
      </c>
      <c r="BK190" s="40">
        <f t="shared" si="105"/>
        <v>0</v>
      </c>
      <c r="BL190" s="40">
        <f t="shared" si="105"/>
        <v>0</v>
      </c>
      <c r="BM190" s="40">
        <f t="shared" si="105"/>
        <v>94.814936988290441</v>
      </c>
      <c r="BN190" s="40">
        <f t="shared" si="105"/>
        <v>366.21268932573395</v>
      </c>
      <c r="BO190" s="40">
        <f t="shared" si="105"/>
        <v>599.26722272272036</v>
      </c>
      <c r="BP190" s="40">
        <f t="shared" si="105"/>
        <v>778.09625586907237</v>
      </c>
      <c r="BQ190" s="40">
        <f t="shared" si="105"/>
        <v>890.51288568481561</v>
      </c>
      <c r="BR190" s="40">
        <f t="shared" si="105"/>
        <v>928.85610462527234</v>
      </c>
      <c r="BS190" s="40">
        <f t="shared" si="105"/>
        <v>890.51288568481561</v>
      </c>
      <c r="BT190" s="40">
        <f t="shared" si="115"/>
        <v>778.09625586907237</v>
      </c>
      <c r="BU190" s="40">
        <f t="shared" si="115"/>
        <v>599.26722272272036</v>
      </c>
      <c r="BV190" s="40">
        <f t="shared" si="115"/>
        <v>366.21268932573395</v>
      </c>
      <c r="BW190" s="40">
        <f t="shared" si="115"/>
        <v>94.814936988290441</v>
      </c>
      <c r="BX190" s="40">
        <f t="shared" si="108"/>
        <v>0</v>
      </c>
      <c r="BY190" s="40">
        <f t="shared" si="108"/>
        <v>0</v>
      </c>
      <c r="BZ190" s="40">
        <f t="shared" si="108"/>
        <v>0</v>
      </c>
      <c r="CA190" s="40">
        <f t="shared" si="108"/>
        <v>0</v>
      </c>
      <c r="CB190" s="40">
        <f t="shared" si="102"/>
        <v>0</v>
      </c>
      <c r="CC190" s="40">
        <f t="shared" si="102"/>
        <v>0</v>
      </c>
      <c r="CD190" s="40">
        <f t="shared" si="102"/>
        <v>0</v>
      </c>
      <c r="CE190" s="40">
        <f t="shared" si="98"/>
        <v>473.71661335888888</v>
      </c>
      <c r="CF190" s="10">
        <f t="shared" si="91"/>
        <v>1.3953368444119447</v>
      </c>
      <c r="CG190" s="35">
        <f t="shared" si="92"/>
        <v>6.9900000000000029</v>
      </c>
      <c r="CH190" s="7">
        <f t="shared" si="93"/>
        <v>21.050166078458862</v>
      </c>
      <c r="CI190" s="7">
        <f t="shared" si="99"/>
        <v>10.735584700014019</v>
      </c>
      <c r="CJ190" s="10">
        <f t="shared" si="94"/>
        <v>13.282418599384915</v>
      </c>
    </row>
    <row r="191" spans="1:88" ht="15.75" thickBot="1" x14ac:dyDescent="0.3">
      <c r="A191" s="8">
        <v>180</v>
      </c>
      <c r="B191" s="3" t="s">
        <v>21</v>
      </c>
      <c r="C191" s="14">
        <v>44376</v>
      </c>
      <c r="D191" s="11">
        <f t="shared" si="95"/>
        <v>23.184489490948383</v>
      </c>
      <c r="E191" s="8">
        <f t="shared" si="114"/>
        <v>-180</v>
      </c>
      <c r="F191" s="3">
        <f t="shared" si="114"/>
        <v>-165</v>
      </c>
      <c r="G191" s="3">
        <f t="shared" si="114"/>
        <v>-150</v>
      </c>
      <c r="H191" s="3">
        <f t="shared" si="114"/>
        <v>-135</v>
      </c>
      <c r="I191" s="3">
        <f t="shared" si="114"/>
        <v>-120</v>
      </c>
      <c r="J191" s="3">
        <f t="shared" si="114"/>
        <v>-105</v>
      </c>
      <c r="K191" s="3">
        <f t="shared" si="114"/>
        <v>-90</v>
      </c>
      <c r="L191" s="3">
        <f t="shared" si="112"/>
        <v>-75</v>
      </c>
      <c r="M191" s="3">
        <f t="shared" si="116"/>
        <v>-60</v>
      </c>
      <c r="N191" s="3">
        <f t="shared" si="116"/>
        <v>-45</v>
      </c>
      <c r="O191" s="3">
        <f t="shared" si="116"/>
        <v>-30</v>
      </c>
      <c r="P191" s="3">
        <f t="shared" si="116"/>
        <v>-15</v>
      </c>
      <c r="Q191" s="3">
        <f t="shared" si="116"/>
        <v>0</v>
      </c>
      <c r="R191" s="3">
        <f t="shared" si="116"/>
        <v>15</v>
      </c>
      <c r="S191" s="3">
        <f t="shared" si="116"/>
        <v>30</v>
      </c>
      <c r="T191" s="3">
        <f t="shared" si="116"/>
        <v>45</v>
      </c>
      <c r="U191" s="3">
        <f t="shared" si="116"/>
        <v>60</v>
      </c>
      <c r="V191" s="3">
        <f t="shared" si="116"/>
        <v>75</v>
      </c>
      <c r="W191" s="3">
        <f t="shared" si="116"/>
        <v>90</v>
      </c>
      <c r="X191" s="3">
        <f t="shared" si="116"/>
        <v>105</v>
      </c>
      <c r="Y191" s="3">
        <f t="shared" si="109"/>
        <v>120</v>
      </c>
      <c r="Z191" s="3">
        <f t="shared" si="109"/>
        <v>135</v>
      </c>
      <c r="AA191" s="3">
        <f t="shared" si="109"/>
        <v>150</v>
      </c>
      <c r="AB191" s="3">
        <f t="shared" si="109"/>
        <v>165</v>
      </c>
      <c r="AC191" s="3">
        <f t="shared" si="109"/>
        <v>180</v>
      </c>
      <c r="AD191" s="7">
        <f t="shared" si="113"/>
        <v>178.9355105090514</v>
      </c>
      <c r="AE191" s="7">
        <f t="shared" si="113"/>
        <v>166.12242352274856</v>
      </c>
      <c r="AF191" s="7">
        <f t="shared" si="113"/>
        <v>152.34234146403358</v>
      </c>
      <c r="AG191" s="7">
        <f t="shared" si="113"/>
        <v>138.62542650712228</v>
      </c>
      <c r="AH191" s="7">
        <f t="shared" si="111"/>
        <v>125.0321374772756</v>
      </c>
      <c r="AI191" s="7">
        <f t="shared" si="111"/>
        <v>111.63239323524708</v>
      </c>
      <c r="AJ191" s="7">
        <f t="shared" si="111"/>
        <v>98.525189449924554</v>
      </c>
      <c r="AK191" s="7">
        <f t="shared" si="111"/>
        <v>85.861839687180293</v>
      </c>
      <c r="AL191" s="7">
        <f t="shared" si="107"/>
        <v>73.88611978365212</v>
      </c>
      <c r="AM191" s="7">
        <f t="shared" si="107"/>
        <v>63.004786903102591</v>
      </c>
      <c r="AN191" s="7">
        <f t="shared" si="107"/>
        <v>53.896303246908815</v>
      </c>
      <c r="AO191" s="7">
        <f t="shared" si="107"/>
        <v>47.598477451001159</v>
      </c>
      <c r="AP191" s="7">
        <f t="shared" si="107"/>
        <v>45.304489490948384</v>
      </c>
      <c r="AQ191" s="7">
        <f t="shared" si="107"/>
        <v>47.598477451001159</v>
      </c>
      <c r="AR191" s="7">
        <f t="shared" si="107"/>
        <v>53.896303246908815</v>
      </c>
      <c r="AS191" s="7">
        <f t="shared" si="107"/>
        <v>63.004786903102591</v>
      </c>
      <c r="AT191" s="7">
        <f t="shared" si="110"/>
        <v>73.88611978365212</v>
      </c>
      <c r="AU191" s="7">
        <f t="shared" si="110"/>
        <v>85.861839687180293</v>
      </c>
      <c r="AV191" s="7">
        <f t="shared" si="110"/>
        <v>98.525189449924554</v>
      </c>
      <c r="AW191" s="7">
        <f t="shared" si="110"/>
        <v>111.63239323524708</v>
      </c>
      <c r="AX191" s="7">
        <f t="shared" si="110"/>
        <v>125.0321374772756</v>
      </c>
      <c r="AY191" s="7">
        <f t="shared" si="110"/>
        <v>138.62542650712228</v>
      </c>
      <c r="AZ191" s="7">
        <f t="shared" si="110"/>
        <v>152.34234146403358</v>
      </c>
      <c r="BA191" s="7">
        <f t="shared" si="110"/>
        <v>166.12242352274856</v>
      </c>
      <c r="BB191" s="7">
        <f t="shared" si="110"/>
        <v>178.9355105090514</v>
      </c>
      <c r="BC191" s="7">
        <f t="shared" si="96"/>
        <v>79.974834678703459</v>
      </c>
      <c r="BD191" s="7">
        <f t="shared" si="90"/>
        <v>10.663311290493795</v>
      </c>
      <c r="BE191" s="40">
        <f t="shared" si="97"/>
        <v>0.96703055420162642</v>
      </c>
      <c r="BF191" s="40">
        <f t="shared" si="106"/>
        <v>0</v>
      </c>
      <c r="BG191" s="40">
        <f t="shared" si="105"/>
        <v>0</v>
      </c>
      <c r="BH191" s="40">
        <f t="shared" si="105"/>
        <v>0</v>
      </c>
      <c r="BI191" s="40">
        <f t="shared" si="105"/>
        <v>0</v>
      </c>
      <c r="BJ191" s="40">
        <f t="shared" si="105"/>
        <v>0</v>
      </c>
      <c r="BK191" s="40">
        <f t="shared" si="105"/>
        <v>0</v>
      </c>
      <c r="BL191" s="40">
        <f t="shared" si="105"/>
        <v>0</v>
      </c>
      <c r="BM191" s="40">
        <f t="shared" si="105"/>
        <v>95.392833642946187</v>
      </c>
      <c r="BN191" s="40">
        <f t="shared" si="105"/>
        <v>366.89844643382418</v>
      </c>
      <c r="BO191" s="40">
        <f t="shared" si="105"/>
        <v>600.04560170196032</v>
      </c>
      <c r="BP191" s="40">
        <f t="shared" si="105"/>
        <v>778.94570610972198</v>
      </c>
      <c r="BQ191" s="40">
        <f t="shared" si="105"/>
        <v>891.40701318812194</v>
      </c>
      <c r="BR191" s="40">
        <f t="shared" si="105"/>
        <v>929.76547071086395</v>
      </c>
      <c r="BS191" s="40">
        <f t="shared" si="105"/>
        <v>891.40701318812194</v>
      </c>
      <c r="BT191" s="40">
        <f t="shared" si="115"/>
        <v>778.94570610972198</v>
      </c>
      <c r="BU191" s="40">
        <f t="shared" si="115"/>
        <v>600.04560170196032</v>
      </c>
      <c r="BV191" s="40">
        <f t="shared" si="115"/>
        <v>366.89844643382418</v>
      </c>
      <c r="BW191" s="40">
        <f t="shared" si="115"/>
        <v>95.392833642946187</v>
      </c>
      <c r="BX191" s="40">
        <f t="shared" si="108"/>
        <v>0</v>
      </c>
      <c r="BY191" s="40">
        <f t="shared" si="108"/>
        <v>0</v>
      </c>
      <c r="BZ191" s="40">
        <f t="shared" si="108"/>
        <v>0</v>
      </c>
      <c r="CA191" s="40">
        <f t="shared" si="108"/>
        <v>0</v>
      </c>
      <c r="CB191" s="40">
        <f t="shared" si="102"/>
        <v>0</v>
      </c>
      <c r="CC191" s="40">
        <f t="shared" si="102"/>
        <v>0</v>
      </c>
      <c r="CD191" s="40">
        <f t="shared" si="102"/>
        <v>0</v>
      </c>
      <c r="CE191" s="40">
        <f t="shared" si="98"/>
        <v>474.1803900625406</v>
      </c>
      <c r="CF191" s="10">
        <f t="shared" si="91"/>
        <v>1.3958241838815169</v>
      </c>
      <c r="CG191" s="35">
        <f t="shared" si="92"/>
        <v>6.9900000000000029</v>
      </c>
      <c r="CH191" s="7">
        <f t="shared" si="93"/>
        <v>21.087062892828754</v>
      </c>
      <c r="CI191" s="7">
        <f t="shared" si="99"/>
        <v>10.754402075342664</v>
      </c>
      <c r="CJ191" s="10">
        <f t="shared" si="94"/>
        <v>13.303189593608542</v>
      </c>
    </row>
    <row r="192" spans="1:88" ht="15.75" thickBot="1" x14ac:dyDescent="0.3">
      <c r="A192" s="8">
        <v>181</v>
      </c>
      <c r="B192" s="3" t="s">
        <v>21</v>
      </c>
      <c r="C192" s="14">
        <v>44377</v>
      </c>
      <c r="D192" s="11">
        <f t="shared" si="95"/>
        <v>23.120484116651824</v>
      </c>
      <c r="E192" s="8">
        <f t="shared" si="114"/>
        <v>-180</v>
      </c>
      <c r="F192" s="3">
        <f t="shared" si="114"/>
        <v>-165</v>
      </c>
      <c r="G192" s="3">
        <f t="shared" si="114"/>
        <v>-150</v>
      </c>
      <c r="H192" s="3">
        <f t="shared" si="114"/>
        <v>-135</v>
      </c>
      <c r="I192" s="3">
        <f t="shared" si="114"/>
        <v>-120</v>
      </c>
      <c r="J192" s="3">
        <f t="shared" si="114"/>
        <v>-105</v>
      </c>
      <c r="K192" s="3">
        <f t="shared" si="114"/>
        <v>-90</v>
      </c>
      <c r="L192" s="3">
        <f t="shared" si="112"/>
        <v>-75</v>
      </c>
      <c r="M192" s="3">
        <f t="shared" si="116"/>
        <v>-60</v>
      </c>
      <c r="N192" s="3">
        <f t="shared" si="116"/>
        <v>-45</v>
      </c>
      <c r="O192" s="3">
        <f t="shared" si="116"/>
        <v>-30</v>
      </c>
      <c r="P192" s="3">
        <f t="shared" si="116"/>
        <v>-15</v>
      </c>
      <c r="Q192" s="3">
        <f t="shared" si="116"/>
        <v>0</v>
      </c>
      <c r="R192" s="3">
        <f t="shared" si="116"/>
        <v>15</v>
      </c>
      <c r="S192" s="3">
        <f t="shared" si="116"/>
        <v>30</v>
      </c>
      <c r="T192" s="3">
        <f t="shared" si="116"/>
        <v>45</v>
      </c>
      <c r="U192" s="3">
        <f t="shared" si="116"/>
        <v>60</v>
      </c>
      <c r="V192" s="3">
        <f t="shared" si="116"/>
        <v>75</v>
      </c>
      <c r="W192" s="3">
        <f t="shared" si="116"/>
        <v>90</v>
      </c>
      <c r="X192" s="3">
        <f t="shared" si="116"/>
        <v>105</v>
      </c>
      <c r="Y192" s="3">
        <f t="shared" si="109"/>
        <v>120</v>
      </c>
      <c r="Z192" s="3">
        <f t="shared" si="109"/>
        <v>135</v>
      </c>
      <c r="AA192" s="3">
        <f t="shared" si="109"/>
        <v>150</v>
      </c>
      <c r="AB192" s="3">
        <f t="shared" si="109"/>
        <v>165</v>
      </c>
      <c r="AC192" s="3">
        <f t="shared" si="109"/>
        <v>180</v>
      </c>
      <c r="AD192" s="7">
        <f t="shared" si="113"/>
        <v>178.99951588334787</v>
      </c>
      <c r="AE192" s="7">
        <f t="shared" si="113"/>
        <v>166.12392017467246</v>
      </c>
      <c r="AF192" s="7">
        <f t="shared" si="113"/>
        <v>152.33809765458071</v>
      </c>
      <c r="AG192" s="7">
        <f t="shared" si="113"/>
        <v>138.61684150519415</v>
      </c>
      <c r="AH192" s="7">
        <f t="shared" si="111"/>
        <v>125.01931123304833</v>
      </c>
      <c r="AI192" s="7">
        <f t="shared" si="111"/>
        <v>111.61504635609438</v>
      </c>
      <c r="AJ192" s="7">
        <f t="shared" si="111"/>
        <v>98.50278250641297</v>
      </c>
      <c r="AK192" s="7">
        <f t="shared" si="111"/>
        <v>85.83357153472258</v>
      </c>
      <c r="AL192" s="7">
        <f t="shared" si="107"/>
        <v>73.850917046363136</v>
      </c>
      <c r="AM192" s="7">
        <f t="shared" si="107"/>
        <v>62.961408038858536</v>
      </c>
      <c r="AN192" s="7">
        <f t="shared" si="107"/>
        <v>53.84386929786664</v>
      </c>
      <c r="AO192" s="7">
        <f t="shared" si="107"/>
        <v>47.537943481548687</v>
      </c>
      <c r="AP192" s="7">
        <f t="shared" si="107"/>
        <v>45.240484116651821</v>
      </c>
      <c r="AQ192" s="7">
        <f t="shared" si="107"/>
        <v>47.537943481548687</v>
      </c>
      <c r="AR192" s="7">
        <f t="shared" si="107"/>
        <v>53.84386929786664</v>
      </c>
      <c r="AS192" s="7">
        <f t="shared" si="107"/>
        <v>62.961408038858536</v>
      </c>
      <c r="AT192" s="7">
        <f t="shared" si="110"/>
        <v>73.850917046363136</v>
      </c>
      <c r="AU192" s="7">
        <f t="shared" si="110"/>
        <v>85.83357153472258</v>
      </c>
      <c r="AV192" s="7">
        <f t="shared" si="110"/>
        <v>98.50278250641297</v>
      </c>
      <c r="AW192" s="7">
        <f t="shared" si="110"/>
        <v>111.61504635609438</v>
      </c>
      <c r="AX192" s="7">
        <f t="shared" si="110"/>
        <v>125.01931123304833</v>
      </c>
      <c r="AY192" s="7">
        <f t="shared" si="110"/>
        <v>138.61684150519415</v>
      </c>
      <c r="AZ192" s="7">
        <f t="shared" si="110"/>
        <v>152.33809765458071</v>
      </c>
      <c r="BA192" s="7">
        <f t="shared" si="110"/>
        <v>166.12392017467246</v>
      </c>
      <c r="BB192" s="7">
        <f t="shared" si="110"/>
        <v>178.99951588334787</v>
      </c>
      <c r="BC192" s="7">
        <f t="shared" si="96"/>
        <v>80.006083469884018</v>
      </c>
      <c r="BD192" s="7">
        <f t="shared" si="90"/>
        <v>10.667477795984535</v>
      </c>
      <c r="BE192" s="40">
        <f t="shared" si="97"/>
        <v>0.96701100059915313</v>
      </c>
      <c r="BF192" s="40">
        <f t="shared" si="106"/>
        <v>0</v>
      </c>
      <c r="BG192" s="40">
        <f t="shared" si="105"/>
        <v>0</v>
      </c>
      <c r="BH192" s="40">
        <f t="shared" si="105"/>
        <v>0</v>
      </c>
      <c r="BI192" s="40">
        <f t="shared" si="105"/>
        <v>0</v>
      </c>
      <c r="BJ192" s="40">
        <f t="shared" si="105"/>
        <v>0</v>
      </c>
      <c r="BK192" s="40">
        <f t="shared" si="105"/>
        <v>0</v>
      </c>
      <c r="BL192" s="40">
        <f t="shared" si="105"/>
        <v>0</v>
      </c>
      <c r="BM192" s="40">
        <f t="shared" si="105"/>
        <v>96.04138372077459</v>
      </c>
      <c r="BN192" s="40">
        <f t="shared" si="105"/>
        <v>367.67123197183554</v>
      </c>
      <c r="BO192" s="40">
        <f t="shared" si="105"/>
        <v>600.92507064819756</v>
      </c>
      <c r="BP192" s="40">
        <f t="shared" si="105"/>
        <v>779.90703611426056</v>
      </c>
      <c r="BQ192" s="40">
        <f t="shared" si="105"/>
        <v>892.41980320519576</v>
      </c>
      <c r="BR192" s="40">
        <f t="shared" si="105"/>
        <v>930.7958127798945</v>
      </c>
      <c r="BS192" s="40">
        <f t="shared" si="105"/>
        <v>892.41980320519576</v>
      </c>
      <c r="BT192" s="40">
        <f t="shared" si="115"/>
        <v>779.90703611426056</v>
      </c>
      <c r="BU192" s="40">
        <f t="shared" si="115"/>
        <v>600.92507064819756</v>
      </c>
      <c r="BV192" s="40">
        <f t="shared" si="115"/>
        <v>367.67123197183554</v>
      </c>
      <c r="BW192" s="40">
        <f t="shared" si="115"/>
        <v>96.04138372077459</v>
      </c>
      <c r="BX192" s="40">
        <f t="shared" si="108"/>
        <v>0</v>
      </c>
      <c r="BY192" s="40">
        <f t="shared" si="108"/>
        <v>0</v>
      </c>
      <c r="BZ192" s="40">
        <f t="shared" si="108"/>
        <v>0</v>
      </c>
      <c r="CA192" s="40">
        <f t="shared" si="108"/>
        <v>0</v>
      </c>
      <c r="CB192" s="40">
        <f t="shared" si="102"/>
        <v>0</v>
      </c>
      <c r="CC192" s="40">
        <f t="shared" si="102"/>
        <v>0</v>
      </c>
      <c r="CD192" s="40">
        <f t="shared" si="102"/>
        <v>0</v>
      </c>
      <c r="CE192" s="40">
        <f t="shared" si="98"/>
        <v>474.70586451774619</v>
      </c>
      <c r="CF192" s="10">
        <f t="shared" si="91"/>
        <v>1.3963695781748857</v>
      </c>
      <c r="CG192" s="35">
        <f t="shared" si="92"/>
        <v>6.9900000000000029</v>
      </c>
      <c r="CH192" s="7">
        <f t="shared" si="93"/>
        <v>21.128650287844938</v>
      </c>
      <c r="CI192" s="7">
        <f t="shared" si="99"/>
        <v>10.775611646800918</v>
      </c>
      <c r="CJ192" s="10">
        <f t="shared" si="94"/>
        <v>13.326612817805604</v>
      </c>
    </row>
    <row r="193" spans="1:88" ht="15.75" thickBot="1" x14ac:dyDescent="0.3">
      <c r="A193" s="8">
        <v>182</v>
      </c>
      <c r="B193" s="3" t="s">
        <v>22</v>
      </c>
      <c r="C193" s="14">
        <v>44378</v>
      </c>
      <c r="D193" s="11">
        <f t="shared" si="95"/>
        <v>23.049627643930584</v>
      </c>
      <c r="E193" s="8">
        <f t="shared" si="114"/>
        <v>-180</v>
      </c>
      <c r="F193" s="3">
        <f t="shared" si="114"/>
        <v>-165</v>
      </c>
      <c r="G193" s="3">
        <f t="shared" si="114"/>
        <v>-150</v>
      </c>
      <c r="H193" s="3">
        <f t="shared" si="114"/>
        <v>-135</v>
      </c>
      <c r="I193" s="3">
        <f t="shared" si="114"/>
        <v>-120</v>
      </c>
      <c r="J193" s="3">
        <f t="shared" si="114"/>
        <v>-105</v>
      </c>
      <c r="K193" s="3">
        <f t="shared" si="114"/>
        <v>-90</v>
      </c>
      <c r="L193" s="3">
        <f t="shared" si="112"/>
        <v>-75</v>
      </c>
      <c r="M193" s="3">
        <f t="shared" si="116"/>
        <v>-60</v>
      </c>
      <c r="N193" s="3">
        <f t="shared" si="116"/>
        <v>-45</v>
      </c>
      <c r="O193" s="3">
        <f t="shared" si="116"/>
        <v>-30</v>
      </c>
      <c r="P193" s="3">
        <f t="shared" si="116"/>
        <v>-15</v>
      </c>
      <c r="Q193" s="3">
        <f t="shared" si="116"/>
        <v>0</v>
      </c>
      <c r="R193" s="3">
        <f t="shared" si="116"/>
        <v>15</v>
      </c>
      <c r="S193" s="3">
        <f t="shared" si="116"/>
        <v>30</v>
      </c>
      <c r="T193" s="3">
        <f t="shared" si="116"/>
        <v>45</v>
      </c>
      <c r="U193" s="3">
        <f t="shared" si="116"/>
        <v>60</v>
      </c>
      <c r="V193" s="3">
        <f t="shared" si="116"/>
        <v>75</v>
      </c>
      <c r="W193" s="3">
        <f t="shared" si="116"/>
        <v>90</v>
      </c>
      <c r="X193" s="3">
        <f t="shared" si="116"/>
        <v>105</v>
      </c>
      <c r="Y193" s="3">
        <f t="shared" si="109"/>
        <v>120</v>
      </c>
      <c r="Z193" s="3">
        <f t="shared" si="109"/>
        <v>135</v>
      </c>
      <c r="AA193" s="3">
        <f t="shared" si="109"/>
        <v>150</v>
      </c>
      <c r="AB193" s="3">
        <f t="shared" si="109"/>
        <v>165</v>
      </c>
      <c r="AC193" s="3">
        <f t="shared" si="109"/>
        <v>180</v>
      </c>
      <c r="AD193" s="7">
        <f t="shared" si="113"/>
        <v>179.0703723560693</v>
      </c>
      <c r="AE193" s="7">
        <f t="shared" si="113"/>
        <v>166.125239607205</v>
      </c>
      <c r="AF193" s="7">
        <f t="shared" si="113"/>
        <v>152.3332412228161</v>
      </c>
      <c r="AG193" s="7">
        <f t="shared" si="113"/>
        <v>138.60724464644184</v>
      </c>
      <c r="AH193" s="7">
        <f t="shared" si="111"/>
        <v>125.00505599944715</v>
      </c>
      <c r="AI193" s="7">
        <f t="shared" si="111"/>
        <v>111.59581206699205</v>
      </c>
      <c r="AJ193" s="7">
        <f t="shared" si="111"/>
        <v>98.477966199264714</v>
      </c>
      <c r="AK193" s="7">
        <f t="shared" si="111"/>
        <v>85.802282466646275</v>
      </c>
      <c r="AL193" s="7">
        <f t="shared" si="107"/>
        <v>73.811963075418632</v>
      </c>
      <c r="AM193" s="7">
        <f t="shared" si="107"/>
        <v>62.913408948159095</v>
      </c>
      <c r="AN193" s="7">
        <f t="shared" si="107"/>
        <v>53.785842905744737</v>
      </c>
      <c r="AO193" s="7">
        <f t="shared" si="107"/>
        <v>47.470938053039568</v>
      </c>
      <c r="AP193" s="7">
        <f t="shared" si="107"/>
        <v>45.169627643930582</v>
      </c>
      <c r="AQ193" s="7">
        <f t="shared" si="107"/>
        <v>47.470938053039568</v>
      </c>
      <c r="AR193" s="7">
        <f t="shared" si="107"/>
        <v>53.785842905744737</v>
      </c>
      <c r="AS193" s="7">
        <f t="shared" si="107"/>
        <v>62.913408948159095</v>
      </c>
      <c r="AT193" s="7">
        <f t="shared" si="110"/>
        <v>73.811963075418632</v>
      </c>
      <c r="AU193" s="7">
        <f t="shared" si="110"/>
        <v>85.802282466646275</v>
      </c>
      <c r="AV193" s="7">
        <f t="shared" si="110"/>
        <v>98.477966199264714</v>
      </c>
      <c r="AW193" s="7">
        <f t="shared" si="110"/>
        <v>111.59581206699205</v>
      </c>
      <c r="AX193" s="7">
        <f t="shared" si="110"/>
        <v>125.00505599944715</v>
      </c>
      <c r="AY193" s="7">
        <f t="shared" si="110"/>
        <v>138.60724464644184</v>
      </c>
      <c r="AZ193" s="7">
        <f t="shared" si="110"/>
        <v>152.3332412228161</v>
      </c>
      <c r="BA193" s="7">
        <f t="shared" si="110"/>
        <v>166.125239607205</v>
      </c>
      <c r="BB193" s="7">
        <f t="shared" si="110"/>
        <v>179.0703723560693</v>
      </c>
      <c r="BC193" s="7">
        <f t="shared" si="96"/>
        <v>80.040638873192805</v>
      </c>
      <c r="BD193" s="7">
        <f t="shared" si="90"/>
        <v>10.672085183092374</v>
      </c>
      <c r="BE193" s="40">
        <f t="shared" si="97"/>
        <v>0.96700122234916319</v>
      </c>
      <c r="BF193" s="40">
        <f t="shared" si="106"/>
        <v>0</v>
      </c>
      <c r="BG193" s="40">
        <f t="shared" si="105"/>
        <v>0</v>
      </c>
      <c r="BH193" s="40">
        <f t="shared" si="105"/>
        <v>0</v>
      </c>
      <c r="BI193" s="40">
        <f t="shared" si="105"/>
        <v>0</v>
      </c>
      <c r="BJ193" s="40">
        <f t="shared" si="105"/>
        <v>0</v>
      </c>
      <c r="BK193" s="40">
        <f t="shared" si="105"/>
        <v>0</v>
      </c>
      <c r="BL193" s="40">
        <f t="shared" si="105"/>
        <v>0</v>
      </c>
      <c r="BM193" s="40">
        <f t="shared" si="105"/>
        <v>96.760371307549164</v>
      </c>
      <c r="BN193" s="40">
        <f t="shared" si="105"/>
        <v>368.53068719060906</v>
      </c>
      <c r="BO193" s="40">
        <f t="shared" si="105"/>
        <v>601.90514815713766</v>
      </c>
      <c r="BP193" s="40">
        <f t="shared" si="105"/>
        <v>780.97967036179728</v>
      </c>
      <c r="BQ193" s="40">
        <f t="shared" si="105"/>
        <v>893.55062105098091</v>
      </c>
      <c r="BR193" s="40">
        <f t="shared" si="105"/>
        <v>931.94647596751258</v>
      </c>
      <c r="BS193" s="40">
        <f t="shared" si="105"/>
        <v>893.55062105098091</v>
      </c>
      <c r="BT193" s="40">
        <f t="shared" si="115"/>
        <v>780.97967036179728</v>
      </c>
      <c r="BU193" s="40">
        <f t="shared" si="115"/>
        <v>601.90514815713766</v>
      </c>
      <c r="BV193" s="40">
        <f t="shared" si="115"/>
        <v>368.53068719060906</v>
      </c>
      <c r="BW193" s="40">
        <f t="shared" si="115"/>
        <v>96.760371307549164</v>
      </c>
      <c r="BX193" s="40">
        <f t="shared" si="108"/>
        <v>0</v>
      </c>
      <c r="BY193" s="40">
        <f t="shared" si="108"/>
        <v>0</v>
      </c>
      <c r="BZ193" s="40">
        <f t="shared" si="108"/>
        <v>0</v>
      </c>
      <c r="CA193" s="40">
        <f t="shared" si="108"/>
        <v>0</v>
      </c>
      <c r="CB193" s="40">
        <f t="shared" si="102"/>
        <v>0</v>
      </c>
      <c r="CC193" s="40">
        <f t="shared" si="102"/>
        <v>0</v>
      </c>
      <c r="CD193" s="40">
        <f t="shared" si="102"/>
        <v>0</v>
      </c>
      <c r="CE193" s="40">
        <f t="shared" si="98"/>
        <v>475.29270274343145</v>
      </c>
      <c r="CF193" s="10">
        <f t="shared" si="91"/>
        <v>1.3969726837369785</v>
      </c>
      <c r="CG193" s="35">
        <f t="shared" si="92"/>
        <v>7.6064516129032214</v>
      </c>
      <c r="CH193" s="7">
        <f t="shared" si="93"/>
        <v>21.174905429337528</v>
      </c>
      <c r="CI193" s="7">
        <f t="shared" si="99"/>
        <v>10.79920176896214</v>
      </c>
      <c r="CJ193" s="10">
        <f t="shared" si="94"/>
        <v>13.988698224275053</v>
      </c>
    </row>
    <row r="194" spans="1:88" ht="15.75" thickBot="1" x14ac:dyDescent="0.3">
      <c r="A194" s="8">
        <v>183</v>
      </c>
      <c r="B194" s="3" t="s">
        <v>22</v>
      </c>
      <c r="C194" s="14">
        <v>44379</v>
      </c>
      <c r="D194" s="11">
        <f t="shared" si="95"/>
        <v>22.971941069086743</v>
      </c>
      <c r="E194" s="8">
        <f t="shared" si="114"/>
        <v>-180</v>
      </c>
      <c r="F194" s="3">
        <f t="shared" si="114"/>
        <v>-165</v>
      </c>
      <c r="G194" s="3">
        <f t="shared" si="114"/>
        <v>-150</v>
      </c>
      <c r="H194" s="3">
        <f t="shared" si="114"/>
        <v>-135</v>
      </c>
      <c r="I194" s="3">
        <f t="shared" si="114"/>
        <v>-120</v>
      </c>
      <c r="J194" s="3">
        <f t="shared" si="114"/>
        <v>-105</v>
      </c>
      <c r="K194" s="3">
        <f t="shared" si="114"/>
        <v>-90</v>
      </c>
      <c r="L194" s="3">
        <f t="shared" si="112"/>
        <v>-75</v>
      </c>
      <c r="M194" s="3">
        <f t="shared" si="116"/>
        <v>-60</v>
      </c>
      <c r="N194" s="3">
        <f t="shared" si="116"/>
        <v>-45</v>
      </c>
      <c r="O194" s="3">
        <f t="shared" si="116"/>
        <v>-30</v>
      </c>
      <c r="P194" s="3">
        <f t="shared" si="116"/>
        <v>-15</v>
      </c>
      <c r="Q194" s="3">
        <f t="shared" si="116"/>
        <v>0</v>
      </c>
      <c r="R194" s="3">
        <f t="shared" si="116"/>
        <v>15</v>
      </c>
      <c r="S194" s="3">
        <f t="shared" si="116"/>
        <v>30</v>
      </c>
      <c r="T194" s="3">
        <f t="shared" si="116"/>
        <v>45</v>
      </c>
      <c r="U194" s="3">
        <f t="shared" si="116"/>
        <v>60</v>
      </c>
      <c r="V194" s="3">
        <f t="shared" si="116"/>
        <v>75</v>
      </c>
      <c r="W194" s="3">
        <f t="shared" si="116"/>
        <v>90</v>
      </c>
      <c r="X194" s="3">
        <f t="shared" si="116"/>
        <v>105</v>
      </c>
      <c r="Y194" s="3">
        <f t="shared" si="109"/>
        <v>120</v>
      </c>
      <c r="Z194" s="3">
        <f t="shared" si="109"/>
        <v>135</v>
      </c>
      <c r="AA194" s="3">
        <f t="shared" si="109"/>
        <v>150</v>
      </c>
      <c r="AB194" s="3">
        <f t="shared" si="109"/>
        <v>165</v>
      </c>
      <c r="AC194" s="3">
        <f t="shared" si="109"/>
        <v>180</v>
      </c>
      <c r="AD194" s="7">
        <f t="shared" si="113"/>
        <v>179.14805893091386</v>
      </c>
      <c r="AE194" s="7">
        <f t="shared" si="113"/>
        <v>166.12627863492349</v>
      </c>
      <c r="AF194" s="7">
        <f t="shared" si="113"/>
        <v>152.32772551672537</v>
      </c>
      <c r="AG194" s="7">
        <f t="shared" si="113"/>
        <v>138.59661057790544</v>
      </c>
      <c r="AH194" s="7">
        <f t="shared" si="111"/>
        <v>124.98935899579337</v>
      </c>
      <c r="AI194" s="7">
        <f t="shared" si="111"/>
        <v>111.57468679865589</v>
      </c>
      <c r="AJ194" s="7">
        <f t="shared" si="111"/>
        <v>98.450744594599882</v>
      </c>
      <c r="AK194" s="7">
        <f t="shared" si="111"/>
        <v>85.767983287970324</v>
      </c>
      <c r="AL194" s="7">
        <f t="shared" si="107"/>
        <v>73.76927460024136</v>
      </c>
      <c r="AM194" s="7">
        <f t="shared" si="107"/>
        <v>62.860810941411295</v>
      </c>
      <c r="AN194" s="7">
        <f t="shared" si="107"/>
        <v>53.722247455932596</v>
      </c>
      <c r="AO194" s="7">
        <f t="shared" si="107"/>
        <v>47.397483517840023</v>
      </c>
      <c r="AP194" s="7">
        <f t="shared" si="107"/>
        <v>45.091941069086744</v>
      </c>
      <c r="AQ194" s="7">
        <f t="shared" si="107"/>
        <v>47.397483517840023</v>
      </c>
      <c r="AR194" s="7">
        <f t="shared" si="107"/>
        <v>53.722247455932596</v>
      </c>
      <c r="AS194" s="7">
        <f t="shared" si="107"/>
        <v>62.860810941411295</v>
      </c>
      <c r="AT194" s="7">
        <f t="shared" si="110"/>
        <v>73.76927460024136</v>
      </c>
      <c r="AU194" s="7">
        <f t="shared" si="110"/>
        <v>85.767983287970324</v>
      </c>
      <c r="AV194" s="7">
        <f t="shared" si="110"/>
        <v>98.450744594599882</v>
      </c>
      <c r="AW194" s="7">
        <f t="shared" si="110"/>
        <v>111.57468679865589</v>
      </c>
      <c r="AX194" s="7">
        <f t="shared" si="110"/>
        <v>124.98935899579337</v>
      </c>
      <c r="AY194" s="7">
        <f t="shared" si="110"/>
        <v>138.59661057790544</v>
      </c>
      <c r="AZ194" s="7">
        <f t="shared" si="110"/>
        <v>152.32772551672537</v>
      </c>
      <c r="BA194" s="7">
        <f t="shared" si="110"/>
        <v>166.12627863492349</v>
      </c>
      <c r="BB194" s="7">
        <f t="shared" si="110"/>
        <v>179.14805893091386</v>
      </c>
      <c r="BC194" s="7">
        <f t="shared" si="96"/>
        <v>80.078479228947856</v>
      </c>
      <c r="BD194" s="7">
        <f t="shared" si="90"/>
        <v>10.677130563859714</v>
      </c>
      <c r="BE194" s="40">
        <f t="shared" si="97"/>
        <v>0.96700122234916319</v>
      </c>
      <c r="BF194" s="40">
        <f t="shared" si="106"/>
        <v>0</v>
      </c>
      <c r="BG194" s="40">
        <f t="shared" si="105"/>
        <v>0</v>
      </c>
      <c r="BH194" s="40">
        <f t="shared" si="105"/>
        <v>0</v>
      </c>
      <c r="BI194" s="40">
        <f t="shared" si="105"/>
        <v>0</v>
      </c>
      <c r="BJ194" s="40">
        <f t="shared" si="105"/>
        <v>0</v>
      </c>
      <c r="BK194" s="40">
        <f t="shared" si="105"/>
        <v>0</v>
      </c>
      <c r="BL194" s="40">
        <f t="shared" si="105"/>
        <v>0</v>
      </c>
      <c r="BM194" s="40">
        <f t="shared" si="105"/>
        <v>97.549559270421796</v>
      </c>
      <c r="BN194" s="40">
        <f t="shared" si="105"/>
        <v>369.47641671094965</v>
      </c>
      <c r="BO194" s="40">
        <f t="shared" si="105"/>
        <v>602.98530296036483</v>
      </c>
      <c r="BP194" s="40">
        <f t="shared" si="105"/>
        <v>782.1629733124505</v>
      </c>
      <c r="BQ194" s="40">
        <f t="shared" si="105"/>
        <v>894.79876563781193</v>
      </c>
      <c r="BR194" s="40">
        <f t="shared" si="105"/>
        <v>933.21673682892424</v>
      </c>
      <c r="BS194" s="40">
        <f t="shared" si="105"/>
        <v>894.79876563781193</v>
      </c>
      <c r="BT194" s="40">
        <f t="shared" si="115"/>
        <v>782.1629733124505</v>
      </c>
      <c r="BU194" s="40">
        <f t="shared" si="115"/>
        <v>602.98530296036483</v>
      </c>
      <c r="BV194" s="40">
        <f t="shared" si="115"/>
        <v>369.47641671094965</v>
      </c>
      <c r="BW194" s="40">
        <f t="shared" si="115"/>
        <v>97.549559270421796</v>
      </c>
      <c r="BX194" s="40">
        <f t="shared" si="108"/>
        <v>0</v>
      </c>
      <c r="BY194" s="40">
        <f t="shared" si="108"/>
        <v>0</v>
      </c>
      <c r="BZ194" s="40">
        <f t="shared" si="108"/>
        <v>0</v>
      </c>
      <c r="CA194" s="40">
        <f t="shared" si="108"/>
        <v>0</v>
      </c>
      <c r="CB194" s="40">
        <f t="shared" si="102"/>
        <v>0</v>
      </c>
      <c r="CC194" s="40">
        <f t="shared" si="102"/>
        <v>0</v>
      </c>
      <c r="CD194" s="40">
        <f t="shared" si="102"/>
        <v>0</v>
      </c>
      <c r="CE194" s="40">
        <f t="shared" si="98"/>
        <v>475.9405357827514</v>
      </c>
      <c r="CF194" s="10">
        <f t="shared" si="91"/>
        <v>1.39763312253503</v>
      </c>
      <c r="CG194" s="35">
        <f t="shared" si="92"/>
        <v>7.6064516129032214</v>
      </c>
      <c r="CH194" s="7">
        <f t="shared" si="93"/>
        <v>21.225803153992796</v>
      </c>
      <c r="CI194" s="7">
        <f t="shared" si="99"/>
        <v>10.825159608536326</v>
      </c>
      <c r="CJ194" s="10">
        <f t="shared" si="94"/>
        <v>14.018605193486266</v>
      </c>
    </row>
    <row r="195" spans="1:88" ht="15.75" thickBot="1" x14ac:dyDescent="0.3">
      <c r="A195" s="8">
        <v>184</v>
      </c>
      <c r="B195" s="3" t="s">
        <v>22</v>
      </c>
      <c r="C195" s="14">
        <v>44380</v>
      </c>
      <c r="D195" s="11">
        <f t="shared" si="95"/>
        <v>22.887447412329035</v>
      </c>
      <c r="E195" s="8">
        <f t="shared" si="114"/>
        <v>-180</v>
      </c>
      <c r="F195" s="3">
        <f t="shared" si="114"/>
        <v>-165</v>
      </c>
      <c r="G195" s="3">
        <f t="shared" si="114"/>
        <v>-150</v>
      </c>
      <c r="H195" s="3">
        <f t="shared" si="114"/>
        <v>-135</v>
      </c>
      <c r="I195" s="3">
        <f t="shared" si="114"/>
        <v>-120</v>
      </c>
      <c r="J195" s="3">
        <f t="shared" si="114"/>
        <v>-105</v>
      </c>
      <c r="K195" s="3">
        <f t="shared" si="114"/>
        <v>-90</v>
      </c>
      <c r="L195" s="3">
        <f t="shared" si="112"/>
        <v>-75</v>
      </c>
      <c r="M195" s="3">
        <f t="shared" si="116"/>
        <v>-60</v>
      </c>
      <c r="N195" s="3">
        <f t="shared" si="116"/>
        <v>-45</v>
      </c>
      <c r="O195" s="3">
        <f t="shared" si="116"/>
        <v>-30</v>
      </c>
      <c r="P195" s="3">
        <f t="shared" si="116"/>
        <v>-15</v>
      </c>
      <c r="Q195" s="3">
        <f t="shared" si="116"/>
        <v>0</v>
      </c>
      <c r="R195" s="3">
        <f t="shared" si="116"/>
        <v>15</v>
      </c>
      <c r="S195" s="3">
        <f t="shared" si="116"/>
        <v>30</v>
      </c>
      <c r="T195" s="3">
        <f t="shared" si="116"/>
        <v>45</v>
      </c>
      <c r="U195" s="3">
        <f t="shared" si="116"/>
        <v>60</v>
      </c>
      <c r="V195" s="3">
        <f t="shared" si="116"/>
        <v>75</v>
      </c>
      <c r="W195" s="3">
        <f t="shared" si="116"/>
        <v>90</v>
      </c>
      <c r="X195" s="3">
        <f t="shared" si="116"/>
        <v>105</v>
      </c>
      <c r="Y195" s="3">
        <f t="shared" si="109"/>
        <v>120</v>
      </c>
      <c r="Z195" s="3">
        <f t="shared" si="109"/>
        <v>135</v>
      </c>
      <c r="AA195" s="3">
        <f t="shared" si="109"/>
        <v>150</v>
      </c>
      <c r="AB195" s="3">
        <f t="shared" si="109"/>
        <v>165</v>
      </c>
      <c r="AC195" s="3">
        <f t="shared" si="109"/>
        <v>180</v>
      </c>
      <c r="AD195" s="7">
        <f t="shared" si="113"/>
        <v>179.23255258767111</v>
      </c>
      <c r="AE195" s="7">
        <f t="shared" si="113"/>
        <v>166.12692459639152</v>
      </c>
      <c r="AF195" s="7">
        <f t="shared" si="113"/>
        <v>152.32149966737197</v>
      </c>
      <c r="AG195" s="7">
        <f t="shared" si="113"/>
        <v>138.58491167549306</v>
      </c>
      <c r="AH195" s="7">
        <f t="shared" si="111"/>
        <v>124.9722063185164</v>
      </c>
      <c r="AI195" s="7">
        <f t="shared" si="111"/>
        <v>111.55166670373794</v>
      </c>
      <c r="AJ195" s="7">
        <f t="shared" si="111"/>
        <v>98.421122185758477</v>
      </c>
      <c r="AK195" s="7">
        <f t="shared" si="111"/>
        <v>85.730685859873333</v>
      </c>
      <c r="AL195" s="7">
        <f t="shared" si="107"/>
        <v>73.722869967578106</v>
      </c>
      <c r="AM195" s="7">
        <f t="shared" si="107"/>
        <v>62.80363738961961</v>
      </c>
      <c r="AN195" s="7">
        <f t="shared" si="107"/>
        <v>53.653108601824449</v>
      </c>
      <c r="AO195" s="7">
        <f t="shared" si="107"/>
        <v>47.317604392784709</v>
      </c>
      <c r="AP195" s="7">
        <f t="shared" si="107"/>
        <v>45.007447412329036</v>
      </c>
      <c r="AQ195" s="7">
        <f t="shared" si="107"/>
        <v>47.317604392784709</v>
      </c>
      <c r="AR195" s="7">
        <f t="shared" si="107"/>
        <v>53.653108601824449</v>
      </c>
      <c r="AS195" s="7">
        <f t="shared" si="107"/>
        <v>62.80363738961961</v>
      </c>
      <c r="AT195" s="7">
        <f t="shared" si="110"/>
        <v>73.722869967578106</v>
      </c>
      <c r="AU195" s="7">
        <f t="shared" si="110"/>
        <v>85.730685859873333</v>
      </c>
      <c r="AV195" s="7">
        <f t="shared" si="110"/>
        <v>98.421122185758477</v>
      </c>
      <c r="AW195" s="7">
        <f t="shared" si="110"/>
        <v>111.55166670373794</v>
      </c>
      <c r="AX195" s="7">
        <f t="shared" si="110"/>
        <v>124.9722063185164</v>
      </c>
      <c r="AY195" s="7">
        <f t="shared" si="110"/>
        <v>138.58491167549306</v>
      </c>
      <c r="AZ195" s="7">
        <f t="shared" si="110"/>
        <v>152.32149966737197</v>
      </c>
      <c r="BA195" s="7">
        <f t="shared" si="110"/>
        <v>166.12692459639152</v>
      </c>
      <c r="BB195" s="7">
        <f t="shared" si="110"/>
        <v>179.23255258767111</v>
      </c>
      <c r="BC195" s="7">
        <f t="shared" si="96"/>
        <v>80.119580947343152</v>
      </c>
      <c r="BD195" s="7">
        <f t="shared" si="90"/>
        <v>10.682610792979087</v>
      </c>
      <c r="BE195" s="40">
        <f t="shared" si="97"/>
        <v>0.96701100059915313</v>
      </c>
      <c r="BF195" s="40">
        <f t="shared" si="106"/>
        <v>0</v>
      </c>
      <c r="BG195" s="40">
        <f t="shared" si="105"/>
        <v>0</v>
      </c>
      <c r="BH195" s="40">
        <f t="shared" si="105"/>
        <v>0</v>
      </c>
      <c r="BI195" s="40">
        <f t="shared" si="105"/>
        <v>0</v>
      </c>
      <c r="BJ195" s="40">
        <f t="shared" si="105"/>
        <v>0</v>
      </c>
      <c r="BK195" s="40">
        <f t="shared" si="105"/>
        <v>0</v>
      </c>
      <c r="BL195" s="40">
        <f t="shared" si="105"/>
        <v>0</v>
      </c>
      <c r="BM195" s="40">
        <f t="shared" si="105"/>
        <v>98.40868920053498</v>
      </c>
      <c r="BN195" s="40">
        <f t="shared" si="105"/>
        <v>370.50798861008116</v>
      </c>
      <c r="BO195" s="40">
        <f t="shared" si="105"/>
        <v>604.16495413532482</v>
      </c>
      <c r="BP195" s="40">
        <f t="shared" si="105"/>
        <v>783.45624971211396</v>
      </c>
      <c r="BQ195" s="40">
        <f t="shared" ref="BP195:BZ256" si="117">IF(1367*$BE195*COS(RADIANS(AO195))&gt;0,1367*$BE195*COS(RADIANS(AO195)),0)</f>
        <v>896.16346983976507</v>
      </c>
      <c r="BR195" s="40">
        <f t="shared" si="117"/>
        <v>934.60580372406719</v>
      </c>
      <c r="BS195" s="40">
        <f t="shared" si="117"/>
        <v>896.16346983976507</v>
      </c>
      <c r="BT195" s="40">
        <f t="shared" si="115"/>
        <v>783.45624971211396</v>
      </c>
      <c r="BU195" s="40">
        <f t="shared" si="115"/>
        <v>604.16495413532482</v>
      </c>
      <c r="BV195" s="40">
        <f t="shared" si="115"/>
        <v>370.50798861008116</v>
      </c>
      <c r="BW195" s="40">
        <f t="shared" si="115"/>
        <v>98.40868920053498</v>
      </c>
      <c r="BX195" s="40">
        <f t="shared" si="108"/>
        <v>0</v>
      </c>
      <c r="BY195" s="40">
        <f t="shared" si="108"/>
        <v>0</v>
      </c>
      <c r="BZ195" s="40">
        <f t="shared" si="108"/>
        <v>0</v>
      </c>
      <c r="CA195" s="40">
        <f t="shared" si="108"/>
        <v>0</v>
      </c>
      <c r="CB195" s="40">
        <f t="shared" si="102"/>
        <v>0</v>
      </c>
      <c r="CC195" s="40">
        <f t="shared" si="102"/>
        <v>0</v>
      </c>
      <c r="CD195" s="40">
        <f t="shared" si="102"/>
        <v>0</v>
      </c>
      <c r="CE195" s="40">
        <f t="shared" si="98"/>
        <v>476.64895989927425</v>
      </c>
      <c r="CF195" s="10">
        <f t="shared" si="91"/>
        <v>1.3983504828492557</v>
      </c>
      <c r="CG195" s="35">
        <f t="shared" si="92"/>
        <v>7.6064516129032214</v>
      </c>
      <c r="CH195" s="7">
        <f t="shared" si="93"/>
        <v>21.281315982290653</v>
      </c>
      <c r="CI195" s="7">
        <f t="shared" si="99"/>
        <v>10.853471150968234</v>
      </c>
      <c r="CJ195" s="10">
        <f t="shared" si="94"/>
        <v>14.051224334192545</v>
      </c>
    </row>
    <row r="196" spans="1:88" ht="15.75" thickBot="1" x14ac:dyDescent="0.3">
      <c r="A196" s="8">
        <v>185</v>
      </c>
      <c r="B196" s="3" t="s">
        <v>22</v>
      </c>
      <c r="C196" s="14">
        <v>44381</v>
      </c>
      <c r="D196" s="11">
        <f t="shared" si="95"/>
        <v>22.796171710951487</v>
      </c>
      <c r="E196" s="8">
        <f t="shared" si="114"/>
        <v>-180</v>
      </c>
      <c r="F196" s="3">
        <f t="shared" si="114"/>
        <v>-165</v>
      </c>
      <c r="G196" s="3">
        <f t="shared" si="114"/>
        <v>-150</v>
      </c>
      <c r="H196" s="3">
        <f t="shared" si="114"/>
        <v>-135</v>
      </c>
      <c r="I196" s="3">
        <f t="shared" si="114"/>
        <v>-120</v>
      </c>
      <c r="J196" s="3">
        <f t="shared" si="114"/>
        <v>-105</v>
      </c>
      <c r="K196" s="3">
        <f t="shared" si="114"/>
        <v>-90</v>
      </c>
      <c r="L196" s="3">
        <f t="shared" si="112"/>
        <v>-75</v>
      </c>
      <c r="M196" s="3">
        <f t="shared" si="116"/>
        <v>-60</v>
      </c>
      <c r="N196" s="3">
        <f t="shared" si="116"/>
        <v>-45</v>
      </c>
      <c r="O196" s="3">
        <f t="shared" si="116"/>
        <v>-30</v>
      </c>
      <c r="P196" s="3">
        <f t="shared" si="116"/>
        <v>-15</v>
      </c>
      <c r="Q196" s="3">
        <f t="shared" si="116"/>
        <v>0</v>
      </c>
      <c r="R196" s="3">
        <f t="shared" si="116"/>
        <v>15</v>
      </c>
      <c r="S196" s="3">
        <f t="shared" si="116"/>
        <v>30</v>
      </c>
      <c r="T196" s="3">
        <f t="shared" si="116"/>
        <v>45</v>
      </c>
      <c r="U196" s="3">
        <f t="shared" si="116"/>
        <v>60</v>
      </c>
      <c r="V196" s="3">
        <f t="shared" si="116"/>
        <v>75</v>
      </c>
      <c r="W196" s="3">
        <f t="shared" si="116"/>
        <v>90</v>
      </c>
      <c r="X196" s="3">
        <f t="shared" si="116"/>
        <v>105</v>
      </c>
      <c r="Y196" s="3">
        <f t="shared" si="109"/>
        <v>120</v>
      </c>
      <c r="Z196" s="3">
        <f t="shared" si="109"/>
        <v>135</v>
      </c>
      <c r="AA196" s="3">
        <f t="shared" si="109"/>
        <v>150</v>
      </c>
      <c r="AB196" s="3">
        <f t="shared" si="109"/>
        <v>165</v>
      </c>
      <c r="AC196" s="3">
        <f t="shared" si="109"/>
        <v>180</v>
      </c>
      <c r="AD196" s="7">
        <f t="shared" si="113"/>
        <v>179.32382828904878</v>
      </c>
      <c r="AE196" s="7">
        <f t="shared" si="113"/>
        <v>166.12705554480115</v>
      </c>
      <c r="AF196" s="7">
        <f t="shared" si="113"/>
        <v>152.31450868367614</v>
      </c>
      <c r="AG196" s="7">
        <f t="shared" si="113"/>
        <v>138.57211810009755</v>
      </c>
      <c r="AH196" s="7">
        <f t="shared" si="111"/>
        <v>124.95358297526867</v>
      </c>
      <c r="AI196" s="7">
        <f t="shared" si="111"/>
        <v>111.52674767601103</v>
      </c>
      <c r="AJ196" s="7">
        <f t="shared" si="111"/>
        <v>98.3891039015394</v>
      </c>
      <c r="AK196" s="7">
        <f t="shared" si="111"/>
        <v>85.690403100056727</v>
      </c>
      <c r="AL196" s="7">
        <f t="shared" si="107"/>
        <v>73.672769137204938</v>
      </c>
      <c r="AM196" s="7">
        <f t="shared" si="107"/>
        <v>62.741913719099315</v>
      </c>
      <c r="AN196" s="7">
        <f t="shared" si="107"/>
        <v>53.5784542610049</v>
      </c>
      <c r="AO196" s="7">
        <f t="shared" si="107"/>
        <v>47.231327354681035</v>
      </c>
      <c r="AP196" s="7">
        <f t="shared" si="107"/>
        <v>44.916171710951488</v>
      </c>
      <c r="AQ196" s="7">
        <f t="shared" si="107"/>
        <v>47.231327354681035</v>
      </c>
      <c r="AR196" s="7">
        <f t="shared" si="107"/>
        <v>53.5784542610049</v>
      </c>
      <c r="AS196" s="7">
        <f t="shared" si="107"/>
        <v>62.741913719099315</v>
      </c>
      <c r="AT196" s="7">
        <f t="shared" si="110"/>
        <v>73.672769137204938</v>
      </c>
      <c r="AU196" s="7">
        <f t="shared" si="110"/>
        <v>85.690403100056727</v>
      </c>
      <c r="AV196" s="7">
        <f t="shared" si="110"/>
        <v>98.3891039015394</v>
      </c>
      <c r="AW196" s="7">
        <f t="shared" si="110"/>
        <v>111.52674767601103</v>
      </c>
      <c r="AX196" s="7">
        <f t="shared" si="110"/>
        <v>124.95358297526867</v>
      </c>
      <c r="AY196" s="7">
        <f t="shared" si="110"/>
        <v>138.57211810009755</v>
      </c>
      <c r="AZ196" s="7">
        <f t="shared" si="110"/>
        <v>152.31450868367614</v>
      </c>
      <c r="BA196" s="7">
        <f t="shared" si="110"/>
        <v>166.12705554480115</v>
      </c>
      <c r="BB196" s="7">
        <f t="shared" si="110"/>
        <v>179.32382828904878</v>
      </c>
      <c r="BC196" s="7">
        <f t="shared" si="96"/>
        <v>80.163918557387902</v>
      </c>
      <c r="BD196" s="7">
        <f t="shared" si="90"/>
        <v>10.688522474318386</v>
      </c>
      <c r="BE196" s="40">
        <f t="shared" si="97"/>
        <v>0.96703055420162642</v>
      </c>
      <c r="BF196" s="40">
        <f t="shared" si="106"/>
        <v>0</v>
      </c>
      <c r="BG196" s="40">
        <f t="shared" si="106"/>
        <v>0</v>
      </c>
      <c r="BH196" s="40">
        <f t="shared" si="106"/>
        <v>0</v>
      </c>
      <c r="BI196" s="40">
        <f t="shared" si="106"/>
        <v>0</v>
      </c>
      <c r="BJ196" s="40">
        <f t="shared" si="106"/>
        <v>0</v>
      </c>
      <c r="BK196" s="40">
        <f t="shared" si="106"/>
        <v>0</v>
      </c>
      <c r="BL196" s="40">
        <f t="shared" si="106"/>
        <v>0</v>
      </c>
      <c r="BM196" s="40">
        <f t="shared" si="106"/>
        <v>99.337481348669215</v>
      </c>
      <c r="BN196" s="40">
        <f t="shared" si="106"/>
        <v>371.62493451406129</v>
      </c>
      <c r="BO196" s="40">
        <f t="shared" si="106"/>
        <v>605.44347133235351</v>
      </c>
      <c r="BP196" s="40">
        <f t="shared" si="117"/>
        <v>784.85874492278163</v>
      </c>
      <c r="BQ196" s="40">
        <f t="shared" si="117"/>
        <v>897.64390088791572</v>
      </c>
      <c r="BR196" s="40">
        <f t="shared" si="117"/>
        <v>936.11281723501531</v>
      </c>
      <c r="BS196" s="40">
        <f t="shared" si="117"/>
        <v>897.64390088791572</v>
      </c>
      <c r="BT196" s="40">
        <f t="shared" si="115"/>
        <v>784.85874492278163</v>
      </c>
      <c r="BU196" s="40">
        <f t="shared" si="115"/>
        <v>605.44347133235351</v>
      </c>
      <c r="BV196" s="40">
        <f t="shared" si="115"/>
        <v>371.62493451406129</v>
      </c>
      <c r="BW196" s="40">
        <f t="shared" si="115"/>
        <v>99.337481348669215</v>
      </c>
      <c r="BX196" s="40">
        <f t="shared" si="108"/>
        <v>0</v>
      </c>
      <c r="BY196" s="40">
        <f t="shared" si="108"/>
        <v>0</v>
      </c>
      <c r="BZ196" s="40">
        <f t="shared" si="108"/>
        <v>0</v>
      </c>
      <c r="CA196" s="40">
        <f t="shared" si="108"/>
        <v>0</v>
      </c>
      <c r="CB196" s="40">
        <f t="shared" si="102"/>
        <v>0</v>
      </c>
      <c r="CC196" s="40">
        <f t="shared" si="102"/>
        <v>0</v>
      </c>
      <c r="CD196" s="40">
        <f t="shared" si="102"/>
        <v>0</v>
      </c>
      <c r="CE196" s="40">
        <f t="shared" si="98"/>
        <v>477.41753678985782</v>
      </c>
      <c r="CF196" s="10">
        <f t="shared" si="91"/>
        <v>1.3991243201270018</v>
      </c>
      <c r="CG196" s="35">
        <f t="shared" si="92"/>
        <v>7.6064516129032214</v>
      </c>
      <c r="CH196" s="7">
        <f t="shared" si="93"/>
        <v>21.34141413244355</v>
      </c>
      <c r="CI196" s="7">
        <f t="shared" si="99"/>
        <v>10.88412120754621</v>
      </c>
      <c r="CJ196" s="10">
        <f t="shared" si="94"/>
        <v>14.086534368623601</v>
      </c>
    </row>
    <row r="197" spans="1:88" ht="15.75" thickBot="1" x14ac:dyDescent="0.3">
      <c r="A197" s="8">
        <v>186</v>
      </c>
      <c r="B197" s="3" t="s">
        <v>22</v>
      </c>
      <c r="C197" s="14">
        <v>44382</v>
      </c>
      <c r="D197" s="11">
        <f t="shared" si="95"/>
        <v>22.698141011914306</v>
      </c>
      <c r="E197" s="8">
        <f t="shared" si="114"/>
        <v>-180</v>
      </c>
      <c r="F197" s="3">
        <f t="shared" si="114"/>
        <v>-165</v>
      </c>
      <c r="G197" s="3">
        <f t="shared" si="114"/>
        <v>-150</v>
      </c>
      <c r="H197" s="3">
        <f t="shared" si="114"/>
        <v>-135</v>
      </c>
      <c r="I197" s="3">
        <f t="shared" si="114"/>
        <v>-120</v>
      </c>
      <c r="J197" s="3">
        <f t="shared" si="114"/>
        <v>-105</v>
      </c>
      <c r="K197" s="3">
        <f t="shared" si="114"/>
        <v>-90</v>
      </c>
      <c r="L197" s="3">
        <f t="shared" si="112"/>
        <v>-75</v>
      </c>
      <c r="M197" s="3">
        <f t="shared" si="116"/>
        <v>-60</v>
      </c>
      <c r="N197" s="3">
        <f t="shared" si="116"/>
        <v>-45</v>
      </c>
      <c r="O197" s="3">
        <f t="shared" si="116"/>
        <v>-30</v>
      </c>
      <c r="P197" s="3">
        <f t="shared" si="116"/>
        <v>-15</v>
      </c>
      <c r="Q197" s="3">
        <f t="shared" si="116"/>
        <v>0</v>
      </c>
      <c r="R197" s="3">
        <f t="shared" si="116"/>
        <v>15</v>
      </c>
      <c r="S197" s="3">
        <f t="shared" si="116"/>
        <v>30</v>
      </c>
      <c r="T197" s="3">
        <f t="shared" si="116"/>
        <v>45</v>
      </c>
      <c r="U197" s="3">
        <f t="shared" si="116"/>
        <v>60</v>
      </c>
      <c r="V197" s="3">
        <f t="shared" si="116"/>
        <v>75</v>
      </c>
      <c r="W197" s="3">
        <f t="shared" si="116"/>
        <v>90</v>
      </c>
      <c r="X197" s="3">
        <f t="shared" si="116"/>
        <v>105</v>
      </c>
      <c r="Y197" s="3">
        <f t="shared" si="109"/>
        <v>120</v>
      </c>
      <c r="Z197" s="3">
        <f t="shared" si="109"/>
        <v>135</v>
      </c>
      <c r="AA197" s="3">
        <f t="shared" si="109"/>
        <v>150</v>
      </c>
      <c r="AB197" s="3">
        <f t="shared" si="109"/>
        <v>165</v>
      </c>
      <c r="AC197" s="3">
        <f t="shared" si="109"/>
        <v>180</v>
      </c>
      <c r="AD197" s="7">
        <f t="shared" si="113"/>
        <v>179.42185898808538</v>
      </c>
      <c r="AE197" s="7">
        <f t="shared" si="113"/>
        <v>166.12654046649246</v>
      </c>
      <c r="AF197" s="7">
        <f t="shared" si="113"/>
        <v>152.30669355618863</v>
      </c>
      <c r="AG197" s="7">
        <f t="shared" si="113"/>
        <v>138.55819785853521</v>
      </c>
      <c r="AH197" s="7">
        <f t="shared" si="111"/>
        <v>124.93347292185388</v>
      </c>
      <c r="AI197" s="7">
        <f t="shared" si="111"/>
        <v>111.4999253710842</v>
      </c>
      <c r="AJ197" s="7">
        <f t="shared" si="111"/>
        <v>98.354695115049367</v>
      </c>
      <c r="AK197" s="7">
        <f t="shared" si="111"/>
        <v>85.647148983053697</v>
      </c>
      <c r="AL197" s="7">
        <f t="shared" si="107"/>
        <v>73.618993677180526</v>
      </c>
      <c r="AM197" s="7">
        <f t="shared" si="107"/>
        <v>62.675667405660967</v>
      </c>
      <c r="AN197" s="7">
        <f t="shared" si="107"/>
        <v>53.498314611074072</v>
      </c>
      <c r="AO197" s="7">
        <f t="shared" si="107"/>
        <v>47.138681235431513</v>
      </c>
      <c r="AP197" s="7">
        <f t="shared" si="107"/>
        <v>44.818141011914314</v>
      </c>
      <c r="AQ197" s="7">
        <f t="shared" si="107"/>
        <v>47.138681235431513</v>
      </c>
      <c r="AR197" s="7">
        <f t="shared" si="107"/>
        <v>53.498314611074072</v>
      </c>
      <c r="AS197" s="7">
        <f t="shared" si="107"/>
        <v>62.675667405660967</v>
      </c>
      <c r="AT197" s="7">
        <f t="shared" si="110"/>
        <v>73.618993677180526</v>
      </c>
      <c r="AU197" s="7">
        <f t="shared" si="110"/>
        <v>85.647148983053697</v>
      </c>
      <c r="AV197" s="7">
        <f t="shared" si="110"/>
        <v>98.354695115049367</v>
      </c>
      <c r="AW197" s="7">
        <f t="shared" si="110"/>
        <v>111.4999253710842</v>
      </c>
      <c r="AX197" s="7">
        <f t="shared" si="110"/>
        <v>124.93347292185388</v>
      </c>
      <c r="AY197" s="7">
        <f t="shared" si="110"/>
        <v>138.55819785853521</v>
      </c>
      <c r="AZ197" s="7">
        <f t="shared" si="110"/>
        <v>152.30669355618863</v>
      </c>
      <c r="BA197" s="7">
        <f t="shared" si="110"/>
        <v>166.12654046649246</v>
      </c>
      <c r="BB197" s="7">
        <f t="shared" si="110"/>
        <v>179.42185898808538</v>
      </c>
      <c r="BC197" s="7">
        <f t="shared" si="96"/>
        <v>80.211464759278456</v>
      </c>
      <c r="BD197" s="7">
        <f t="shared" si="90"/>
        <v>10.694861967903794</v>
      </c>
      <c r="BE197" s="40">
        <f t="shared" si="97"/>
        <v>0.96705987736242871</v>
      </c>
      <c r="BF197" s="40">
        <f t="shared" si="106"/>
        <v>0</v>
      </c>
      <c r="BG197" s="40">
        <f t="shared" si="106"/>
        <v>0</v>
      </c>
      <c r="BH197" s="40">
        <f t="shared" si="106"/>
        <v>0</v>
      </c>
      <c r="BI197" s="40">
        <f t="shared" si="106"/>
        <v>0</v>
      </c>
      <c r="BJ197" s="40">
        <f t="shared" si="106"/>
        <v>0</v>
      </c>
      <c r="BK197" s="40">
        <f t="shared" si="106"/>
        <v>0</v>
      </c>
      <c r="BL197" s="40">
        <f t="shared" si="106"/>
        <v>0</v>
      </c>
      <c r="BM197" s="40">
        <f t="shared" si="106"/>
        <v>100.33563455455933</v>
      </c>
      <c r="BN197" s="40">
        <f t="shared" si="106"/>
        <v>372.82674969678317</v>
      </c>
      <c r="BO197" s="40">
        <f t="shared" si="106"/>
        <v>606.82017501939208</v>
      </c>
      <c r="BP197" s="40">
        <f t="shared" si="117"/>
        <v>786.36964527906957</v>
      </c>
      <c r="BQ197" s="40">
        <f t="shared" si="117"/>
        <v>899.23916079714695</v>
      </c>
      <c r="BR197" s="40">
        <f t="shared" si="117"/>
        <v>937.73685061676167</v>
      </c>
      <c r="BS197" s="40">
        <f t="shared" si="117"/>
        <v>899.23916079714695</v>
      </c>
      <c r="BT197" s="40">
        <f t="shared" si="115"/>
        <v>786.36964527906957</v>
      </c>
      <c r="BU197" s="40">
        <f t="shared" si="115"/>
        <v>606.82017501939208</v>
      </c>
      <c r="BV197" s="40">
        <f t="shared" si="115"/>
        <v>372.82674969678317</v>
      </c>
      <c r="BW197" s="40">
        <f t="shared" si="115"/>
        <v>100.33563455455933</v>
      </c>
      <c r="BX197" s="40">
        <f t="shared" si="108"/>
        <v>0</v>
      </c>
      <c r="BY197" s="40">
        <f t="shared" si="108"/>
        <v>0</v>
      </c>
      <c r="BZ197" s="40">
        <f t="shared" si="108"/>
        <v>0</v>
      </c>
      <c r="CA197" s="40">
        <f t="shared" si="108"/>
        <v>0</v>
      </c>
      <c r="CB197" s="40">
        <f t="shared" si="102"/>
        <v>0</v>
      </c>
      <c r="CC197" s="40">
        <f t="shared" si="102"/>
        <v>0</v>
      </c>
      <c r="CD197" s="40">
        <f t="shared" si="102"/>
        <v>0</v>
      </c>
      <c r="CE197" s="40">
        <f t="shared" si="98"/>
        <v>478.24579381454845</v>
      </c>
      <c r="CF197" s="10">
        <f t="shared" si="91"/>
        <v>1.3999541578968098</v>
      </c>
      <c r="CG197" s="35">
        <f t="shared" si="92"/>
        <v>7.6064516129032214</v>
      </c>
      <c r="CH197" s="7">
        <f t="shared" si="93"/>
        <v>21.406065535343554</v>
      </c>
      <c r="CI197" s="7">
        <f t="shared" si="99"/>
        <v>10.917093423025213</v>
      </c>
      <c r="CJ197" s="10">
        <f t="shared" si="94"/>
        <v>14.124512409553052</v>
      </c>
    </row>
    <row r="198" spans="1:88" ht="15.75" thickBot="1" x14ac:dyDescent="0.3">
      <c r="A198" s="8">
        <v>187</v>
      </c>
      <c r="B198" s="3" t="s">
        <v>22</v>
      </c>
      <c r="C198" s="14">
        <v>44383</v>
      </c>
      <c r="D198" s="11">
        <f t="shared" si="95"/>
        <v>22.593384363829291</v>
      </c>
      <c r="E198" s="8">
        <f t="shared" si="114"/>
        <v>-180</v>
      </c>
      <c r="F198" s="3">
        <f t="shared" si="114"/>
        <v>-165</v>
      </c>
      <c r="G198" s="3">
        <f t="shared" si="114"/>
        <v>-150</v>
      </c>
      <c r="H198" s="3">
        <f t="shared" si="114"/>
        <v>-135</v>
      </c>
      <c r="I198" s="3">
        <f t="shared" si="114"/>
        <v>-120</v>
      </c>
      <c r="J198" s="3">
        <f t="shared" si="114"/>
        <v>-105</v>
      </c>
      <c r="K198" s="3">
        <f t="shared" si="114"/>
        <v>-90</v>
      </c>
      <c r="L198" s="3">
        <f t="shared" si="112"/>
        <v>-75</v>
      </c>
      <c r="M198" s="3">
        <f t="shared" si="116"/>
        <v>-60</v>
      </c>
      <c r="N198" s="3">
        <f t="shared" si="116"/>
        <v>-45</v>
      </c>
      <c r="O198" s="3">
        <f t="shared" si="116"/>
        <v>-30</v>
      </c>
      <c r="P198" s="3">
        <f t="shared" si="116"/>
        <v>-15</v>
      </c>
      <c r="Q198" s="3">
        <f t="shared" si="116"/>
        <v>0</v>
      </c>
      <c r="R198" s="3">
        <f t="shared" si="116"/>
        <v>15</v>
      </c>
      <c r="S198" s="3">
        <f t="shared" si="116"/>
        <v>30</v>
      </c>
      <c r="T198" s="3">
        <f t="shared" si="116"/>
        <v>45</v>
      </c>
      <c r="U198" s="3">
        <f t="shared" si="116"/>
        <v>60</v>
      </c>
      <c r="V198" s="3">
        <f t="shared" si="116"/>
        <v>75</v>
      </c>
      <c r="W198" s="3">
        <f t="shared" si="116"/>
        <v>90</v>
      </c>
      <c r="X198" s="3">
        <f t="shared" si="116"/>
        <v>105</v>
      </c>
      <c r="Y198" s="3">
        <f t="shared" si="109"/>
        <v>120</v>
      </c>
      <c r="Z198" s="3">
        <f t="shared" si="109"/>
        <v>135</v>
      </c>
      <c r="AA198" s="3">
        <f t="shared" si="109"/>
        <v>150</v>
      </c>
      <c r="AB198" s="3">
        <f t="shared" si="109"/>
        <v>165</v>
      </c>
      <c r="AC198" s="3">
        <f t="shared" si="109"/>
        <v>180</v>
      </c>
      <c r="AD198" s="7">
        <f t="shared" si="113"/>
        <v>179.52661563617053</v>
      </c>
      <c r="AE198" s="7">
        <f t="shared" si="113"/>
        <v>166.12523952979939</v>
      </c>
      <c r="AF198" s="7">
        <f t="shared" si="113"/>
        <v>152.29799136996425</v>
      </c>
      <c r="AG198" s="7">
        <f t="shared" si="113"/>
        <v>138.54311686925544</v>
      </c>
      <c r="AH198" s="7">
        <f t="shared" si="111"/>
        <v>124.91185910191125</v>
      </c>
      <c r="AI198" s="7">
        <f t="shared" si="111"/>
        <v>111.47119522860538</v>
      </c>
      <c r="AJ198" s="7">
        <f t="shared" si="111"/>
        <v>98.317901653131273</v>
      </c>
      <c r="AK198" s="7">
        <f t="shared" si="111"/>
        <v>85.600938540462522</v>
      </c>
      <c r="AL198" s="7">
        <f t="shared" si="107"/>
        <v>73.56156675863032</v>
      </c>
      <c r="AM198" s="7">
        <f t="shared" si="107"/>
        <v>62.604927968251225</v>
      </c>
      <c r="AN198" s="7">
        <f t="shared" si="107"/>
        <v>53.412722085106466</v>
      </c>
      <c r="AO198" s="7">
        <f t="shared" si="107"/>
        <v>47.039697016778305</v>
      </c>
      <c r="AP198" s="7">
        <f t="shared" si="107"/>
        <v>44.713384363829292</v>
      </c>
      <c r="AQ198" s="7">
        <f t="shared" si="107"/>
        <v>47.039697016778305</v>
      </c>
      <c r="AR198" s="7">
        <f t="shared" si="107"/>
        <v>53.412722085106466</v>
      </c>
      <c r="AS198" s="7">
        <f t="shared" si="107"/>
        <v>62.604927968251225</v>
      </c>
      <c r="AT198" s="7">
        <f t="shared" si="110"/>
        <v>73.56156675863032</v>
      </c>
      <c r="AU198" s="7">
        <f t="shared" si="110"/>
        <v>85.600938540462522</v>
      </c>
      <c r="AV198" s="7">
        <f t="shared" si="110"/>
        <v>98.317901653131273</v>
      </c>
      <c r="AW198" s="7">
        <f t="shared" si="110"/>
        <v>111.47119522860538</v>
      </c>
      <c r="AX198" s="7">
        <f t="shared" ref="AX198:BB261" si="118">DEGREES(ACOS((SIN(RADIANS($J$4))*SIN(RADIANS($D198))+COS(RADIANS($J$4))*COS(RADIANS($D198))*COS(RADIANS(Y198)))))</f>
        <v>124.91185910191125</v>
      </c>
      <c r="AY198" s="7">
        <f t="shared" si="118"/>
        <v>138.54311686925544</v>
      </c>
      <c r="AZ198" s="7">
        <f t="shared" si="118"/>
        <v>152.29799136996425</v>
      </c>
      <c r="BA198" s="7">
        <f t="shared" si="118"/>
        <v>166.12523952979939</v>
      </c>
      <c r="BB198" s="7">
        <f t="shared" si="118"/>
        <v>179.52661563617053</v>
      </c>
      <c r="BC198" s="7">
        <f t="shared" si="96"/>
        <v>80.262190479987325</v>
      </c>
      <c r="BD198" s="7">
        <f t="shared" si="90"/>
        <v>10.701625397331643</v>
      </c>
      <c r="BE198" s="40">
        <f t="shared" si="97"/>
        <v>0.96709896139247453</v>
      </c>
      <c r="BF198" s="40">
        <f t="shared" si="106"/>
        <v>0</v>
      </c>
      <c r="BG198" s="40">
        <f t="shared" si="106"/>
        <v>0</v>
      </c>
      <c r="BH198" s="40">
        <f t="shared" si="106"/>
        <v>0</v>
      </c>
      <c r="BI198" s="40">
        <f t="shared" si="106"/>
        <v>0</v>
      </c>
      <c r="BJ198" s="40">
        <f t="shared" si="106"/>
        <v>0</v>
      </c>
      <c r="BK198" s="40">
        <f t="shared" si="106"/>
        <v>0</v>
      </c>
      <c r="BL198" s="40">
        <f t="shared" si="106"/>
        <v>0</v>
      </c>
      <c r="BM198" s="40">
        <f t="shared" si="106"/>
        <v>101.40282617055875</v>
      </c>
      <c r="BN198" s="40">
        <f t="shared" si="106"/>
        <v>374.11289318625239</v>
      </c>
      <c r="BO198" s="40">
        <f t="shared" si="106"/>
        <v>608.29433674507891</v>
      </c>
      <c r="BP198" s="40">
        <f t="shared" si="117"/>
        <v>787.98807847163823</v>
      </c>
      <c r="BQ198" s="40">
        <f t="shared" si="117"/>
        <v>900.94828682521438</v>
      </c>
      <c r="BR198" s="40">
        <f t="shared" si="117"/>
        <v>939.47691028208101</v>
      </c>
      <c r="BS198" s="40">
        <f t="shared" si="117"/>
        <v>900.94828682521438</v>
      </c>
      <c r="BT198" s="40">
        <f t="shared" si="115"/>
        <v>787.98807847163823</v>
      </c>
      <c r="BU198" s="40">
        <f t="shared" si="115"/>
        <v>608.29433674507891</v>
      </c>
      <c r="BV198" s="40">
        <f t="shared" si="115"/>
        <v>374.11289318625239</v>
      </c>
      <c r="BW198" s="40">
        <f t="shared" si="115"/>
        <v>101.40282617055875</v>
      </c>
      <c r="BX198" s="40">
        <f t="shared" si="108"/>
        <v>0</v>
      </c>
      <c r="BY198" s="40">
        <f t="shared" si="108"/>
        <v>0</v>
      </c>
      <c r="BZ198" s="40">
        <f t="shared" si="108"/>
        <v>0</v>
      </c>
      <c r="CA198" s="40">
        <f t="shared" si="108"/>
        <v>0</v>
      </c>
      <c r="CB198" s="40">
        <f t="shared" si="102"/>
        <v>0</v>
      </c>
      <c r="CC198" s="40">
        <f t="shared" si="102"/>
        <v>0</v>
      </c>
      <c r="CD198" s="40">
        <f t="shared" si="102"/>
        <v>0</v>
      </c>
      <c r="CE198" s="40">
        <f t="shared" si="98"/>
        <v>479.13322424386132</v>
      </c>
      <c r="CF198" s="10">
        <f t="shared" si="91"/>
        <v>1.4008394887386268</v>
      </c>
      <c r="CG198" s="35">
        <f t="shared" si="92"/>
        <v>7.6064516129032214</v>
      </c>
      <c r="CH198" s="7">
        <f t="shared" si="93"/>
        <v>21.475235850525767</v>
      </c>
      <c r="CI198" s="7">
        <f t="shared" si="99"/>
        <v>10.952370283768142</v>
      </c>
      <c r="CJ198" s="10">
        <f t="shared" si="94"/>
        <v>14.165133980039288</v>
      </c>
    </row>
    <row r="199" spans="1:88" ht="15.75" thickBot="1" x14ac:dyDescent="0.3">
      <c r="A199" s="8">
        <v>188</v>
      </c>
      <c r="B199" s="3" t="s">
        <v>22</v>
      </c>
      <c r="C199" s="14">
        <v>44384</v>
      </c>
      <c r="D199" s="11">
        <f t="shared" si="95"/>
        <v>22.481932808352099</v>
      </c>
      <c r="E199" s="8">
        <f t="shared" si="114"/>
        <v>-180</v>
      </c>
      <c r="F199" s="3">
        <f t="shared" si="114"/>
        <v>-165</v>
      </c>
      <c r="G199" s="3">
        <f t="shared" si="114"/>
        <v>-150</v>
      </c>
      <c r="H199" s="3">
        <f t="shared" si="114"/>
        <v>-135</v>
      </c>
      <c r="I199" s="3">
        <f t="shared" si="114"/>
        <v>-120</v>
      </c>
      <c r="J199" s="3">
        <f t="shared" si="114"/>
        <v>-105</v>
      </c>
      <c r="K199" s="3">
        <f t="shared" si="114"/>
        <v>-90</v>
      </c>
      <c r="L199" s="3">
        <f t="shared" si="112"/>
        <v>-75</v>
      </c>
      <c r="M199" s="3">
        <f t="shared" si="116"/>
        <v>-60</v>
      </c>
      <c r="N199" s="3">
        <f t="shared" si="116"/>
        <v>-45</v>
      </c>
      <c r="O199" s="3">
        <f t="shared" si="116"/>
        <v>-30</v>
      </c>
      <c r="P199" s="3">
        <f t="shared" si="116"/>
        <v>-15</v>
      </c>
      <c r="Q199" s="3">
        <f t="shared" si="116"/>
        <v>0</v>
      </c>
      <c r="R199" s="3">
        <f t="shared" si="116"/>
        <v>15</v>
      </c>
      <c r="S199" s="3">
        <f t="shared" si="116"/>
        <v>30</v>
      </c>
      <c r="T199" s="3">
        <f t="shared" si="116"/>
        <v>45</v>
      </c>
      <c r="U199" s="3">
        <f t="shared" si="116"/>
        <v>60</v>
      </c>
      <c r="V199" s="3">
        <f t="shared" si="116"/>
        <v>75</v>
      </c>
      <c r="W199" s="3">
        <f t="shared" si="116"/>
        <v>90</v>
      </c>
      <c r="X199" s="3">
        <f t="shared" si="116"/>
        <v>105</v>
      </c>
      <c r="Y199" s="3">
        <f t="shared" si="109"/>
        <v>120</v>
      </c>
      <c r="Z199" s="3">
        <f t="shared" si="109"/>
        <v>135</v>
      </c>
      <c r="AA199" s="3">
        <f t="shared" si="109"/>
        <v>150</v>
      </c>
      <c r="AB199" s="3">
        <f t="shared" si="109"/>
        <v>165</v>
      </c>
      <c r="AC199" s="3">
        <f t="shared" si="109"/>
        <v>180</v>
      </c>
      <c r="AD199" s="7">
        <f t="shared" si="113"/>
        <v>179.63806719164694</v>
      </c>
      <c r="AE199" s="7">
        <f t="shared" si="113"/>
        <v>166.12300436671251</v>
      </c>
      <c r="AF199" s="7">
        <f t="shared" si="113"/>
        <v>152.28833542663415</v>
      </c>
      <c r="AG199" s="7">
        <f t="shared" si="113"/>
        <v>138.52683903276559</v>
      </c>
      <c r="AH199" s="7">
        <f t="shared" si="111"/>
        <v>124.88872348929381</v>
      </c>
      <c r="AI199" s="7">
        <f t="shared" si="111"/>
        <v>111.4405524959041</v>
      </c>
      <c r="AJ199" s="7">
        <f t="shared" si="111"/>
        <v>98.278729806339271</v>
      </c>
      <c r="AK199" s="7">
        <f t="shared" si="111"/>
        <v>85.551787861081934</v>
      </c>
      <c r="AL199" s="7">
        <f t="shared" si="111"/>
        <v>73.50051315004302</v>
      </c>
      <c r="AM199" s="7">
        <f t="shared" si="111"/>
        <v>62.529726962034132</v>
      </c>
      <c r="AN199" s="7">
        <f t="shared" si="111"/>
        <v>53.321711366737453</v>
      </c>
      <c r="AO199" s="7">
        <f t="shared" si="111"/>
        <v>46.934407824675731</v>
      </c>
      <c r="AP199" s="7">
        <f t="shared" si="111"/>
        <v>44.601932808352096</v>
      </c>
      <c r="AQ199" s="7">
        <f t="shared" si="111"/>
        <v>46.934407824675731</v>
      </c>
      <c r="AR199" s="7">
        <f t="shared" si="111"/>
        <v>53.321711366737453</v>
      </c>
      <c r="AS199" s="7">
        <f t="shared" si="111"/>
        <v>62.529726962034132</v>
      </c>
      <c r="AT199" s="7">
        <f t="shared" si="111"/>
        <v>73.50051315004302</v>
      </c>
      <c r="AU199" s="7">
        <f t="shared" si="111"/>
        <v>85.551787861081934</v>
      </c>
      <c r="AV199" s="7">
        <f t="shared" si="111"/>
        <v>98.278729806339271</v>
      </c>
      <c r="AW199" s="7">
        <f t="shared" si="111"/>
        <v>111.4405524959041</v>
      </c>
      <c r="AX199" s="7">
        <f t="shared" si="118"/>
        <v>124.88872348929381</v>
      </c>
      <c r="AY199" s="7">
        <f t="shared" si="118"/>
        <v>138.52683903276559</v>
      </c>
      <c r="AZ199" s="7">
        <f t="shared" si="118"/>
        <v>152.28833542663415</v>
      </c>
      <c r="BA199" s="7">
        <f t="shared" si="118"/>
        <v>166.12300436671251</v>
      </c>
      <c r="BB199" s="7">
        <f t="shared" si="118"/>
        <v>179.63806719164694</v>
      </c>
      <c r="BC199" s="7">
        <f t="shared" si="96"/>
        <v>80.316064931842547</v>
      </c>
      <c r="BD199" s="7">
        <f t="shared" si="90"/>
        <v>10.708808657579006</v>
      </c>
      <c r="BE199" s="40">
        <f t="shared" si="97"/>
        <v>0.96714779471032231</v>
      </c>
      <c r="BF199" s="40">
        <f t="shared" si="106"/>
        <v>0</v>
      </c>
      <c r="BG199" s="40">
        <f t="shared" si="106"/>
        <v>0</v>
      </c>
      <c r="BH199" s="40">
        <f t="shared" si="106"/>
        <v>0</v>
      </c>
      <c r="BI199" s="40">
        <f t="shared" si="106"/>
        <v>0</v>
      </c>
      <c r="BJ199" s="40">
        <f t="shared" si="106"/>
        <v>0</v>
      </c>
      <c r="BK199" s="40">
        <f t="shared" si="106"/>
        <v>0</v>
      </c>
      <c r="BL199" s="40">
        <f t="shared" si="106"/>
        <v>0</v>
      </c>
      <c r="BM199" s="40">
        <f t="shared" si="106"/>
        <v>102.53871198037734</v>
      </c>
      <c r="BN199" s="40">
        <f t="shared" si="106"/>
        <v>375.48278787887466</v>
      </c>
      <c r="BO199" s="40">
        <f t="shared" si="106"/>
        <v>609.86517942095747</v>
      </c>
      <c r="BP199" s="40">
        <f t="shared" si="117"/>
        <v>789.71311395824955</v>
      </c>
      <c r="BQ199" s="40">
        <f t="shared" si="117"/>
        <v>902.77025196479815</v>
      </c>
      <c r="BR199" s="40">
        <f t="shared" si="117"/>
        <v>941.33193632121242</v>
      </c>
      <c r="BS199" s="40">
        <f t="shared" si="117"/>
        <v>902.77025196479815</v>
      </c>
      <c r="BT199" s="40">
        <f t="shared" si="115"/>
        <v>789.71311395824955</v>
      </c>
      <c r="BU199" s="40">
        <f t="shared" si="115"/>
        <v>609.86517942095747</v>
      </c>
      <c r="BV199" s="40">
        <f t="shared" si="115"/>
        <v>375.48278787887466</v>
      </c>
      <c r="BW199" s="40">
        <f t="shared" si="115"/>
        <v>102.53871198037734</v>
      </c>
      <c r="BX199" s="40">
        <f t="shared" si="108"/>
        <v>0</v>
      </c>
      <c r="BY199" s="40">
        <f t="shared" si="108"/>
        <v>0</v>
      </c>
      <c r="BZ199" s="40">
        <f t="shared" si="108"/>
        <v>0</v>
      </c>
      <c r="CA199" s="40">
        <f t="shared" si="108"/>
        <v>0</v>
      </c>
      <c r="CB199" s="40">
        <f t="shared" si="102"/>
        <v>0</v>
      </c>
      <c r="CC199" s="40">
        <f t="shared" si="102"/>
        <v>0</v>
      </c>
      <c r="CD199" s="40">
        <f t="shared" si="102"/>
        <v>0</v>
      </c>
      <c r="CE199" s="40">
        <f t="shared" si="98"/>
        <v>480.07928752381832</v>
      </c>
      <c r="CF199" s="10">
        <f t="shared" si="91"/>
        <v>1.4017797753062076</v>
      </c>
      <c r="CG199" s="35">
        <f t="shared" si="92"/>
        <v>7.6064516129032214</v>
      </c>
      <c r="CH199" s="7">
        <f t="shared" si="93"/>
        <v>21.548888483157288</v>
      </c>
      <c r="CI199" s="7">
        <f t="shared" si="99"/>
        <v>10.989933126410218</v>
      </c>
      <c r="CJ199" s="10">
        <f t="shared" si="94"/>
        <v>14.208373034322676</v>
      </c>
    </row>
    <row r="200" spans="1:88" ht="15.75" thickBot="1" x14ac:dyDescent="0.3">
      <c r="A200" s="8">
        <v>189</v>
      </c>
      <c r="B200" s="3" t="s">
        <v>22</v>
      </c>
      <c r="C200" s="14">
        <v>44385</v>
      </c>
      <c r="D200" s="11">
        <f t="shared" si="95"/>
        <v>22.363819370983947</v>
      </c>
      <c r="E200" s="8">
        <f t="shared" si="114"/>
        <v>-180</v>
      </c>
      <c r="F200" s="3">
        <f t="shared" si="114"/>
        <v>-165</v>
      </c>
      <c r="G200" s="3">
        <f t="shared" si="114"/>
        <v>-150</v>
      </c>
      <c r="H200" s="3">
        <f t="shared" si="114"/>
        <v>-135</v>
      </c>
      <c r="I200" s="3">
        <f t="shared" si="114"/>
        <v>-120</v>
      </c>
      <c r="J200" s="3">
        <f t="shared" si="114"/>
        <v>-105</v>
      </c>
      <c r="K200" s="3">
        <f t="shared" si="114"/>
        <v>-90</v>
      </c>
      <c r="L200" s="3">
        <f t="shared" si="112"/>
        <v>-75</v>
      </c>
      <c r="M200" s="3">
        <f t="shared" si="116"/>
        <v>-60</v>
      </c>
      <c r="N200" s="3">
        <f t="shared" si="116"/>
        <v>-45</v>
      </c>
      <c r="O200" s="3">
        <f t="shared" si="116"/>
        <v>-30</v>
      </c>
      <c r="P200" s="3">
        <f t="shared" si="116"/>
        <v>-15</v>
      </c>
      <c r="Q200" s="3">
        <f t="shared" si="116"/>
        <v>0</v>
      </c>
      <c r="R200" s="3">
        <f t="shared" si="116"/>
        <v>15</v>
      </c>
      <c r="S200" s="3">
        <f t="shared" si="116"/>
        <v>30</v>
      </c>
      <c r="T200" s="3">
        <f t="shared" si="116"/>
        <v>45</v>
      </c>
      <c r="U200" s="3">
        <f t="shared" si="116"/>
        <v>60</v>
      </c>
      <c r="V200" s="3">
        <f t="shared" si="116"/>
        <v>75</v>
      </c>
      <c r="W200" s="3">
        <f t="shared" si="116"/>
        <v>90</v>
      </c>
      <c r="X200" s="3">
        <f t="shared" si="116"/>
        <v>105</v>
      </c>
      <c r="Y200" s="3">
        <f t="shared" si="109"/>
        <v>120</v>
      </c>
      <c r="Z200" s="3">
        <f t="shared" si="109"/>
        <v>135</v>
      </c>
      <c r="AA200" s="3">
        <f t="shared" si="109"/>
        <v>150</v>
      </c>
      <c r="AB200" s="3">
        <f t="shared" si="109"/>
        <v>165</v>
      </c>
      <c r="AC200" s="3">
        <f t="shared" si="109"/>
        <v>180</v>
      </c>
      <c r="AD200" s="7">
        <f t="shared" si="113"/>
        <v>179.75618062901569</v>
      </c>
      <c r="AE200" s="7">
        <f t="shared" si="113"/>
        <v>166.11967838983713</v>
      </c>
      <c r="AF200" s="7">
        <f t="shared" si="113"/>
        <v>152.27765537576417</v>
      </c>
      <c r="AG200" s="7">
        <f t="shared" si="113"/>
        <v>138.50932630670584</v>
      </c>
      <c r="AH200" s="7">
        <f t="shared" si="113"/>
        <v>124.86404713307448</v>
      </c>
      <c r="AI200" s="7">
        <f t="shared" si="113"/>
        <v>111.40799225302393</v>
      </c>
      <c r="AJ200" s="7">
        <f t="shared" si="113"/>
        <v>98.237186339426742</v>
      </c>
      <c r="AK200" s="7">
        <f t="shared" si="111"/>
        <v>85.499714090924343</v>
      </c>
      <c r="AL200" s="7">
        <f t="shared" si="111"/>
        <v>73.435859211059906</v>
      </c>
      <c r="AM200" s="7">
        <f t="shared" si="111"/>
        <v>62.450097970895499</v>
      </c>
      <c r="AN200" s="7">
        <f t="shared" si="111"/>
        <v>53.225319384870716</v>
      </c>
      <c r="AO200" s="7">
        <f t="shared" si="111"/>
        <v>46.822848923294991</v>
      </c>
      <c r="AP200" s="7">
        <f t="shared" si="111"/>
        <v>44.483819370983944</v>
      </c>
      <c r="AQ200" s="7">
        <f t="shared" si="111"/>
        <v>46.822848923294991</v>
      </c>
      <c r="AR200" s="7">
        <f t="shared" si="111"/>
        <v>53.225319384870716</v>
      </c>
      <c r="AS200" s="7">
        <f t="shared" si="111"/>
        <v>62.450097970895499</v>
      </c>
      <c r="AT200" s="7">
        <f t="shared" si="111"/>
        <v>73.435859211059906</v>
      </c>
      <c r="AU200" s="7">
        <f t="shared" si="111"/>
        <v>85.499714090924343</v>
      </c>
      <c r="AV200" s="7">
        <f t="shared" si="111"/>
        <v>98.237186339426742</v>
      </c>
      <c r="AW200" s="7">
        <f t="shared" si="111"/>
        <v>111.40799225302393</v>
      </c>
      <c r="AX200" s="7">
        <f t="shared" si="118"/>
        <v>124.86404713307448</v>
      </c>
      <c r="AY200" s="7">
        <f t="shared" si="118"/>
        <v>138.50932630670584</v>
      </c>
      <c r="AZ200" s="7">
        <f t="shared" si="118"/>
        <v>152.27765537576417</v>
      </c>
      <c r="BA200" s="7">
        <f t="shared" si="118"/>
        <v>166.11967838983713</v>
      </c>
      <c r="BB200" s="7">
        <f t="shared" si="118"/>
        <v>179.75618062901569</v>
      </c>
      <c r="BC200" s="7">
        <f t="shared" si="96"/>
        <v>80.37305567386187</v>
      </c>
      <c r="BD200" s="7">
        <f t="shared" si="90"/>
        <v>10.716407423181582</v>
      </c>
      <c r="BE200" s="40">
        <f t="shared" si="97"/>
        <v>0.96720636284560613</v>
      </c>
      <c r="BF200" s="40">
        <f t="shared" si="106"/>
        <v>0</v>
      </c>
      <c r="BG200" s="40">
        <f t="shared" si="106"/>
        <v>0</v>
      </c>
      <c r="BH200" s="40">
        <f t="shared" si="106"/>
        <v>0</v>
      </c>
      <c r="BI200" s="40">
        <f t="shared" si="106"/>
        <v>0</v>
      </c>
      <c r="BJ200" s="40">
        <f t="shared" si="106"/>
        <v>0</v>
      </c>
      <c r="BK200" s="40">
        <f t="shared" si="106"/>
        <v>0</v>
      </c>
      <c r="BL200" s="40">
        <f t="shared" si="106"/>
        <v>0</v>
      </c>
      <c r="BM200" s="40">
        <f t="shared" si="106"/>
        <v>103.74292611367774</v>
      </c>
      <c r="BN200" s="40">
        <f t="shared" si="106"/>
        <v>376.93582066253651</v>
      </c>
      <c r="BO200" s="40">
        <f t="shared" si="106"/>
        <v>611.53187762358846</v>
      </c>
      <c r="BP200" s="40">
        <f t="shared" si="106"/>
        <v>791.54376340325337</v>
      </c>
      <c r="BQ200" s="40">
        <f t="shared" si="106"/>
        <v>904.70396546935319</v>
      </c>
      <c r="BR200" s="40">
        <f t="shared" si="106"/>
        <v>943.30080305715978</v>
      </c>
      <c r="BS200" s="40">
        <f t="shared" si="117"/>
        <v>904.70396546935319</v>
      </c>
      <c r="BT200" s="40">
        <f t="shared" si="115"/>
        <v>791.54376340325337</v>
      </c>
      <c r="BU200" s="40">
        <f t="shared" si="115"/>
        <v>611.53187762358846</v>
      </c>
      <c r="BV200" s="40">
        <f t="shared" si="115"/>
        <v>376.93582066253651</v>
      </c>
      <c r="BW200" s="40">
        <f t="shared" si="115"/>
        <v>103.74292611367774</v>
      </c>
      <c r="BX200" s="40">
        <f t="shared" si="108"/>
        <v>0</v>
      </c>
      <c r="BY200" s="40">
        <f t="shared" si="108"/>
        <v>0</v>
      </c>
      <c r="BZ200" s="40">
        <f t="shared" si="108"/>
        <v>0</v>
      </c>
      <c r="CA200" s="40">
        <f t="shared" si="108"/>
        <v>0</v>
      </c>
      <c r="CB200" s="40">
        <f t="shared" si="102"/>
        <v>0</v>
      </c>
      <c r="CC200" s="40">
        <f t="shared" si="102"/>
        <v>0</v>
      </c>
      <c r="CD200" s="40">
        <f t="shared" si="102"/>
        <v>0</v>
      </c>
      <c r="CE200" s="40">
        <f t="shared" si="98"/>
        <v>481.08340955915151</v>
      </c>
      <c r="CF200" s="10">
        <f t="shared" si="91"/>
        <v>1.4027744513975995</v>
      </c>
      <c r="CG200" s="35">
        <f t="shared" si="92"/>
        <v>7.6064516129032214</v>
      </c>
      <c r="CH200" s="7">
        <f t="shared" si="93"/>
        <v>21.626984602062372</v>
      </c>
      <c r="CI200" s="7">
        <f t="shared" si="99"/>
        <v>11.029762147051811</v>
      </c>
      <c r="CJ200" s="10">
        <f t="shared" si="94"/>
        <v>14.254201979844366</v>
      </c>
    </row>
    <row r="201" spans="1:88" ht="15.75" thickBot="1" x14ac:dyDescent="0.3">
      <c r="A201" s="8">
        <v>190</v>
      </c>
      <c r="B201" s="3" t="s">
        <v>22</v>
      </c>
      <c r="C201" s="14">
        <v>44386</v>
      </c>
      <c r="D201" s="11">
        <f t="shared" si="95"/>
        <v>22.239079051285422</v>
      </c>
      <c r="E201" s="8">
        <f t="shared" si="114"/>
        <v>-180</v>
      </c>
      <c r="F201" s="3">
        <f t="shared" si="114"/>
        <v>-165</v>
      </c>
      <c r="G201" s="3">
        <f t="shared" si="114"/>
        <v>-150</v>
      </c>
      <c r="H201" s="3">
        <f t="shared" si="114"/>
        <v>-135</v>
      </c>
      <c r="I201" s="3">
        <f t="shared" si="114"/>
        <v>-120</v>
      </c>
      <c r="J201" s="3">
        <f t="shared" si="114"/>
        <v>-105</v>
      </c>
      <c r="K201" s="3">
        <f t="shared" si="114"/>
        <v>-90</v>
      </c>
      <c r="L201" s="3">
        <f t="shared" si="112"/>
        <v>-75</v>
      </c>
      <c r="M201" s="3">
        <f t="shared" si="116"/>
        <v>-60</v>
      </c>
      <c r="N201" s="3">
        <f t="shared" si="116"/>
        <v>-45</v>
      </c>
      <c r="O201" s="3">
        <f t="shared" si="116"/>
        <v>-30</v>
      </c>
      <c r="P201" s="3">
        <f t="shared" si="116"/>
        <v>-15</v>
      </c>
      <c r="Q201" s="3">
        <f t="shared" si="116"/>
        <v>0</v>
      </c>
      <c r="R201" s="3">
        <f t="shared" si="116"/>
        <v>15</v>
      </c>
      <c r="S201" s="3">
        <f t="shared" si="116"/>
        <v>30</v>
      </c>
      <c r="T201" s="3">
        <f t="shared" si="116"/>
        <v>45</v>
      </c>
      <c r="U201" s="3">
        <f t="shared" si="116"/>
        <v>60</v>
      </c>
      <c r="V201" s="3">
        <f t="shared" si="116"/>
        <v>75</v>
      </c>
      <c r="W201" s="3">
        <f t="shared" si="116"/>
        <v>90</v>
      </c>
      <c r="X201" s="3">
        <f t="shared" si="116"/>
        <v>105</v>
      </c>
      <c r="Y201" s="3">
        <f t="shared" si="109"/>
        <v>120</v>
      </c>
      <c r="Z201" s="3">
        <f t="shared" si="109"/>
        <v>135</v>
      </c>
      <c r="AA201" s="3">
        <f t="shared" si="109"/>
        <v>150</v>
      </c>
      <c r="AB201" s="3">
        <f t="shared" si="109"/>
        <v>165</v>
      </c>
      <c r="AC201" s="3">
        <f t="shared" si="109"/>
        <v>180</v>
      </c>
      <c r="AD201" s="7">
        <f t="shared" si="113"/>
        <v>179.88092094871374</v>
      </c>
      <c r="AE201" s="7">
        <f t="shared" si="113"/>
        <v>166.11509714706074</v>
      </c>
      <c r="AF201" s="7">
        <f t="shared" si="113"/>
        <v>152.2658773555714</v>
      </c>
      <c r="AG201" s="7">
        <f t="shared" si="113"/>
        <v>138.49053878550234</v>
      </c>
      <c r="AH201" s="7">
        <f t="shared" si="113"/>
        <v>124.83781020510747</v>
      </c>
      <c r="AI201" s="7">
        <f t="shared" si="113"/>
        <v>111.37350943909134</v>
      </c>
      <c r="AJ201" s="7">
        <f t="shared" si="113"/>
        <v>98.193278502310207</v>
      </c>
      <c r="AK201" s="7">
        <f t="shared" si="111"/>
        <v>85.444735433082073</v>
      </c>
      <c r="AL201" s="7">
        <f t="shared" si="111"/>
        <v>73.367632885736356</v>
      </c>
      <c r="AM201" s="7">
        <f t="shared" si="111"/>
        <v>62.366076599352468</v>
      </c>
      <c r="AN201" s="7">
        <f t="shared" si="111"/>
        <v>53.123585307999079</v>
      </c>
      <c r="AO201" s="7">
        <f t="shared" si="111"/>
        <v>46.705057708668022</v>
      </c>
      <c r="AP201" s="7">
        <f t="shared" si="111"/>
        <v>44.35907905128542</v>
      </c>
      <c r="AQ201" s="7">
        <f t="shared" si="111"/>
        <v>46.705057708668022</v>
      </c>
      <c r="AR201" s="7">
        <f t="shared" si="111"/>
        <v>53.123585307999079</v>
      </c>
      <c r="AS201" s="7">
        <f t="shared" si="111"/>
        <v>62.366076599352468</v>
      </c>
      <c r="AT201" s="7">
        <f t="shared" si="111"/>
        <v>73.367632885736356</v>
      </c>
      <c r="AU201" s="7">
        <f t="shared" si="111"/>
        <v>85.444735433082073</v>
      </c>
      <c r="AV201" s="7">
        <f t="shared" si="111"/>
        <v>98.193278502310207</v>
      </c>
      <c r="AW201" s="7">
        <f t="shared" si="111"/>
        <v>111.37350943909134</v>
      </c>
      <c r="AX201" s="7">
        <f t="shared" si="118"/>
        <v>124.83781020510747</v>
      </c>
      <c r="AY201" s="7">
        <f t="shared" si="118"/>
        <v>138.49053878550234</v>
      </c>
      <c r="AZ201" s="7">
        <f t="shared" si="118"/>
        <v>152.2658773555714</v>
      </c>
      <c r="BA201" s="7">
        <f t="shared" si="118"/>
        <v>166.11509714706074</v>
      </c>
      <c r="BB201" s="7">
        <f t="shared" si="118"/>
        <v>179.88092094871374</v>
      </c>
      <c r="BC201" s="7">
        <f t="shared" si="96"/>
        <v>80.433128675597999</v>
      </c>
      <c r="BD201" s="7">
        <f t="shared" si="90"/>
        <v>10.7244171567464</v>
      </c>
      <c r="BE201" s="40">
        <f t="shared" si="97"/>
        <v>0.96727464844332345</v>
      </c>
      <c r="BF201" s="40">
        <f t="shared" si="106"/>
        <v>0</v>
      </c>
      <c r="BG201" s="40">
        <f t="shared" si="106"/>
        <v>0</v>
      </c>
      <c r="BH201" s="40">
        <f t="shared" si="106"/>
        <v>0</v>
      </c>
      <c r="BI201" s="40">
        <f t="shared" si="106"/>
        <v>0</v>
      </c>
      <c r="BJ201" s="40">
        <f t="shared" si="106"/>
        <v>0</v>
      </c>
      <c r="BK201" s="40">
        <f t="shared" si="106"/>
        <v>0</v>
      </c>
      <c r="BL201" s="40">
        <f t="shared" si="106"/>
        <v>0</v>
      </c>
      <c r="BM201" s="40">
        <f t="shared" si="106"/>
        <v>105.01508095734206</v>
      </c>
      <c r="BN201" s="40">
        <f t="shared" si="106"/>
        <v>378.47134254929927</v>
      </c>
      <c r="BO201" s="40">
        <f t="shared" si="106"/>
        <v>613.29355791738635</v>
      </c>
      <c r="BP201" s="40">
        <f t="shared" si="106"/>
        <v>793.47898114632756</v>
      </c>
      <c r="BQ201" s="40">
        <f t="shared" si="106"/>
        <v>906.74827341356092</v>
      </c>
      <c r="BR201" s="40">
        <f t="shared" si="106"/>
        <v>945.38231963743101</v>
      </c>
      <c r="BS201" s="40">
        <f t="shared" si="117"/>
        <v>906.74827341356092</v>
      </c>
      <c r="BT201" s="40">
        <f t="shared" si="115"/>
        <v>793.47898114632756</v>
      </c>
      <c r="BU201" s="40">
        <f t="shared" si="115"/>
        <v>613.29355791738635</v>
      </c>
      <c r="BV201" s="40">
        <f t="shared" si="115"/>
        <v>378.47134254929927</v>
      </c>
      <c r="BW201" s="40">
        <f t="shared" si="115"/>
        <v>105.01508095734206</v>
      </c>
      <c r="BX201" s="40">
        <f t="shared" si="108"/>
        <v>0</v>
      </c>
      <c r="BY201" s="40">
        <f t="shared" si="108"/>
        <v>0</v>
      </c>
      <c r="BZ201" s="40">
        <f t="shared" si="108"/>
        <v>0</v>
      </c>
      <c r="CA201" s="40">
        <f t="shared" si="108"/>
        <v>0</v>
      </c>
      <c r="CB201" s="40">
        <f t="shared" si="102"/>
        <v>0</v>
      </c>
      <c r="CC201" s="40">
        <f t="shared" si="102"/>
        <v>0</v>
      </c>
      <c r="CD201" s="40">
        <f t="shared" si="102"/>
        <v>0</v>
      </c>
      <c r="CE201" s="40">
        <f t="shared" si="98"/>
        <v>482.14498301508985</v>
      </c>
      <c r="CF201" s="10">
        <f t="shared" si="91"/>
        <v>1.4038229230694512</v>
      </c>
      <c r="CG201" s="35">
        <f t="shared" si="92"/>
        <v>7.6064516129032214</v>
      </c>
      <c r="CH201" s="7">
        <f t="shared" si="93"/>
        <v>21.709483158795383</v>
      </c>
      <c r="CI201" s="7">
        <f t="shared" si="99"/>
        <v>11.071836410985645</v>
      </c>
      <c r="CJ201" s="10">
        <f t="shared" si="94"/>
        <v>14.3025917003516</v>
      </c>
    </row>
    <row r="202" spans="1:88" ht="15.75" thickBot="1" x14ac:dyDescent="0.3">
      <c r="A202" s="8">
        <v>191</v>
      </c>
      <c r="B202" s="3" t="s">
        <v>22</v>
      </c>
      <c r="C202" s="14">
        <v>44387</v>
      </c>
      <c r="D202" s="11">
        <f t="shared" si="95"/>
        <v>22.107748812505367</v>
      </c>
      <c r="E202" s="8">
        <f t="shared" si="114"/>
        <v>-180</v>
      </c>
      <c r="F202" s="3">
        <f t="shared" si="114"/>
        <v>-165</v>
      </c>
      <c r="G202" s="3">
        <f t="shared" si="114"/>
        <v>-150</v>
      </c>
      <c r="H202" s="3">
        <f t="shared" si="114"/>
        <v>-135</v>
      </c>
      <c r="I202" s="3">
        <f t="shared" si="114"/>
        <v>-120</v>
      </c>
      <c r="J202" s="3">
        <f t="shared" si="114"/>
        <v>-105</v>
      </c>
      <c r="K202" s="3">
        <f t="shared" si="114"/>
        <v>-90</v>
      </c>
      <c r="L202" s="3">
        <f t="shared" si="112"/>
        <v>-75</v>
      </c>
      <c r="M202" s="3">
        <f t="shared" si="116"/>
        <v>-60</v>
      </c>
      <c r="N202" s="3">
        <f t="shared" si="116"/>
        <v>-45</v>
      </c>
      <c r="O202" s="3">
        <f t="shared" si="116"/>
        <v>-30</v>
      </c>
      <c r="P202" s="3">
        <f t="shared" si="116"/>
        <v>-15</v>
      </c>
      <c r="Q202" s="3">
        <f t="shared" si="116"/>
        <v>0</v>
      </c>
      <c r="R202" s="3">
        <f t="shared" si="116"/>
        <v>15</v>
      </c>
      <c r="S202" s="3">
        <f t="shared" si="116"/>
        <v>30</v>
      </c>
      <c r="T202" s="3">
        <f t="shared" si="116"/>
        <v>45</v>
      </c>
      <c r="U202" s="3">
        <f t="shared" si="116"/>
        <v>60</v>
      </c>
      <c r="V202" s="3">
        <f t="shared" si="116"/>
        <v>75</v>
      </c>
      <c r="W202" s="3">
        <f t="shared" si="116"/>
        <v>90</v>
      </c>
      <c r="X202" s="3">
        <f t="shared" si="116"/>
        <v>105</v>
      </c>
      <c r="Y202" s="3">
        <f t="shared" si="109"/>
        <v>120</v>
      </c>
      <c r="Z202" s="3">
        <f t="shared" si="109"/>
        <v>135</v>
      </c>
      <c r="AA202" s="3">
        <f t="shared" si="109"/>
        <v>150</v>
      </c>
      <c r="AB202" s="3">
        <f t="shared" si="109"/>
        <v>165</v>
      </c>
      <c r="AC202" s="3">
        <f t="shared" si="109"/>
        <v>180</v>
      </c>
      <c r="AD202" s="7">
        <f t="shared" si="113"/>
        <v>179.98774881247184</v>
      </c>
      <c r="AE202" s="7">
        <f t="shared" si="113"/>
        <v>166.10908871621555</v>
      </c>
      <c r="AF202" s="7">
        <f t="shared" si="113"/>
        <v>152.25292414305338</v>
      </c>
      <c r="AG202" s="7">
        <f t="shared" si="113"/>
        <v>138.47043478451661</v>
      </c>
      <c r="AH202" s="7">
        <f t="shared" si="113"/>
        <v>124.80999205006854</v>
      </c>
      <c r="AI202" s="7">
        <f t="shared" si="113"/>
        <v>111.33709887996443</v>
      </c>
      <c r="AJ202" s="7">
        <f t="shared" si="113"/>
        <v>98.147014041471593</v>
      </c>
      <c r="AK202" s="7">
        <f t="shared" si="111"/>
        <v>85.386871147420109</v>
      </c>
      <c r="AL202" s="7">
        <f t="shared" si="111"/>
        <v>73.295863695254184</v>
      </c>
      <c r="AM202" s="7">
        <f t="shared" si="111"/>
        <v>62.27770046384876</v>
      </c>
      <c r="AN202" s="7">
        <f t="shared" si="111"/>
        <v>53.016550538131135</v>
      </c>
      <c r="AO202" s="7">
        <f t="shared" si="111"/>
        <v>46.581073701975797</v>
      </c>
      <c r="AP202" s="7">
        <f t="shared" si="111"/>
        <v>44.227748812505368</v>
      </c>
      <c r="AQ202" s="7">
        <f t="shared" si="111"/>
        <v>46.581073701975797</v>
      </c>
      <c r="AR202" s="7">
        <f t="shared" si="111"/>
        <v>53.016550538131135</v>
      </c>
      <c r="AS202" s="7">
        <f t="shared" si="111"/>
        <v>62.27770046384876</v>
      </c>
      <c r="AT202" s="7">
        <f t="shared" si="111"/>
        <v>73.295863695254184</v>
      </c>
      <c r="AU202" s="7">
        <f t="shared" si="111"/>
        <v>85.386871147420109</v>
      </c>
      <c r="AV202" s="7">
        <f t="shared" si="111"/>
        <v>98.147014041471593</v>
      </c>
      <c r="AW202" s="7">
        <f t="shared" si="111"/>
        <v>111.33709887996443</v>
      </c>
      <c r="AX202" s="7">
        <f t="shared" si="118"/>
        <v>124.80999205006854</v>
      </c>
      <c r="AY202" s="7">
        <f t="shared" si="118"/>
        <v>138.47043478451661</v>
      </c>
      <c r="AZ202" s="7">
        <f t="shared" si="118"/>
        <v>152.25292414305338</v>
      </c>
      <c r="BA202" s="7">
        <f t="shared" si="118"/>
        <v>166.10908871621555</v>
      </c>
      <c r="BB202" s="7">
        <f t="shared" si="118"/>
        <v>179.98774881247184</v>
      </c>
      <c r="BC202" s="7">
        <f t="shared" si="96"/>
        <v>80.496248383245458</v>
      </c>
      <c r="BD202" s="7">
        <f t="shared" si="90"/>
        <v>10.732833117766061</v>
      </c>
      <c r="BE202" s="40">
        <f t="shared" si="97"/>
        <v>0.96735263126897786</v>
      </c>
      <c r="BF202" s="40">
        <f t="shared" si="106"/>
        <v>0</v>
      </c>
      <c r="BG202" s="40">
        <f t="shared" si="106"/>
        <v>0</v>
      </c>
      <c r="BH202" s="40">
        <f t="shared" si="106"/>
        <v>0</v>
      </c>
      <c r="BI202" s="40">
        <f t="shared" si="106"/>
        <v>0</v>
      </c>
      <c r="BJ202" s="40">
        <f t="shared" si="106"/>
        <v>0</v>
      </c>
      <c r="BK202" s="40">
        <f t="shared" si="106"/>
        <v>0</v>
      </c>
      <c r="BL202" s="40">
        <f t="shared" si="106"/>
        <v>0</v>
      </c>
      <c r="BM202" s="40">
        <f t="shared" si="106"/>
        <v>106.35476706428075</v>
      </c>
      <c r="BN202" s="40">
        <f t="shared" si="106"/>
        <v>380.0886688185721</v>
      </c>
      <c r="BO202" s="40">
        <f t="shared" si="106"/>
        <v>615.14929919904546</v>
      </c>
      <c r="BP202" s="40">
        <f t="shared" si="106"/>
        <v>795.51766470132964</v>
      </c>
      <c r="BQ202" s="40">
        <f t="shared" si="106"/>
        <v>908.90195928926141</v>
      </c>
      <c r="BR202" s="40">
        <f t="shared" si="106"/>
        <v>947.57523066307965</v>
      </c>
      <c r="BS202" s="40">
        <f t="shared" si="117"/>
        <v>908.90195928926141</v>
      </c>
      <c r="BT202" s="40">
        <f t="shared" si="115"/>
        <v>795.51766470132964</v>
      </c>
      <c r="BU202" s="40">
        <f t="shared" si="115"/>
        <v>615.14929919904546</v>
      </c>
      <c r="BV202" s="40">
        <f t="shared" si="115"/>
        <v>380.0886688185721</v>
      </c>
      <c r="BW202" s="40">
        <f t="shared" si="115"/>
        <v>106.35476706428075</v>
      </c>
      <c r="BX202" s="40">
        <f t="shared" si="108"/>
        <v>0</v>
      </c>
      <c r="BY202" s="40">
        <f t="shared" si="108"/>
        <v>0</v>
      </c>
      <c r="BZ202" s="40">
        <f t="shared" si="108"/>
        <v>0</v>
      </c>
      <c r="CA202" s="40">
        <f t="shared" si="108"/>
        <v>0</v>
      </c>
      <c r="CB202" s="40">
        <f t="shared" si="102"/>
        <v>0</v>
      </c>
      <c r="CC202" s="40">
        <f t="shared" si="102"/>
        <v>0</v>
      </c>
      <c r="CD202" s="40">
        <f t="shared" si="102"/>
        <v>0</v>
      </c>
      <c r="CE202" s="40">
        <f t="shared" si="98"/>
        <v>483.26336763817062</v>
      </c>
      <c r="CF202" s="10">
        <f t="shared" si="91"/>
        <v>1.4049245697907955</v>
      </c>
      <c r="CG202" s="35">
        <f t="shared" si="92"/>
        <v>7.6064516129032214</v>
      </c>
      <c r="CH202" s="7">
        <f t="shared" si="93"/>
        <v>21.79634090777456</v>
      </c>
      <c r="CI202" s="7">
        <f t="shared" si="99"/>
        <v>11.116133862965025</v>
      </c>
      <c r="CJ202" s="10">
        <f t="shared" si="94"/>
        <v>14.353511580054308</v>
      </c>
    </row>
    <row r="203" spans="1:88" ht="15.75" thickBot="1" x14ac:dyDescent="0.3">
      <c r="A203" s="8">
        <v>192</v>
      </c>
      <c r="B203" s="3" t="s">
        <v>22</v>
      </c>
      <c r="C203" s="14">
        <v>44388</v>
      </c>
      <c r="D203" s="11">
        <f t="shared" si="95"/>
        <v>21.969867570627869</v>
      </c>
      <c r="E203" s="8">
        <f t="shared" si="114"/>
        <v>-180</v>
      </c>
      <c r="F203" s="3">
        <f t="shared" si="114"/>
        <v>-165</v>
      </c>
      <c r="G203" s="3">
        <f t="shared" si="114"/>
        <v>-150</v>
      </c>
      <c r="H203" s="3">
        <f t="shared" si="114"/>
        <v>-135</v>
      </c>
      <c r="I203" s="3">
        <f t="shared" si="114"/>
        <v>-120</v>
      </c>
      <c r="J203" s="3">
        <f t="shared" si="114"/>
        <v>-105</v>
      </c>
      <c r="K203" s="3">
        <f t="shared" si="114"/>
        <v>-90</v>
      </c>
      <c r="L203" s="3">
        <f t="shared" si="112"/>
        <v>-75</v>
      </c>
      <c r="M203" s="3">
        <f t="shared" si="116"/>
        <v>-60</v>
      </c>
      <c r="N203" s="3">
        <f t="shared" si="116"/>
        <v>-45</v>
      </c>
      <c r="O203" s="3">
        <f t="shared" si="116"/>
        <v>-30</v>
      </c>
      <c r="P203" s="3">
        <f t="shared" si="116"/>
        <v>-15</v>
      </c>
      <c r="Q203" s="3">
        <f t="shared" si="116"/>
        <v>0</v>
      </c>
      <c r="R203" s="3">
        <f t="shared" si="116"/>
        <v>15</v>
      </c>
      <c r="S203" s="3">
        <f t="shared" si="116"/>
        <v>30</v>
      </c>
      <c r="T203" s="3">
        <f t="shared" si="116"/>
        <v>45</v>
      </c>
      <c r="U203" s="3">
        <f t="shared" si="116"/>
        <v>60</v>
      </c>
      <c r="V203" s="3">
        <f t="shared" si="116"/>
        <v>75</v>
      </c>
      <c r="W203" s="3">
        <f t="shared" si="116"/>
        <v>90</v>
      </c>
      <c r="X203" s="3">
        <f t="shared" si="116"/>
        <v>105</v>
      </c>
      <c r="Y203" s="3">
        <f t="shared" si="109"/>
        <v>120</v>
      </c>
      <c r="Z203" s="3">
        <f t="shared" si="109"/>
        <v>135</v>
      </c>
      <c r="AA203" s="3">
        <f t="shared" si="109"/>
        <v>150</v>
      </c>
      <c r="AB203" s="3">
        <f t="shared" si="109"/>
        <v>165</v>
      </c>
      <c r="AC203" s="3">
        <f t="shared" si="109"/>
        <v>180</v>
      </c>
      <c r="AD203" s="7">
        <f t="shared" si="113"/>
        <v>179.84986757062984</v>
      </c>
      <c r="AE203" s="7">
        <f t="shared" si="113"/>
        <v>166.10147414182836</v>
      </c>
      <c r="AF203" s="7">
        <f t="shared" si="113"/>
        <v>152.23871531356022</v>
      </c>
      <c r="AG203" s="7">
        <f t="shared" si="113"/>
        <v>138.4489709286014</v>
      </c>
      <c r="AH203" s="7">
        <f t="shared" si="113"/>
        <v>124.78057123789186</v>
      </c>
      <c r="AI203" s="7">
        <f t="shared" si="113"/>
        <v>111.29875531710194</v>
      </c>
      <c r="AJ203" s="7">
        <f t="shared" si="113"/>
        <v>98.098401211758443</v>
      </c>
      <c r="AK203" s="7">
        <f t="shared" si="111"/>
        <v>85.326141550068385</v>
      </c>
      <c r="AL203" s="7">
        <f t="shared" si="111"/>
        <v>73.220582730062233</v>
      </c>
      <c r="AM203" s="7">
        <f t="shared" si="111"/>
        <v>62.185009183415261</v>
      </c>
      <c r="AN203" s="7">
        <f t="shared" si="111"/>
        <v>52.904258704314849</v>
      </c>
      <c r="AO203" s="7">
        <f t="shared" si="111"/>
        <v>46.450938542488039</v>
      </c>
      <c r="AP203" s="7">
        <f t="shared" si="111"/>
        <v>44.089867570627874</v>
      </c>
      <c r="AQ203" s="7">
        <f t="shared" si="111"/>
        <v>46.450938542488039</v>
      </c>
      <c r="AR203" s="7">
        <f t="shared" si="111"/>
        <v>52.904258704314849</v>
      </c>
      <c r="AS203" s="7">
        <f t="shared" si="111"/>
        <v>62.185009183415261</v>
      </c>
      <c r="AT203" s="7">
        <f t="shared" si="111"/>
        <v>73.220582730062233</v>
      </c>
      <c r="AU203" s="7">
        <f t="shared" si="111"/>
        <v>85.326141550068385</v>
      </c>
      <c r="AV203" s="7">
        <f t="shared" si="111"/>
        <v>98.098401211758443</v>
      </c>
      <c r="AW203" s="7">
        <f t="shared" si="111"/>
        <v>111.29875531710194</v>
      </c>
      <c r="AX203" s="7">
        <f t="shared" si="118"/>
        <v>124.78057123789186</v>
      </c>
      <c r="AY203" s="7">
        <f t="shared" si="118"/>
        <v>138.4489709286014</v>
      </c>
      <c r="AZ203" s="7">
        <f t="shared" si="118"/>
        <v>152.23871531356022</v>
      </c>
      <c r="BA203" s="7">
        <f t="shared" si="118"/>
        <v>166.10147414182836</v>
      </c>
      <c r="BB203" s="7">
        <f t="shared" si="118"/>
        <v>179.84986757062984</v>
      </c>
      <c r="BC203" s="7">
        <f t="shared" si="96"/>
        <v>80.562377787754642</v>
      </c>
      <c r="BD203" s="7">
        <f t="shared" si="90"/>
        <v>10.741650371700619</v>
      </c>
      <c r="BE203" s="40">
        <f t="shared" si="97"/>
        <v>0.96744028821457528</v>
      </c>
      <c r="BF203" s="40">
        <f t="shared" si="106"/>
        <v>0</v>
      </c>
      <c r="BG203" s="40">
        <f t="shared" si="106"/>
        <v>0</v>
      </c>
      <c r="BH203" s="40">
        <f t="shared" si="106"/>
        <v>0</v>
      </c>
      <c r="BI203" s="40">
        <f t="shared" si="106"/>
        <v>0</v>
      </c>
      <c r="BJ203" s="40">
        <f t="shared" si="106"/>
        <v>0</v>
      </c>
      <c r="BK203" s="40">
        <f t="shared" si="106"/>
        <v>0</v>
      </c>
      <c r="BL203" s="40">
        <f t="shared" si="106"/>
        <v>0</v>
      </c>
      <c r="BM203" s="40">
        <f t="shared" si="106"/>
        <v>107.76155306068159</v>
      </c>
      <c r="BN203" s="40">
        <f t="shared" si="106"/>
        <v>381.78707917165917</v>
      </c>
      <c r="BO203" s="40">
        <f t="shared" si="106"/>
        <v>617.09813306444698</v>
      </c>
      <c r="BP203" s="40">
        <f t="shared" si="106"/>
        <v>797.6586552861545</v>
      </c>
      <c r="BQ203" s="40">
        <f t="shared" si="106"/>
        <v>911.163744637744</v>
      </c>
      <c r="BR203" s="40">
        <f t="shared" si="106"/>
        <v>949.87821685593349</v>
      </c>
      <c r="BS203" s="40">
        <f t="shared" si="117"/>
        <v>911.163744637744</v>
      </c>
      <c r="BT203" s="40">
        <f t="shared" si="115"/>
        <v>797.6586552861545</v>
      </c>
      <c r="BU203" s="40">
        <f t="shared" si="115"/>
        <v>617.09813306444698</v>
      </c>
      <c r="BV203" s="40">
        <f t="shared" si="115"/>
        <v>381.78707917165917</v>
      </c>
      <c r="BW203" s="40">
        <f t="shared" si="115"/>
        <v>107.76155306068159</v>
      </c>
      <c r="BX203" s="40">
        <f t="shared" si="108"/>
        <v>0</v>
      </c>
      <c r="BY203" s="40">
        <f t="shared" si="108"/>
        <v>0</v>
      </c>
      <c r="BZ203" s="40">
        <f t="shared" si="108"/>
        <v>0</v>
      </c>
      <c r="CA203" s="40">
        <f t="shared" si="108"/>
        <v>0</v>
      </c>
      <c r="CB203" s="40">
        <f t="shared" si="102"/>
        <v>0</v>
      </c>
      <c r="CC203" s="40">
        <f t="shared" si="102"/>
        <v>0</v>
      </c>
      <c r="CD203" s="40">
        <f t="shared" si="102"/>
        <v>0</v>
      </c>
      <c r="CE203" s="40">
        <f t="shared" si="98"/>
        <v>484.43789059652607</v>
      </c>
      <c r="CF203" s="10">
        <f t="shared" si="91"/>
        <v>1.406078745631864</v>
      </c>
      <c r="CG203" s="35">
        <f t="shared" si="92"/>
        <v>7.6064516129032214</v>
      </c>
      <c r="CH203" s="7">
        <f t="shared" si="93"/>
        <v>21.887512427490712</v>
      </c>
      <c r="CI203" s="7">
        <f t="shared" si="99"/>
        <v>11.162631338020264</v>
      </c>
      <c r="CJ203" s="10">
        <f t="shared" si="94"/>
        <v>14.406929528797958</v>
      </c>
    </row>
    <row r="204" spans="1:88" ht="15.75" thickBot="1" x14ac:dyDescent="0.3">
      <c r="A204" s="8">
        <v>193</v>
      </c>
      <c r="B204" s="3" t="s">
        <v>22</v>
      </c>
      <c r="C204" s="14">
        <v>44389</v>
      </c>
      <c r="D204" s="11">
        <f t="shared" si="95"/>
        <v>21.825476182840617</v>
      </c>
      <c r="E204" s="8">
        <f t="shared" si="114"/>
        <v>-180</v>
      </c>
      <c r="F204" s="3">
        <f t="shared" si="114"/>
        <v>-165</v>
      </c>
      <c r="G204" s="3">
        <f t="shared" si="114"/>
        <v>-150</v>
      </c>
      <c r="H204" s="3">
        <f t="shared" si="114"/>
        <v>-135</v>
      </c>
      <c r="I204" s="3">
        <f t="shared" si="114"/>
        <v>-120</v>
      </c>
      <c r="J204" s="3">
        <f t="shared" si="114"/>
        <v>-105</v>
      </c>
      <c r="K204" s="3">
        <f t="shared" si="114"/>
        <v>-90</v>
      </c>
      <c r="L204" s="3">
        <f t="shared" si="112"/>
        <v>-75</v>
      </c>
      <c r="M204" s="3">
        <f t="shared" si="116"/>
        <v>-60</v>
      </c>
      <c r="N204" s="3">
        <f t="shared" si="116"/>
        <v>-45</v>
      </c>
      <c r="O204" s="3">
        <f t="shared" si="116"/>
        <v>-30</v>
      </c>
      <c r="P204" s="3">
        <f t="shared" si="116"/>
        <v>-15</v>
      </c>
      <c r="Q204" s="3">
        <f t="shared" si="116"/>
        <v>0</v>
      </c>
      <c r="R204" s="3">
        <f t="shared" si="116"/>
        <v>15</v>
      </c>
      <c r="S204" s="3">
        <f t="shared" si="116"/>
        <v>30</v>
      </c>
      <c r="T204" s="3">
        <f t="shared" si="116"/>
        <v>45</v>
      </c>
      <c r="U204" s="3">
        <f t="shared" si="116"/>
        <v>60</v>
      </c>
      <c r="V204" s="3">
        <f t="shared" si="116"/>
        <v>75</v>
      </c>
      <c r="W204" s="3">
        <f t="shared" si="116"/>
        <v>90</v>
      </c>
      <c r="X204" s="3">
        <f t="shared" si="116"/>
        <v>105</v>
      </c>
      <c r="Y204" s="3">
        <f t="shared" si="109"/>
        <v>120</v>
      </c>
      <c r="Z204" s="3">
        <f t="shared" si="109"/>
        <v>135</v>
      </c>
      <c r="AA204" s="3">
        <f t="shared" si="109"/>
        <v>150</v>
      </c>
      <c r="AB204" s="3">
        <f t="shared" si="109"/>
        <v>165</v>
      </c>
      <c r="AC204" s="3">
        <f t="shared" si="109"/>
        <v>180</v>
      </c>
      <c r="AD204" s="7">
        <f t="shared" si="113"/>
        <v>179.70547618284124</v>
      </c>
      <c r="AE204" s="7">
        <f t="shared" si="113"/>
        <v>166.09206791577799</v>
      </c>
      <c r="AF204" s="7">
        <f t="shared" si="113"/>
        <v>152.22316740981336</v>
      </c>
      <c r="AG204" s="7">
        <f t="shared" si="113"/>
        <v>138.4261022449621</v>
      </c>
      <c r="AH204" s="7">
        <f t="shared" si="113"/>
        <v>124.7495256185167</v>
      </c>
      <c r="AI204" s="7">
        <f t="shared" si="113"/>
        <v>111.25847343759051</v>
      </c>
      <c r="AJ204" s="7">
        <f t="shared" si="113"/>
        <v>98.04744878854126</v>
      </c>
      <c r="AK204" s="7">
        <f t="shared" si="111"/>
        <v>85.26256801268508</v>
      </c>
      <c r="AL204" s="7">
        <f t="shared" si="111"/>
        <v>73.141822641421996</v>
      </c>
      <c r="AM204" s="7">
        <f t="shared" si="111"/>
        <v>62.088044369674705</v>
      </c>
      <c r="AN204" s="7">
        <f t="shared" si="111"/>
        <v>52.786755655749282</v>
      </c>
      <c r="AO204" s="7">
        <f t="shared" si="111"/>
        <v>46.314695980161545</v>
      </c>
      <c r="AP204" s="7">
        <f t="shared" si="111"/>
        <v>43.945476182840615</v>
      </c>
      <c r="AQ204" s="7">
        <f t="shared" si="111"/>
        <v>46.314695980161545</v>
      </c>
      <c r="AR204" s="7">
        <f t="shared" si="111"/>
        <v>52.786755655749282</v>
      </c>
      <c r="AS204" s="7">
        <f t="shared" si="111"/>
        <v>62.088044369674705</v>
      </c>
      <c r="AT204" s="7">
        <f t="shared" si="111"/>
        <v>73.141822641421996</v>
      </c>
      <c r="AU204" s="7">
        <f t="shared" si="111"/>
        <v>85.26256801268508</v>
      </c>
      <c r="AV204" s="7">
        <f t="shared" si="111"/>
        <v>98.04744878854126</v>
      </c>
      <c r="AW204" s="7">
        <f t="shared" si="111"/>
        <v>111.25847343759051</v>
      </c>
      <c r="AX204" s="7">
        <f t="shared" si="118"/>
        <v>124.7495256185167</v>
      </c>
      <c r="AY204" s="7">
        <f t="shared" si="118"/>
        <v>138.4261022449621</v>
      </c>
      <c r="AZ204" s="7">
        <f t="shared" si="118"/>
        <v>152.22316740981336</v>
      </c>
      <c r="BA204" s="7">
        <f t="shared" si="118"/>
        <v>166.09206791577799</v>
      </c>
      <c r="BB204" s="7">
        <f t="shared" si="118"/>
        <v>179.70547618284124</v>
      </c>
      <c r="BC204" s="7">
        <f t="shared" si="96"/>
        <v>80.631478494695074</v>
      </c>
      <c r="BD204" s="7">
        <f t="shared" ref="BD204:BD267" si="119">(2*BC204)/15</f>
        <v>10.750863799292677</v>
      </c>
      <c r="BE204" s="40">
        <f t="shared" si="97"/>
        <v>0.96753759330547084</v>
      </c>
      <c r="BF204" s="40">
        <f t="shared" si="106"/>
        <v>0</v>
      </c>
      <c r="BG204" s="40">
        <f t="shared" si="106"/>
        <v>0</v>
      </c>
      <c r="BH204" s="40">
        <f t="shared" si="106"/>
        <v>0</v>
      </c>
      <c r="BI204" s="40">
        <f t="shared" si="106"/>
        <v>0</v>
      </c>
      <c r="BJ204" s="40">
        <f t="shared" si="106"/>
        <v>0</v>
      </c>
      <c r="BK204" s="40">
        <f t="shared" si="106"/>
        <v>0</v>
      </c>
      <c r="BL204" s="40">
        <f t="shared" si="106"/>
        <v>0</v>
      </c>
      <c r="BM204" s="40">
        <f t="shared" si="106"/>
        <v>109.23498555264239</v>
      </c>
      <c r="BN204" s="40">
        <f t="shared" si="106"/>
        <v>383.56581789861059</v>
      </c>
      <c r="BO204" s="40">
        <f t="shared" si="106"/>
        <v>619.13904419896653</v>
      </c>
      <c r="BP204" s="40">
        <f t="shared" si="106"/>
        <v>799.90073838450485</v>
      </c>
      <c r="BQ204" s="40">
        <f t="shared" si="106"/>
        <v>913.53228971930469</v>
      </c>
      <c r="BR204" s="40">
        <f t="shared" si="106"/>
        <v>952.28989576491631</v>
      </c>
      <c r="BS204" s="40">
        <f t="shared" si="117"/>
        <v>913.53228971930469</v>
      </c>
      <c r="BT204" s="40">
        <f t="shared" si="115"/>
        <v>799.90073838450485</v>
      </c>
      <c r="BU204" s="40">
        <f t="shared" si="115"/>
        <v>619.13904419896653</v>
      </c>
      <c r="BV204" s="40">
        <f t="shared" si="115"/>
        <v>383.56581789861059</v>
      </c>
      <c r="BW204" s="40">
        <f t="shared" si="115"/>
        <v>109.23498555264239</v>
      </c>
      <c r="BX204" s="40">
        <f t="shared" si="108"/>
        <v>0</v>
      </c>
      <c r="BY204" s="40">
        <f t="shared" si="108"/>
        <v>0</v>
      </c>
      <c r="BZ204" s="40">
        <f t="shared" si="108"/>
        <v>0</v>
      </c>
      <c r="CA204" s="40">
        <f t="shared" si="108"/>
        <v>0</v>
      </c>
      <c r="CB204" s="40">
        <f t="shared" si="102"/>
        <v>0</v>
      </c>
      <c r="CC204" s="40">
        <f t="shared" si="102"/>
        <v>0</v>
      </c>
      <c r="CD204" s="40">
        <f t="shared" si="102"/>
        <v>0</v>
      </c>
      <c r="CE204" s="40">
        <f t="shared" si="98"/>
        <v>485.6678468401073</v>
      </c>
      <c r="CF204" s="10">
        <f t="shared" ref="CF204:CF267" si="120">(PI()*BC204)/180</f>
        <v>1.4072847804834301</v>
      </c>
      <c r="CG204" s="35">
        <f t="shared" ref="CG204:CG267" si="121">HLOOKUP(B204,$J$5:$V$7,3,)</f>
        <v>7.6064516129032214</v>
      </c>
      <c r="CH204" s="7">
        <f t="shared" ref="CH204:CH267" si="122">37.59*BE204*(CF$12*SIN(RADIANS($J$4))*SIN(RADIANS($D204))+COS(RADIANS($J$4))*COS(RADIANS($D204))*SIN(RADIANS(BC204)))</f>
        <v>21.982950142806043</v>
      </c>
      <c r="CI204" s="7">
        <f t="shared" si="99"/>
        <v>11.211304572831082</v>
      </c>
      <c r="CJ204" s="10">
        <f t="shared" ref="CJ204:CJ267" si="123">CH204*(0.29+0.52*($CG204/BD204))</f>
        <v>14.462812008218037</v>
      </c>
    </row>
    <row r="205" spans="1:88" ht="15.75" thickBot="1" x14ac:dyDescent="0.3">
      <c r="A205" s="8">
        <v>194</v>
      </c>
      <c r="B205" s="3" t="s">
        <v>22</v>
      </c>
      <c r="C205" s="14">
        <v>44390</v>
      </c>
      <c r="D205" s="11">
        <f t="shared" ref="D205:D268" si="124">(23.45)*SIN(RADIANS((360/365)*(A205-80)))</f>
        <v>21.67461743542804</v>
      </c>
      <c r="E205" s="8">
        <f t="shared" si="114"/>
        <v>-180</v>
      </c>
      <c r="F205" s="3">
        <f t="shared" si="114"/>
        <v>-165</v>
      </c>
      <c r="G205" s="3">
        <f t="shared" si="114"/>
        <v>-150</v>
      </c>
      <c r="H205" s="3">
        <f t="shared" si="114"/>
        <v>-135</v>
      </c>
      <c r="I205" s="3">
        <f t="shared" si="114"/>
        <v>-120</v>
      </c>
      <c r="J205" s="3">
        <f t="shared" si="114"/>
        <v>-105</v>
      </c>
      <c r="K205" s="3">
        <f t="shared" si="114"/>
        <v>-90</v>
      </c>
      <c r="L205" s="3">
        <f t="shared" si="112"/>
        <v>-75</v>
      </c>
      <c r="M205" s="3">
        <f t="shared" si="116"/>
        <v>-60</v>
      </c>
      <c r="N205" s="3">
        <f t="shared" si="116"/>
        <v>-45</v>
      </c>
      <c r="O205" s="3">
        <f t="shared" si="116"/>
        <v>-30</v>
      </c>
      <c r="P205" s="3">
        <f t="shared" si="116"/>
        <v>-15</v>
      </c>
      <c r="Q205" s="3">
        <f t="shared" si="116"/>
        <v>0</v>
      </c>
      <c r="R205" s="3">
        <f t="shared" si="116"/>
        <v>15</v>
      </c>
      <c r="S205" s="3">
        <f t="shared" si="116"/>
        <v>30</v>
      </c>
      <c r="T205" s="3">
        <f t="shared" si="116"/>
        <v>45</v>
      </c>
      <c r="U205" s="3">
        <f t="shared" si="116"/>
        <v>60</v>
      </c>
      <c r="V205" s="3">
        <f t="shared" si="116"/>
        <v>75</v>
      </c>
      <c r="W205" s="3">
        <f t="shared" si="116"/>
        <v>90</v>
      </c>
      <c r="X205" s="3">
        <f t="shared" si="116"/>
        <v>105</v>
      </c>
      <c r="Y205" s="3">
        <f t="shared" si="109"/>
        <v>120</v>
      </c>
      <c r="Z205" s="3">
        <f t="shared" si="109"/>
        <v>135</v>
      </c>
      <c r="AA205" s="3">
        <f t="shared" si="109"/>
        <v>150</v>
      </c>
      <c r="AB205" s="3">
        <f t="shared" si="109"/>
        <v>165</v>
      </c>
      <c r="AC205" s="3">
        <f t="shared" si="109"/>
        <v>180</v>
      </c>
      <c r="AD205" s="7">
        <f t="shared" si="113"/>
        <v>179.55461743542884</v>
      </c>
      <c r="AE205" s="7">
        <f t="shared" si="113"/>
        <v>166.08067850333578</v>
      </c>
      <c r="AF205" s="7">
        <f t="shared" si="113"/>
        <v>152.20619412034335</v>
      </c>
      <c r="AG205" s="7">
        <f t="shared" si="113"/>
        <v>138.40178226021254</v>
      </c>
      <c r="AH205" s="7">
        <f t="shared" si="113"/>
        <v>124.71683237885125</v>
      </c>
      <c r="AI205" s="7">
        <f t="shared" si="113"/>
        <v>111.21624790526506</v>
      </c>
      <c r="AJ205" s="7">
        <f t="shared" si="113"/>
        <v>97.99416608018457</v>
      </c>
      <c r="AK205" s="7">
        <f t="shared" si="111"/>
        <v>85.19617296146221</v>
      </c>
      <c r="AL205" s="7">
        <f t="shared" si="111"/>
        <v>73.059617632334309</v>
      </c>
      <c r="AM205" s="7">
        <f t="shared" si="111"/>
        <v>61.986849616167788</v>
      </c>
      <c r="AN205" s="7">
        <f t="shared" si="111"/>
        <v>52.664089454474301</v>
      </c>
      <c r="AO205" s="7">
        <f t="shared" si="111"/>
        <v>46.17239186790426</v>
      </c>
      <c r="AP205" s="7">
        <f t="shared" si="111"/>
        <v>43.794617435428044</v>
      </c>
      <c r="AQ205" s="7">
        <f t="shared" si="111"/>
        <v>46.17239186790426</v>
      </c>
      <c r="AR205" s="7">
        <f t="shared" si="111"/>
        <v>52.664089454474301</v>
      </c>
      <c r="AS205" s="7">
        <f t="shared" si="111"/>
        <v>61.986849616167788</v>
      </c>
      <c r="AT205" s="7">
        <f t="shared" si="111"/>
        <v>73.059617632334309</v>
      </c>
      <c r="AU205" s="7">
        <f t="shared" si="111"/>
        <v>85.19617296146221</v>
      </c>
      <c r="AV205" s="7">
        <f t="shared" si="111"/>
        <v>97.99416608018457</v>
      </c>
      <c r="AW205" s="7">
        <f t="shared" si="111"/>
        <v>111.21624790526506</v>
      </c>
      <c r="AX205" s="7">
        <f t="shared" si="118"/>
        <v>124.71683237885125</v>
      </c>
      <c r="AY205" s="7">
        <f t="shared" si="118"/>
        <v>138.40178226021254</v>
      </c>
      <c r="AZ205" s="7">
        <f t="shared" si="118"/>
        <v>152.20619412034335</v>
      </c>
      <c r="BA205" s="7">
        <f t="shared" si="118"/>
        <v>166.08067850333578</v>
      </c>
      <c r="BB205" s="7">
        <f t="shared" si="118"/>
        <v>179.55461743542884</v>
      </c>
      <c r="BC205" s="7">
        <f t="shared" ref="BC205:BC268" si="125">DEGREES(ACOS(-(TAN(RADIANS($J$4))*TAN(RADIANS($D205)))))</f>
        <v>80.703510795608381</v>
      </c>
      <c r="BD205" s="7">
        <f t="shared" si="119"/>
        <v>10.760468106081117</v>
      </c>
      <c r="BE205" s="40">
        <f t="shared" ref="BE205:BE268" si="126">1+0.033*COS(RADIANS((360*$A205)/365))</f>
        <v>0.96764451770806614</v>
      </c>
      <c r="BF205" s="40">
        <f t="shared" si="106"/>
        <v>0</v>
      </c>
      <c r="BG205" s="40">
        <f t="shared" si="106"/>
        <v>0</v>
      </c>
      <c r="BH205" s="40">
        <f t="shared" si="106"/>
        <v>0</v>
      </c>
      <c r="BI205" s="40">
        <f t="shared" si="106"/>
        <v>0</v>
      </c>
      <c r="BJ205" s="40">
        <f t="shared" si="106"/>
        <v>0</v>
      </c>
      <c r="BK205" s="40">
        <f t="shared" si="106"/>
        <v>0</v>
      </c>
      <c r="BL205" s="40">
        <f t="shared" si="106"/>
        <v>0</v>
      </c>
      <c r="BM205" s="40">
        <f t="shared" si="106"/>
        <v>110.77458903315741</v>
      </c>
      <c r="BN205" s="40">
        <f t="shared" si="106"/>
        <v>385.42409405833718</v>
      </c>
      <c r="BO205" s="40">
        <f t="shared" si="106"/>
        <v>621.27097079212626</v>
      </c>
      <c r="BP205" s="40">
        <f t="shared" si="106"/>
        <v>802.2426443405102</v>
      </c>
      <c r="BQ205" s="40">
        <f t="shared" si="106"/>
        <v>916.00619422099703</v>
      </c>
      <c r="BR205" s="40">
        <f t="shared" si="106"/>
        <v>954.80882251238677</v>
      </c>
      <c r="BS205" s="40">
        <f t="shared" si="117"/>
        <v>916.00619422099703</v>
      </c>
      <c r="BT205" s="40">
        <f t="shared" si="115"/>
        <v>802.2426443405102</v>
      </c>
      <c r="BU205" s="40">
        <f t="shared" si="115"/>
        <v>621.27097079212626</v>
      </c>
      <c r="BV205" s="40">
        <f t="shared" si="115"/>
        <v>385.42409405833718</v>
      </c>
      <c r="BW205" s="40">
        <f t="shared" si="115"/>
        <v>110.77458903315741</v>
      </c>
      <c r="BX205" s="40">
        <f t="shared" si="108"/>
        <v>0</v>
      </c>
      <c r="BY205" s="40">
        <f t="shared" si="108"/>
        <v>0</v>
      </c>
      <c r="BZ205" s="40">
        <f t="shared" si="108"/>
        <v>0</v>
      </c>
      <c r="CA205" s="40">
        <f t="shared" si="108"/>
        <v>0</v>
      </c>
      <c r="CB205" s="40">
        <f t="shared" si="102"/>
        <v>0</v>
      </c>
      <c r="CC205" s="40">
        <f t="shared" si="102"/>
        <v>0</v>
      </c>
      <c r="CD205" s="40">
        <f t="shared" si="102"/>
        <v>0</v>
      </c>
      <c r="CE205" s="40">
        <f t="shared" ref="CE205:CE268" si="127">BR205*0.51</f>
        <v>486.95249948131726</v>
      </c>
      <c r="CF205" s="10">
        <f t="shared" si="120"/>
        <v>1.4085419813021547</v>
      </c>
      <c r="CG205" s="35">
        <f t="shared" si="121"/>
        <v>7.6064516129032214</v>
      </c>
      <c r="CH205" s="7">
        <f t="shared" si="122"/>
        <v>22.082604348359606</v>
      </c>
      <c r="CI205" s="7">
        <f t="shared" ref="CI205:CI268" si="128">CH205*0.51</f>
        <v>11.262128217663399</v>
      </c>
      <c r="CJ205" s="10">
        <f t="shared" si="123"/>
        <v>14.521124058842107</v>
      </c>
    </row>
    <row r="206" spans="1:88" ht="15.75" thickBot="1" x14ac:dyDescent="0.3">
      <c r="A206" s="8">
        <v>195</v>
      </c>
      <c r="B206" s="3" t="s">
        <v>22</v>
      </c>
      <c r="C206" s="14">
        <v>44391</v>
      </c>
      <c r="D206" s="11">
        <f t="shared" si="124"/>
        <v>21.517336031092785</v>
      </c>
      <c r="E206" s="8">
        <f t="shared" si="114"/>
        <v>-180</v>
      </c>
      <c r="F206" s="3">
        <f t="shared" si="114"/>
        <v>-165</v>
      </c>
      <c r="G206" s="3">
        <f t="shared" si="114"/>
        <v>-150</v>
      </c>
      <c r="H206" s="3">
        <f t="shared" si="114"/>
        <v>-135</v>
      </c>
      <c r="I206" s="3">
        <f t="shared" si="114"/>
        <v>-120</v>
      </c>
      <c r="J206" s="3">
        <f t="shared" si="114"/>
        <v>-105</v>
      </c>
      <c r="K206" s="3">
        <f t="shared" si="114"/>
        <v>-90</v>
      </c>
      <c r="L206" s="3">
        <f t="shared" si="112"/>
        <v>-75</v>
      </c>
      <c r="M206" s="3">
        <f t="shared" si="116"/>
        <v>-60</v>
      </c>
      <c r="N206" s="3">
        <f t="shared" si="116"/>
        <v>-45</v>
      </c>
      <c r="O206" s="3">
        <f t="shared" si="116"/>
        <v>-30</v>
      </c>
      <c r="P206" s="3">
        <f t="shared" si="116"/>
        <v>-15</v>
      </c>
      <c r="Q206" s="3">
        <f t="shared" si="116"/>
        <v>0</v>
      </c>
      <c r="R206" s="3">
        <f t="shared" si="116"/>
        <v>15</v>
      </c>
      <c r="S206" s="3">
        <f t="shared" si="116"/>
        <v>30</v>
      </c>
      <c r="T206" s="3">
        <f t="shared" si="116"/>
        <v>45</v>
      </c>
      <c r="U206" s="3">
        <f t="shared" si="116"/>
        <v>60</v>
      </c>
      <c r="V206" s="3">
        <f t="shared" si="116"/>
        <v>75</v>
      </c>
      <c r="W206" s="3">
        <f t="shared" si="116"/>
        <v>90</v>
      </c>
      <c r="X206" s="3">
        <f t="shared" si="116"/>
        <v>105</v>
      </c>
      <c r="Y206" s="3">
        <f t="shared" si="109"/>
        <v>120</v>
      </c>
      <c r="Z206" s="3">
        <f t="shared" si="109"/>
        <v>135</v>
      </c>
      <c r="AA206" s="3">
        <f t="shared" si="109"/>
        <v>150</v>
      </c>
      <c r="AB206" s="3">
        <f t="shared" si="109"/>
        <v>165</v>
      </c>
      <c r="AC206" s="3">
        <f t="shared" si="109"/>
        <v>180</v>
      </c>
      <c r="AD206" s="7">
        <f t="shared" si="113"/>
        <v>179.39733603109309</v>
      </c>
      <c r="AE206" s="7">
        <f t="shared" si="113"/>
        <v>166.0671089156362</v>
      </c>
      <c r="AF206" s="7">
        <f t="shared" si="113"/>
        <v>152.1877064672826</v>
      </c>
      <c r="AG206" s="7">
        <f t="shared" si="113"/>
        <v>138.37596310150363</v>
      </c>
      <c r="AH206" s="7">
        <f t="shared" si="113"/>
        <v>124.68246810185695</v>
      </c>
      <c r="AI206" s="7">
        <f t="shared" si="113"/>
        <v>111.17207339285446</v>
      </c>
      <c r="AJ206" s="7">
        <f t="shared" si="113"/>
        <v>97.938562940787691</v>
      </c>
      <c r="AK206" s="7">
        <f t="shared" si="111"/>
        <v>85.126979875843304</v>
      </c>
      <c r="AL206" s="7">
        <f t="shared" si="111"/>
        <v>72.974003447822199</v>
      </c>
      <c r="AM206" s="7">
        <f t="shared" si="111"/>
        <v>61.881470486977392</v>
      </c>
      <c r="AN206" s="7">
        <f t="shared" si="111"/>
        <v>52.536310367627785</v>
      </c>
      <c r="AO206" s="7">
        <f t="shared" si="111"/>
        <v>46.024074153513141</v>
      </c>
      <c r="AP206" s="7">
        <f t="shared" si="111"/>
        <v>43.637336031092786</v>
      </c>
      <c r="AQ206" s="7">
        <f t="shared" si="111"/>
        <v>46.024074153513141</v>
      </c>
      <c r="AR206" s="7">
        <f t="shared" si="111"/>
        <v>52.536310367627785</v>
      </c>
      <c r="AS206" s="7">
        <f t="shared" si="111"/>
        <v>61.881470486977392</v>
      </c>
      <c r="AT206" s="7">
        <f t="shared" si="111"/>
        <v>72.974003447822199</v>
      </c>
      <c r="AU206" s="7">
        <f t="shared" si="111"/>
        <v>85.126979875843304</v>
      </c>
      <c r="AV206" s="7">
        <f t="shared" si="111"/>
        <v>97.938562940787691</v>
      </c>
      <c r="AW206" s="7">
        <f t="shared" si="111"/>
        <v>111.17207339285446</v>
      </c>
      <c r="AX206" s="7">
        <f t="shared" si="118"/>
        <v>124.68246810185695</v>
      </c>
      <c r="AY206" s="7">
        <f t="shared" si="118"/>
        <v>138.37596310150363</v>
      </c>
      <c r="AZ206" s="7">
        <f t="shared" si="118"/>
        <v>152.1877064672826</v>
      </c>
      <c r="BA206" s="7">
        <f t="shared" si="118"/>
        <v>166.0671089156362</v>
      </c>
      <c r="BB206" s="7">
        <f t="shared" si="118"/>
        <v>179.39733603109309</v>
      </c>
      <c r="BC206" s="7">
        <f t="shared" si="125"/>
        <v>80.778433740591254</v>
      </c>
      <c r="BD206" s="7">
        <f t="shared" si="119"/>
        <v>10.770457832078835</v>
      </c>
      <c r="BE206" s="40">
        <f t="shared" si="126"/>
        <v>0.96776102973835298</v>
      </c>
      <c r="BF206" s="40">
        <f t="shared" si="106"/>
        <v>0</v>
      </c>
      <c r="BG206" s="40">
        <f t="shared" si="106"/>
        <v>0</v>
      </c>
      <c r="BH206" s="40">
        <f t="shared" si="106"/>
        <v>0</v>
      </c>
      <c r="BI206" s="40">
        <f t="shared" si="106"/>
        <v>0</v>
      </c>
      <c r="BJ206" s="40">
        <f t="shared" si="106"/>
        <v>0</v>
      </c>
      <c r="BK206" s="40">
        <f t="shared" si="106"/>
        <v>0</v>
      </c>
      <c r="BL206" s="40">
        <f t="shared" si="106"/>
        <v>0</v>
      </c>
      <c r="BM206" s="40">
        <f t="shared" si="106"/>
        <v>112.3798657904707</v>
      </c>
      <c r="BN206" s="40">
        <f t="shared" si="106"/>
        <v>387.36108167296607</v>
      </c>
      <c r="BO206" s="40">
        <f t="shared" si="106"/>
        <v>623.49280497754989</v>
      </c>
      <c r="BP206" s="40">
        <f t="shared" si="106"/>
        <v>804.68304898713734</v>
      </c>
      <c r="BQ206" s="40">
        <f t="shared" si="106"/>
        <v>918.58399800351094</v>
      </c>
      <c r="BR206" s="40">
        <f t="shared" si="106"/>
        <v>957.43349058142303</v>
      </c>
      <c r="BS206" s="40">
        <f t="shared" si="117"/>
        <v>918.58399800351094</v>
      </c>
      <c r="BT206" s="40">
        <f t="shared" si="115"/>
        <v>804.68304898713734</v>
      </c>
      <c r="BU206" s="40">
        <f t="shared" si="115"/>
        <v>623.49280497754989</v>
      </c>
      <c r="BV206" s="40">
        <f t="shared" si="115"/>
        <v>387.36108167296607</v>
      </c>
      <c r="BW206" s="40">
        <f t="shared" si="115"/>
        <v>112.3798657904707</v>
      </c>
      <c r="BX206" s="40">
        <f t="shared" si="108"/>
        <v>0</v>
      </c>
      <c r="BY206" s="40">
        <f t="shared" si="108"/>
        <v>0</v>
      </c>
      <c r="BZ206" s="40">
        <f t="shared" si="108"/>
        <v>0</v>
      </c>
      <c r="CA206" s="40">
        <f t="shared" si="108"/>
        <v>0</v>
      </c>
      <c r="CB206" s="40">
        <f t="shared" si="102"/>
        <v>0</v>
      </c>
      <c r="CC206" s="40">
        <f t="shared" si="102"/>
        <v>0</v>
      </c>
      <c r="CD206" s="40">
        <f t="shared" si="102"/>
        <v>0</v>
      </c>
      <c r="CE206" s="40">
        <f t="shared" si="127"/>
        <v>488.29108019652574</v>
      </c>
      <c r="CF206" s="10">
        <f t="shared" si="120"/>
        <v>1.4098496333773964</v>
      </c>
      <c r="CG206" s="35">
        <f t="shared" si="121"/>
        <v>7.6064516129032214</v>
      </c>
      <c r="CH206" s="7">
        <f t="shared" si="122"/>
        <v>22.186423233096814</v>
      </c>
      <c r="CI206" s="7">
        <f t="shared" si="128"/>
        <v>11.315075848879376</v>
      </c>
      <c r="CJ206" s="10">
        <f t="shared" si="123"/>
        <v>14.581829328106362</v>
      </c>
    </row>
    <row r="207" spans="1:88" ht="15.75" thickBot="1" x14ac:dyDescent="0.3">
      <c r="A207" s="8">
        <v>196</v>
      </c>
      <c r="B207" s="3" t="s">
        <v>22</v>
      </c>
      <c r="C207" s="14">
        <v>44392</v>
      </c>
      <c r="D207" s="11">
        <f t="shared" si="124"/>
        <v>21.353678575709374</v>
      </c>
      <c r="E207" s="8">
        <f t="shared" si="114"/>
        <v>-180</v>
      </c>
      <c r="F207" s="3">
        <f t="shared" si="114"/>
        <v>-165</v>
      </c>
      <c r="G207" s="3">
        <f t="shared" si="114"/>
        <v>-150</v>
      </c>
      <c r="H207" s="3">
        <f t="shared" si="114"/>
        <v>-135</v>
      </c>
      <c r="I207" s="3">
        <f t="shared" si="114"/>
        <v>-120</v>
      </c>
      <c r="J207" s="3">
        <f t="shared" si="114"/>
        <v>-105</v>
      </c>
      <c r="K207" s="3">
        <f t="shared" si="114"/>
        <v>-90</v>
      </c>
      <c r="L207" s="3">
        <f t="shared" si="112"/>
        <v>-75</v>
      </c>
      <c r="M207" s="3">
        <f t="shared" si="116"/>
        <v>-60</v>
      </c>
      <c r="N207" s="3">
        <f t="shared" si="116"/>
        <v>-45</v>
      </c>
      <c r="O207" s="3">
        <f t="shared" si="116"/>
        <v>-30</v>
      </c>
      <c r="P207" s="3">
        <f t="shared" si="116"/>
        <v>-15</v>
      </c>
      <c r="Q207" s="3">
        <f t="shared" si="116"/>
        <v>0</v>
      </c>
      <c r="R207" s="3">
        <f t="shared" si="116"/>
        <v>15</v>
      </c>
      <c r="S207" s="3">
        <f t="shared" si="116"/>
        <v>30</v>
      </c>
      <c r="T207" s="3">
        <f t="shared" si="116"/>
        <v>45</v>
      </c>
      <c r="U207" s="3">
        <f t="shared" si="116"/>
        <v>60</v>
      </c>
      <c r="V207" s="3">
        <f t="shared" si="116"/>
        <v>75</v>
      </c>
      <c r="W207" s="3">
        <f t="shared" si="116"/>
        <v>90</v>
      </c>
      <c r="X207" s="3">
        <f t="shared" si="116"/>
        <v>105</v>
      </c>
      <c r="Y207" s="3">
        <f t="shared" si="109"/>
        <v>120</v>
      </c>
      <c r="Z207" s="3">
        <f t="shared" si="109"/>
        <v>135</v>
      </c>
      <c r="AA207" s="3">
        <f t="shared" si="109"/>
        <v>150</v>
      </c>
      <c r="AB207" s="3">
        <f t="shared" si="109"/>
        <v>165</v>
      </c>
      <c r="AC207" s="3">
        <f t="shared" si="109"/>
        <v>180</v>
      </c>
      <c r="AD207" s="7">
        <f t="shared" si="113"/>
        <v>179.23367857570989</v>
      </c>
      <c r="AE207" s="7">
        <f t="shared" si="113"/>
        <v>166.05115732910886</v>
      </c>
      <c r="AF207" s="7">
        <f t="shared" si="113"/>
        <v>152.167613003409</v>
      </c>
      <c r="AG207" s="7">
        <f t="shared" si="113"/>
        <v>138.34859560159046</v>
      </c>
      <c r="AH207" s="7">
        <f t="shared" si="113"/>
        <v>124.64640882765018</v>
      </c>
      <c r="AI207" s="7">
        <f t="shared" si="113"/>
        <v>111.1259446150825</v>
      </c>
      <c r="AJ207" s="7">
        <f t="shared" si="113"/>
        <v>97.880649783149877</v>
      </c>
      <c r="AK207" s="7">
        <f t="shared" si="111"/>
        <v>85.055013286923312</v>
      </c>
      <c r="AL207" s="7">
        <f t="shared" si="111"/>
        <v>72.885017364544893</v>
      </c>
      <c r="AM207" s="7">
        <f t="shared" si="111"/>
        <v>61.771954504626592</v>
      </c>
      <c r="AN207" s="7">
        <f t="shared" si="111"/>
        <v>52.403470859259038</v>
      </c>
      <c r="AO207" s="7">
        <f t="shared" si="111"/>
        <v>45.869792871294422</v>
      </c>
      <c r="AP207" s="7">
        <f t="shared" si="111"/>
        <v>43.473678575709371</v>
      </c>
      <c r="AQ207" s="7">
        <f t="shared" si="111"/>
        <v>45.869792871294422</v>
      </c>
      <c r="AR207" s="7">
        <f t="shared" si="111"/>
        <v>52.403470859259038</v>
      </c>
      <c r="AS207" s="7">
        <f t="shared" si="111"/>
        <v>61.771954504626592</v>
      </c>
      <c r="AT207" s="7">
        <f t="shared" si="111"/>
        <v>72.885017364544893</v>
      </c>
      <c r="AU207" s="7">
        <f t="shared" si="111"/>
        <v>85.055013286923312</v>
      </c>
      <c r="AV207" s="7">
        <f t="shared" si="111"/>
        <v>97.880649783149877</v>
      </c>
      <c r="AW207" s="7">
        <f t="shared" si="111"/>
        <v>111.1259446150825</v>
      </c>
      <c r="AX207" s="7">
        <f t="shared" si="118"/>
        <v>124.64640882765018</v>
      </c>
      <c r="AY207" s="7">
        <f t="shared" si="118"/>
        <v>138.34859560159046</v>
      </c>
      <c r="AZ207" s="7">
        <f t="shared" si="118"/>
        <v>152.167613003409</v>
      </c>
      <c r="BA207" s="7">
        <f t="shared" si="118"/>
        <v>166.05115732910886</v>
      </c>
      <c r="BB207" s="7">
        <f t="shared" si="118"/>
        <v>179.23367857570989</v>
      </c>
      <c r="BC207" s="7">
        <f t="shared" si="125"/>
        <v>80.856205211848931</v>
      </c>
      <c r="BD207" s="7">
        <f t="shared" si="119"/>
        <v>10.780827361579858</v>
      </c>
      <c r="BE207" s="40">
        <f t="shared" si="126"/>
        <v>0.96788709487130231</v>
      </c>
      <c r="BF207" s="40">
        <f t="shared" si="106"/>
        <v>0</v>
      </c>
      <c r="BG207" s="40">
        <f t="shared" si="106"/>
        <v>0</v>
      </c>
      <c r="BH207" s="40">
        <f t="shared" si="106"/>
        <v>0</v>
      </c>
      <c r="BI207" s="40">
        <f t="shared" si="106"/>
        <v>0</v>
      </c>
      <c r="BJ207" s="40">
        <f t="shared" si="106"/>
        <v>0</v>
      </c>
      <c r="BK207" s="40">
        <f t="shared" si="106"/>
        <v>0</v>
      </c>
      <c r="BL207" s="40">
        <f t="shared" si="106"/>
        <v>0</v>
      </c>
      <c r="BM207" s="40">
        <f t="shared" si="106"/>
        <v>114.05029581881884</v>
      </c>
      <c r="BN207" s="40">
        <f t="shared" si="106"/>
        <v>389.37591993744172</v>
      </c>
      <c r="BO207" s="40">
        <f t="shared" si="106"/>
        <v>625.80339329919161</v>
      </c>
      <c r="BP207" s="40">
        <f t="shared" si="106"/>
        <v>807.22057430933921</v>
      </c>
      <c r="BQ207" s="40">
        <f t="shared" si="106"/>
        <v>921.26418188810931</v>
      </c>
      <c r="BR207" s="40">
        <f t="shared" si="106"/>
        <v>960.1623326449818</v>
      </c>
      <c r="BS207" s="40">
        <f t="shared" si="117"/>
        <v>921.26418188810931</v>
      </c>
      <c r="BT207" s="40">
        <f t="shared" si="115"/>
        <v>807.22057430933921</v>
      </c>
      <c r="BU207" s="40">
        <f t="shared" si="115"/>
        <v>625.80339329919161</v>
      </c>
      <c r="BV207" s="40">
        <f t="shared" si="115"/>
        <v>389.37591993744172</v>
      </c>
      <c r="BW207" s="40">
        <f t="shared" si="115"/>
        <v>114.05029581881884</v>
      </c>
      <c r="BX207" s="40">
        <f t="shared" si="108"/>
        <v>0</v>
      </c>
      <c r="BY207" s="40">
        <f t="shared" si="108"/>
        <v>0</v>
      </c>
      <c r="BZ207" s="40">
        <f t="shared" si="108"/>
        <v>0</v>
      </c>
      <c r="CA207" s="40">
        <f t="shared" si="108"/>
        <v>0</v>
      </c>
      <c r="CB207" s="40">
        <f t="shared" si="102"/>
        <v>0</v>
      </c>
      <c r="CC207" s="40">
        <f t="shared" si="102"/>
        <v>0</v>
      </c>
      <c r="CD207" s="40">
        <f t="shared" si="102"/>
        <v>0</v>
      </c>
      <c r="CE207" s="40">
        <f t="shared" si="127"/>
        <v>489.68278964894074</v>
      </c>
      <c r="CF207" s="10">
        <f t="shared" si="120"/>
        <v>1.4112070016149629</v>
      </c>
      <c r="CG207" s="35">
        <f t="shared" si="121"/>
        <v>7.6064516129032214</v>
      </c>
      <c r="CH207" s="7">
        <f t="shared" si="122"/>
        <v>22.294352905941253</v>
      </c>
      <c r="CI207" s="7">
        <f t="shared" si="128"/>
        <v>11.370119982030038</v>
      </c>
      <c r="CJ207" s="10">
        <f t="shared" si="123"/>
        <v>14.644890099254381</v>
      </c>
    </row>
    <row r="208" spans="1:88" ht="15.75" thickBot="1" x14ac:dyDescent="0.3">
      <c r="A208" s="8">
        <v>197</v>
      </c>
      <c r="B208" s="3" t="s">
        <v>22</v>
      </c>
      <c r="C208" s="14">
        <v>44393</v>
      </c>
      <c r="D208" s="11">
        <f t="shared" si="124"/>
        <v>21.183693564513849</v>
      </c>
      <c r="E208" s="8">
        <f t="shared" si="114"/>
        <v>-180</v>
      </c>
      <c r="F208" s="3">
        <f t="shared" si="114"/>
        <v>-165</v>
      </c>
      <c r="G208" s="3">
        <f t="shared" si="114"/>
        <v>-150</v>
      </c>
      <c r="H208" s="3">
        <f t="shared" si="114"/>
        <v>-135</v>
      </c>
      <c r="I208" s="3">
        <f t="shared" si="114"/>
        <v>-120</v>
      </c>
      <c r="J208" s="3">
        <f t="shared" si="114"/>
        <v>-105</v>
      </c>
      <c r="K208" s="3">
        <f t="shared" si="114"/>
        <v>-90</v>
      </c>
      <c r="L208" s="3">
        <f t="shared" si="112"/>
        <v>-75</v>
      </c>
      <c r="M208" s="3">
        <f t="shared" si="116"/>
        <v>-60</v>
      </c>
      <c r="N208" s="3">
        <f t="shared" si="116"/>
        <v>-45</v>
      </c>
      <c r="O208" s="3">
        <f t="shared" si="116"/>
        <v>-30</v>
      </c>
      <c r="P208" s="3">
        <f t="shared" si="116"/>
        <v>-15</v>
      </c>
      <c r="Q208" s="3">
        <f t="shared" si="116"/>
        <v>0</v>
      </c>
      <c r="R208" s="3">
        <f t="shared" si="116"/>
        <v>15</v>
      </c>
      <c r="S208" s="3">
        <f t="shared" si="116"/>
        <v>30</v>
      </c>
      <c r="T208" s="3">
        <f t="shared" si="116"/>
        <v>45</v>
      </c>
      <c r="U208" s="3">
        <f t="shared" si="116"/>
        <v>60</v>
      </c>
      <c r="V208" s="3">
        <f t="shared" si="116"/>
        <v>75</v>
      </c>
      <c r="W208" s="3">
        <f t="shared" si="116"/>
        <v>90</v>
      </c>
      <c r="X208" s="3">
        <f t="shared" si="116"/>
        <v>105</v>
      </c>
      <c r="Y208" s="3">
        <f t="shared" si="109"/>
        <v>120</v>
      </c>
      <c r="Z208" s="3">
        <f t="shared" si="109"/>
        <v>135</v>
      </c>
      <c r="AA208" s="3">
        <f t="shared" si="109"/>
        <v>150</v>
      </c>
      <c r="AB208" s="3">
        <f t="shared" si="109"/>
        <v>165</v>
      </c>
      <c r="AC208" s="3">
        <f t="shared" si="109"/>
        <v>180</v>
      </c>
      <c r="AD208" s="7">
        <f t="shared" si="113"/>
        <v>179.06369356451358</v>
      </c>
      <c r="AE208" s="7">
        <f t="shared" si="113"/>
        <v>166.03261775181645</v>
      </c>
      <c r="AF208" s="7">
        <f t="shared" si="113"/>
        <v>152.14582001829311</v>
      </c>
      <c r="AG208" s="7">
        <f t="shared" si="113"/>
        <v>138.31962940769239</v>
      </c>
      <c r="AH208" s="7">
        <f t="shared" si="113"/>
        <v>124.60863011651475</v>
      </c>
      <c r="AI208" s="7">
        <f t="shared" si="113"/>
        <v>111.07785636265179</v>
      </c>
      <c r="AJ208" s="7">
        <f t="shared" si="113"/>
        <v>97.820437591912693</v>
      </c>
      <c r="AK208" s="7">
        <f t="shared" si="111"/>
        <v>84.980298775499136</v>
      </c>
      <c r="AL208" s="7">
        <f t="shared" si="111"/>
        <v>72.792698179717092</v>
      </c>
      <c r="AM208" s="7">
        <f t="shared" si="111"/>
        <v>61.658351137224855</v>
      </c>
      <c r="AN208" s="7">
        <f t="shared" si="111"/>
        <v>52.265625581686315</v>
      </c>
      <c r="AO208" s="7">
        <f t="shared" si="111"/>
        <v>45.709600133374728</v>
      </c>
      <c r="AP208" s="7">
        <f t="shared" si="111"/>
        <v>43.30369356451385</v>
      </c>
      <c r="AQ208" s="7">
        <f t="shared" si="111"/>
        <v>45.709600133374728</v>
      </c>
      <c r="AR208" s="7">
        <f t="shared" si="111"/>
        <v>52.265625581686315</v>
      </c>
      <c r="AS208" s="7">
        <f t="shared" si="111"/>
        <v>61.658351137224855</v>
      </c>
      <c r="AT208" s="7">
        <f t="shared" si="111"/>
        <v>72.792698179717092</v>
      </c>
      <c r="AU208" s="7">
        <f t="shared" si="111"/>
        <v>84.980298775499136</v>
      </c>
      <c r="AV208" s="7">
        <f t="shared" si="111"/>
        <v>97.820437591912693</v>
      </c>
      <c r="AW208" s="7">
        <f t="shared" si="111"/>
        <v>111.07785636265179</v>
      </c>
      <c r="AX208" s="7">
        <f t="shared" si="118"/>
        <v>124.60863011651475</v>
      </c>
      <c r="AY208" s="7">
        <f t="shared" si="118"/>
        <v>138.31962940769239</v>
      </c>
      <c r="AZ208" s="7">
        <f t="shared" si="118"/>
        <v>152.14582001829311</v>
      </c>
      <c r="BA208" s="7">
        <f t="shared" si="118"/>
        <v>166.03261775181645</v>
      </c>
      <c r="BB208" s="7">
        <f t="shared" si="118"/>
        <v>179.06369356451358</v>
      </c>
      <c r="BC208" s="7">
        <f t="shared" si="125"/>
        <v>80.936781997962768</v>
      </c>
      <c r="BD208" s="7">
        <f t="shared" si="119"/>
        <v>10.791570933061703</v>
      </c>
      <c r="BE208" s="40">
        <f t="shared" si="126"/>
        <v>0.96802267575109457</v>
      </c>
      <c r="BF208" s="40">
        <f t="shared" si="106"/>
        <v>0</v>
      </c>
      <c r="BG208" s="40">
        <f t="shared" si="106"/>
        <v>0</v>
      </c>
      <c r="BH208" s="40">
        <f t="shared" si="106"/>
        <v>0</v>
      </c>
      <c r="BI208" s="40">
        <f t="shared" si="106"/>
        <v>0</v>
      </c>
      <c r="BJ208" s="40">
        <f t="shared" si="106"/>
        <v>0</v>
      </c>
      <c r="BK208" s="40">
        <f t="shared" si="106"/>
        <v>0</v>
      </c>
      <c r="BL208" s="40">
        <f t="shared" si="106"/>
        <v>0</v>
      </c>
      <c r="BM208" s="40">
        <f t="shared" si="106"/>
        <v>115.78533673263267</v>
      </c>
      <c r="BN208" s="40">
        <f t="shared" si="106"/>
        <v>391.4677134453774</v>
      </c>
      <c r="BO208" s="40">
        <f t="shared" si="106"/>
        <v>628.20153720481903</v>
      </c>
      <c r="BP208" s="40">
        <f t="shared" si="106"/>
        <v>809.85378914289345</v>
      </c>
      <c r="BQ208" s="40">
        <f t="shared" si="106"/>
        <v>924.04516848456069</v>
      </c>
      <c r="BR208" s="40">
        <f t="shared" si="106"/>
        <v>962.99372143786331</v>
      </c>
      <c r="BS208" s="40">
        <f t="shared" si="117"/>
        <v>924.04516848456069</v>
      </c>
      <c r="BT208" s="40">
        <f t="shared" si="115"/>
        <v>809.85378914289345</v>
      </c>
      <c r="BU208" s="40">
        <f t="shared" si="115"/>
        <v>628.20153720481903</v>
      </c>
      <c r="BV208" s="40">
        <f t="shared" si="115"/>
        <v>391.4677134453774</v>
      </c>
      <c r="BW208" s="40">
        <f t="shared" si="115"/>
        <v>115.78533673263267</v>
      </c>
      <c r="BX208" s="40">
        <f t="shared" si="108"/>
        <v>0</v>
      </c>
      <c r="BY208" s="40">
        <f t="shared" si="108"/>
        <v>0</v>
      </c>
      <c r="BZ208" s="40">
        <f t="shared" si="108"/>
        <v>0</v>
      </c>
      <c r="CA208" s="40">
        <f t="shared" si="108"/>
        <v>0</v>
      </c>
      <c r="CB208" s="40">
        <f t="shared" si="102"/>
        <v>0</v>
      </c>
      <c r="CC208" s="40">
        <f t="shared" si="102"/>
        <v>0</v>
      </c>
      <c r="CD208" s="40">
        <f t="shared" si="102"/>
        <v>0</v>
      </c>
      <c r="CE208" s="40">
        <f t="shared" si="127"/>
        <v>491.12679793331029</v>
      </c>
      <c r="CF208" s="10">
        <f t="shared" si="120"/>
        <v>1.4126133318333247</v>
      </c>
      <c r="CG208" s="35">
        <f t="shared" si="121"/>
        <v>7.6064516129032214</v>
      </c>
      <c r="CH208" s="7">
        <f t="shared" si="122"/>
        <v>22.406337422628368</v>
      </c>
      <c r="CI208" s="7">
        <f t="shared" si="128"/>
        <v>11.427232085540469</v>
      </c>
      <c r="CJ208" s="10">
        <f t="shared" si="123"/>
        <v>14.710267321087322</v>
      </c>
    </row>
    <row r="209" spans="1:88" ht="15.75" thickBot="1" x14ac:dyDescent="0.3">
      <c r="A209" s="8">
        <v>198</v>
      </c>
      <c r="B209" s="3" t="s">
        <v>22</v>
      </c>
      <c r="C209" s="14">
        <v>44394</v>
      </c>
      <c r="D209" s="11">
        <f t="shared" si="124"/>
        <v>21.007431367733616</v>
      </c>
      <c r="E209" s="8">
        <f t="shared" si="114"/>
        <v>-180</v>
      </c>
      <c r="F209" s="3">
        <f t="shared" si="114"/>
        <v>-165</v>
      </c>
      <c r="G209" s="3">
        <f t="shared" si="114"/>
        <v>-150</v>
      </c>
      <c r="H209" s="3">
        <f t="shared" si="114"/>
        <v>-135</v>
      </c>
      <c r="I209" s="3">
        <f t="shared" si="114"/>
        <v>-120</v>
      </c>
      <c r="J209" s="3">
        <f t="shared" si="114"/>
        <v>-105</v>
      </c>
      <c r="K209" s="3">
        <f t="shared" si="114"/>
        <v>-90</v>
      </c>
      <c r="L209" s="3">
        <f t="shared" si="112"/>
        <v>-75</v>
      </c>
      <c r="M209" s="3">
        <f t="shared" si="116"/>
        <v>-60</v>
      </c>
      <c r="N209" s="3">
        <f t="shared" si="116"/>
        <v>-45</v>
      </c>
      <c r="O209" s="3">
        <f t="shared" si="116"/>
        <v>-30</v>
      </c>
      <c r="P209" s="3">
        <f t="shared" si="116"/>
        <v>-15</v>
      </c>
      <c r="Q209" s="3">
        <f t="shared" ref="Q209:AB239" si="129">(Q$11-12)*15</f>
        <v>0</v>
      </c>
      <c r="R209" s="3">
        <f t="shared" si="129"/>
        <v>15</v>
      </c>
      <c r="S209" s="3">
        <f t="shared" si="129"/>
        <v>30</v>
      </c>
      <c r="T209" s="3">
        <f t="shared" si="129"/>
        <v>45</v>
      </c>
      <c r="U209" s="3">
        <f t="shared" si="129"/>
        <v>60</v>
      </c>
      <c r="V209" s="3">
        <f t="shared" si="129"/>
        <v>75</v>
      </c>
      <c r="W209" s="3">
        <f t="shared" si="129"/>
        <v>90</v>
      </c>
      <c r="X209" s="3">
        <f t="shared" si="129"/>
        <v>105</v>
      </c>
      <c r="Y209" s="3">
        <f t="shared" si="109"/>
        <v>120</v>
      </c>
      <c r="Z209" s="3">
        <f t="shared" si="109"/>
        <v>135</v>
      </c>
      <c r="AA209" s="3">
        <f t="shared" si="109"/>
        <v>150</v>
      </c>
      <c r="AB209" s="3">
        <f t="shared" si="109"/>
        <v>165</v>
      </c>
      <c r="AC209" s="3">
        <f t="shared" si="109"/>
        <v>180</v>
      </c>
      <c r="AD209" s="7">
        <f t="shared" si="113"/>
        <v>178.88743136773357</v>
      </c>
      <c r="AE209" s="7">
        <f t="shared" si="113"/>
        <v>166.01128073596291</v>
      </c>
      <c r="AF209" s="7">
        <f t="shared" si="113"/>
        <v>152.12223175335171</v>
      </c>
      <c r="AG209" s="7">
        <f t="shared" si="113"/>
        <v>138.28901309398751</v>
      </c>
      <c r="AH209" s="7">
        <f t="shared" si="113"/>
        <v>124.56910711371235</v>
      </c>
      <c r="AI209" s="7">
        <f t="shared" si="113"/>
        <v>111.02780353703521</v>
      </c>
      <c r="AJ209" s="7">
        <f t="shared" si="113"/>
        <v>97.757937936832704</v>
      </c>
      <c r="AK209" s="7">
        <f t="shared" si="111"/>
        <v>84.902862969740141</v>
      </c>
      <c r="AL209" s="7">
        <f t="shared" si="111"/>
        <v>72.697086199306924</v>
      </c>
      <c r="AM209" s="7">
        <f t="shared" si="111"/>
        <v>61.540711784836255</v>
      </c>
      <c r="AN209" s="7">
        <f t="shared" si="111"/>
        <v>52.12283136638527</v>
      </c>
      <c r="AO209" s="7">
        <f t="shared" si="111"/>
        <v>45.543550120712545</v>
      </c>
      <c r="AP209" s="7">
        <f t="shared" si="111"/>
        <v>43.127431367733621</v>
      </c>
      <c r="AQ209" s="7">
        <f t="shared" si="111"/>
        <v>45.543550120712545</v>
      </c>
      <c r="AR209" s="7">
        <f t="shared" si="111"/>
        <v>52.12283136638527</v>
      </c>
      <c r="AS209" s="7">
        <f t="shared" si="111"/>
        <v>61.540711784836255</v>
      </c>
      <c r="AT209" s="7">
        <f t="shared" si="111"/>
        <v>72.697086199306924</v>
      </c>
      <c r="AU209" s="7">
        <f t="shared" si="111"/>
        <v>84.902862969740141</v>
      </c>
      <c r="AV209" s="7">
        <f t="shared" si="111"/>
        <v>97.757937936832704</v>
      </c>
      <c r="AW209" s="7">
        <f t="shared" si="111"/>
        <v>111.02780353703521</v>
      </c>
      <c r="AX209" s="7">
        <f t="shared" si="118"/>
        <v>124.56910711371235</v>
      </c>
      <c r="AY209" s="7">
        <f t="shared" si="118"/>
        <v>138.28901309398751</v>
      </c>
      <c r="AZ209" s="7">
        <f t="shared" si="118"/>
        <v>152.12223175335171</v>
      </c>
      <c r="BA209" s="7">
        <f t="shared" si="118"/>
        <v>166.01128073596291</v>
      </c>
      <c r="BB209" s="7">
        <f t="shared" si="118"/>
        <v>178.88743136773357</v>
      </c>
      <c r="BC209" s="7">
        <f t="shared" si="125"/>
        <v>81.020119868618664</v>
      </c>
      <c r="BD209" s="7">
        <f t="shared" si="119"/>
        <v>10.802682649149155</v>
      </c>
      <c r="BE209" s="40">
        <f t="shared" si="126"/>
        <v>0.96816773220218899</v>
      </c>
      <c r="BF209" s="40">
        <f t="shared" si="106"/>
        <v>0</v>
      </c>
      <c r="BG209" s="40">
        <f t="shared" si="106"/>
        <v>0</v>
      </c>
      <c r="BH209" s="40">
        <f t="shared" si="106"/>
        <v>0</v>
      </c>
      <c r="BI209" s="40">
        <f t="shared" si="106"/>
        <v>0</v>
      </c>
      <c r="BJ209" s="40">
        <f t="shared" si="106"/>
        <v>0</v>
      </c>
      <c r="BK209" s="40">
        <f t="shared" si="106"/>
        <v>0</v>
      </c>
      <c r="BL209" s="40">
        <f t="shared" si="106"/>
        <v>0</v>
      </c>
      <c r="BM209" s="40">
        <f t="shared" si="106"/>
        <v>117.58442368526703</v>
      </c>
      <c r="BN209" s="40">
        <f t="shared" si="106"/>
        <v>393.63553243219997</v>
      </c>
      <c r="BO209" s="40">
        <f t="shared" si="106"/>
        <v>630.68599356772961</v>
      </c>
      <c r="BP209" s="40">
        <f t="shared" si="106"/>
        <v>812.58120990987936</v>
      </c>
      <c r="BQ209" s="40">
        <f t="shared" si="106"/>
        <v>926.92532306098906</v>
      </c>
      <c r="BR209" s="40">
        <f t="shared" si="106"/>
        <v>965.92597067239205</v>
      </c>
      <c r="BS209" s="40">
        <f t="shared" si="117"/>
        <v>926.92532306098906</v>
      </c>
      <c r="BT209" s="40">
        <f t="shared" si="115"/>
        <v>812.58120990987936</v>
      </c>
      <c r="BU209" s="40">
        <f t="shared" si="115"/>
        <v>630.68599356772961</v>
      </c>
      <c r="BV209" s="40">
        <f t="shared" si="115"/>
        <v>393.63553243219997</v>
      </c>
      <c r="BW209" s="40">
        <f t="shared" si="115"/>
        <v>117.58442368526703</v>
      </c>
      <c r="BX209" s="40">
        <f t="shared" si="108"/>
        <v>0</v>
      </c>
      <c r="BY209" s="40">
        <f t="shared" si="108"/>
        <v>0</v>
      </c>
      <c r="BZ209" s="40">
        <f t="shared" si="108"/>
        <v>0</v>
      </c>
      <c r="CA209" s="40">
        <f t="shared" si="108"/>
        <v>0</v>
      </c>
      <c r="CB209" s="40">
        <f t="shared" si="102"/>
        <v>0</v>
      </c>
      <c r="CC209" s="40">
        <f t="shared" si="102"/>
        <v>0</v>
      </c>
      <c r="CD209" s="40">
        <f t="shared" si="102"/>
        <v>0</v>
      </c>
      <c r="CE209" s="40">
        <f t="shared" si="127"/>
        <v>492.62224504291993</v>
      </c>
      <c r="CF209" s="10">
        <f t="shared" si="120"/>
        <v>1.4140678520678713</v>
      </c>
      <c r="CG209" s="35">
        <f t="shared" si="121"/>
        <v>7.6064516129032214</v>
      </c>
      <c r="CH209" s="7">
        <f t="shared" si="122"/>
        <v>22.522318813721007</v>
      </c>
      <c r="CI209" s="7">
        <f t="shared" si="128"/>
        <v>11.486382594997714</v>
      </c>
      <c r="CJ209" s="10">
        <f t="shared" si="123"/>
        <v>14.777920638535837</v>
      </c>
    </row>
    <row r="210" spans="1:88" ht="15.75" thickBot="1" x14ac:dyDescent="0.3">
      <c r="A210" s="8">
        <v>199</v>
      </c>
      <c r="B210" s="3" t="s">
        <v>22</v>
      </c>
      <c r="C210" s="14">
        <v>44395</v>
      </c>
      <c r="D210" s="11">
        <f t="shared" si="124"/>
        <v>20.824944215661617</v>
      </c>
      <c r="E210" s="8">
        <f t="shared" si="114"/>
        <v>-180</v>
      </c>
      <c r="F210" s="3">
        <f t="shared" si="114"/>
        <v>-165</v>
      </c>
      <c r="G210" s="3">
        <f t="shared" si="114"/>
        <v>-150</v>
      </c>
      <c r="H210" s="3">
        <f t="shared" si="114"/>
        <v>-135</v>
      </c>
      <c r="I210" s="3">
        <f t="shared" si="114"/>
        <v>-120</v>
      </c>
      <c r="J210" s="3">
        <f t="shared" si="114"/>
        <v>-105</v>
      </c>
      <c r="K210" s="3">
        <f t="shared" si="114"/>
        <v>-90</v>
      </c>
      <c r="L210" s="3">
        <f t="shared" si="112"/>
        <v>-75</v>
      </c>
      <c r="M210" s="3">
        <f t="shared" si="112"/>
        <v>-60</v>
      </c>
      <c r="N210" s="3">
        <f t="shared" si="112"/>
        <v>-45</v>
      </c>
      <c r="O210" s="3">
        <f t="shared" si="112"/>
        <v>-30</v>
      </c>
      <c r="P210" s="3">
        <f t="shared" si="112"/>
        <v>-15</v>
      </c>
      <c r="Q210" s="3">
        <f t="shared" si="129"/>
        <v>0</v>
      </c>
      <c r="R210" s="3">
        <f t="shared" si="129"/>
        <v>15</v>
      </c>
      <c r="S210" s="3">
        <f t="shared" si="129"/>
        <v>30</v>
      </c>
      <c r="T210" s="3">
        <f t="shared" si="129"/>
        <v>45</v>
      </c>
      <c r="U210" s="3">
        <f t="shared" si="129"/>
        <v>60</v>
      </c>
      <c r="V210" s="3">
        <f t="shared" si="129"/>
        <v>75</v>
      </c>
      <c r="W210" s="3">
        <f t="shared" si="129"/>
        <v>90</v>
      </c>
      <c r="X210" s="3">
        <f t="shared" si="129"/>
        <v>105</v>
      </c>
      <c r="Y210" s="3">
        <f t="shared" si="109"/>
        <v>120</v>
      </c>
      <c r="Z210" s="3">
        <f t="shared" si="109"/>
        <v>135</v>
      </c>
      <c r="AA210" s="3">
        <f t="shared" si="109"/>
        <v>150</v>
      </c>
      <c r="AB210" s="3">
        <f t="shared" si="109"/>
        <v>165</v>
      </c>
      <c r="AC210" s="3">
        <f t="shared" si="109"/>
        <v>180</v>
      </c>
      <c r="AD210" s="7">
        <f t="shared" si="113"/>
        <v>178.70494421566158</v>
      </c>
      <c r="AE210" s="7">
        <f t="shared" si="113"/>
        <v>165.98693413509963</v>
      </c>
      <c r="AF210" s="7">
        <f t="shared" si="113"/>
        <v>152.09675062555939</v>
      </c>
      <c r="AG210" s="7">
        <f t="shared" si="113"/>
        <v>138.25669427757043</v>
      </c>
      <c r="AH210" s="7">
        <f t="shared" si="113"/>
        <v>124.5278146159738</v>
      </c>
      <c r="AI210" s="7">
        <f t="shared" si="113"/>
        <v>110.97578118599867</v>
      </c>
      <c r="AJ210" s="7">
        <f t="shared" si="113"/>
        <v>97.693162986135661</v>
      </c>
      <c r="AK210" s="7">
        <f t="shared" si="111"/>
        <v>84.822733542446372</v>
      </c>
      <c r="AL210" s="7">
        <f t="shared" si="111"/>
        <v>72.598223225486407</v>
      </c>
      <c r="AM210" s="7">
        <f t="shared" si="111"/>
        <v>61.419089765042401</v>
      </c>
      <c r="AN210" s="7">
        <f t="shared" si="111"/>
        <v>51.975147214394681</v>
      </c>
      <c r="AO210" s="7">
        <f t="shared" si="111"/>
        <v>45.371699073819762</v>
      </c>
      <c r="AP210" s="7">
        <f t="shared" si="111"/>
        <v>42.9449442156616</v>
      </c>
      <c r="AQ210" s="7">
        <f t="shared" si="111"/>
        <v>45.371699073819762</v>
      </c>
      <c r="AR210" s="7">
        <f t="shared" si="111"/>
        <v>51.975147214394681</v>
      </c>
      <c r="AS210" s="7">
        <f t="shared" ref="AP210:BA240" si="130">DEGREES(ACOS((SIN(RADIANS($J$4))*SIN(RADIANS($D210))+COS(RADIANS($J$4))*COS(RADIANS($D210))*COS(RADIANS(T210)))))</f>
        <v>61.419089765042401</v>
      </c>
      <c r="AT210" s="7">
        <f t="shared" si="130"/>
        <v>72.598223225486407</v>
      </c>
      <c r="AU210" s="7">
        <f t="shared" si="130"/>
        <v>84.822733542446372</v>
      </c>
      <c r="AV210" s="7">
        <f t="shared" si="130"/>
        <v>97.693162986135661</v>
      </c>
      <c r="AW210" s="7">
        <f t="shared" si="130"/>
        <v>110.97578118599867</v>
      </c>
      <c r="AX210" s="7">
        <f t="shared" si="118"/>
        <v>124.5278146159738</v>
      </c>
      <c r="AY210" s="7">
        <f t="shared" si="118"/>
        <v>138.25669427757043</v>
      </c>
      <c r="AZ210" s="7">
        <f t="shared" si="118"/>
        <v>152.09675062555939</v>
      </c>
      <c r="BA210" s="7">
        <f t="shared" si="118"/>
        <v>165.98693413509963</v>
      </c>
      <c r="BB210" s="7">
        <f t="shared" si="118"/>
        <v>178.70494421566158</v>
      </c>
      <c r="BC210" s="7">
        <f t="shared" si="125"/>
        <v>81.106173649548012</v>
      </c>
      <c r="BD210" s="7">
        <f t="shared" si="119"/>
        <v>10.814156486606402</v>
      </c>
      <c r="BE210" s="40">
        <f t="shared" si="126"/>
        <v>0.96832222124122846</v>
      </c>
      <c r="BF210" s="40">
        <f t="shared" si="106"/>
        <v>0</v>
      </c>
      <c r="BG210" s="40">
        <f t="shared" si="106"/>
        <v>0</v>
      </c>
      <c r="BH210" s="40">
        <f t="shared" si="106"/>
        <v>0</v>
      </c>
      <c r="BI210" s="40">
        <f t="shared" si="106"/>
        <v>0</v>
      </c>
      <c r="BJ210" s="40">
        <f t="shared" si="106"/>
        <v>0</v>
      </c>
      <c r="BK210" s="40">
        <f t="shared" si="106"/>
        <v>0</v>
      </c>
      <c r="BL210" s="40">
        <f t="shared" si="106"/>
        <v>0</v>
      </c>
      <c r="BM210" s="40">
        <f t="shared" si="106"/>
        <v>119.44696929336367</v>
      </c>
      <c r="BN210" s="40">
        <f t="shared" si="106"/>
        <v>395.87841303660338</v>
      </c>
      <c r="BO210" s="40">
        <f t="shared" si="106"/>
        <v>633.25547523767466</v>
      </c>
      <c r="BP210" s="40">
        <f t="shared" si="106"/>
        <v>815.40130139171697</v>
      </c>
      <c r="BQ210" s="40">
        <f t="shared" si="106"/>
        <v>929.90295445654203</v>
      </c>
      <c r="BR210" s="40">
        <f t="shared" si="106"/>
        <v>968.95733599871119</v>
      </c>
      <c r="BS210" s="40">
        <f t="shared" si="117"/>
        <v>929.90295445654203</v>
      </c>
      <c r="BT210" s="40">
        <f t="shared" si="115"/>
        <v>815.40130139171697</v>
      </c>
      <c r="BU210" s="40">
        <f t="shared" si="115"/>
        <v>633.25547523767466</v>
      </c>
      <c r="BV210" s="40">
        <f t="shared" si="115"/>
        <v>395.87841303660338</v>
      </c>
      <c r="BW210" s="40">
        <f t="shared" si="115"/>
        <v>119.44696929336367</v>
      </c>
      <c r="BX210" s="40">
        <f t="shared" si="108"/>
        <v>0</v>
      </c>
      <c r="BY210" s="40">
        <f t="shared" si="108"/>
        <v>0</v>
      </c>
      <c r="BZ210" s="40">
        <f t="shared" si="108"/>
        <v>0</v>
      </c>
      <c r="CA210" s="40">
        <f t="shared" si="108"/>
        <v>0</v>
      </c>
      <c r="CB210" s="40">
        <f t="shared" si="102"/>
        <v>0</v>
      </c>
      <c r="CC210" s="40">
        <f t="shared" si="102"/>
        <v>0</v>
      </c>
      <c r="CD210" s="40">
        <f t="shared" si="102"/>
        <v>0</v>
      </c>
      <c r="CE210" s="40">
        <f t="shared" si="127"/>
        <v>494.16824135934269</v>
      </c>
      <c r="CF210" s="10">
        <f t="shared" si="120"/>
        <v>1.4155697738788784</v>
      </c>
      <c r="CG210" s="35">
        <f t="shared" si="121"/>
        <v>7.6064516129032214</v>
      </c>
      <c r="CH210" s="7">
        <f t="shared" si="122"/>
        <v>22.642237113827761</v>
      </c>
      <c r="CI210" s="7">
        <f t="shared" si="128"/>
        <v>11.547540928052159</v>
      </c>
      <c r="CJ210" s="10">
        <f t="shared" si="123"/>
        <v>14.847808424025711</v>
      </c>
    </row>
    <row r="211" spans="1:88" ht="15.75" thickBot="1" x14ac:dyDescent="0.3">
      <c r="A211" s="8">
        <v>200</v>
      </c>
      <c r="B211" s="3" t="s">
        <v>22</v>
      </c>
      <c r="C211" s="14">
        <v>44396</v>
      </c>
      <c r="D211" s="11">
        <f t="shared" si="124"/>
        <v>20.636286183179411</v>
      </c>
      <c r="E211" s="8">
        <f t="shared" si="114"/>
        <v>-180</v>
      </c>
      <c r="F211" s="3">
        <f t="shared" si="114"/>
        <v>-165</v>
      </c>
      <c r="G211" s="3">
        <f t="shared" si="114"/>
        <v>-150</v>
      </c>
      <c r="H211" s="3">
        <f t="shared" si="114"/>
        <v>-135</v>
      </c>
      <c r="I211" s="3">
        <f t="shared" si="114"/>
        <v>-120</v>
      </c>
      <c r="J211" s="3">
        <f t="shared" si="114"/>
        <v>-105</v>
      </c>
      <c r="K211" s="3">
        <f t="shared" si="114"/>
        <v>-90</v>
      </c>
      <c r="L211" s="3">
        <f t="shared" si="112"/>
        <v>-75</v>
      </c>
      <c r="M211" s="3">
        <f t="shared" si="112"/>
        <v>-60</v>
      </c>
      <c r="N211" s="3">
        <f t="shared" si="112"/>
        <v>-45</v>
      </c>
      <c r="O211" s="3">
        <f t="shared" si="112"/>
        <v>-30</v>
      </c>
      <c r="P211" s="3">
        <f t="shared" si="112"/>
        <v>-15</v>
      </c>
      <c r="Q211" s="3">
        <f t="shared" si="129"/>
        <v>0</v>
      </c>
      <c r="R211" s="3">
        <f t="shared" si="129"/>
        <v>15</v>
      </c>
      <c r="S211" s="3">
        <f t="shared" si="129"/>
        <v>30</v>
      </c>
      <c r="T211" s="3">
        <f t="shared" si="129"/>
        <v>45</v>
      </c>
      <c r="U211" s="3">
        <f t="shared" si="129"/>
        <v>60</v>
      </c>
      <c r="V211" s="3">
        <f t="shared" si="129"/>
        <v>75</v>
      </c>
      <c r="W211" s="3">
        <f t="shared" si="129"/>
        <v>90</v>
      </c>
      <c r="X211" s="3">
        <f t="shared" si="129"/>
        <v>105</v>
      </c>
      <c r="Y211" s="3">
        <f t="shared" si="109"/>
        <v>120</v>
      </c>
      <c r="Z211" s="3">
        <f t="shared" si="109"/>
        <v>135</v>
      </c>
      <c r="AA211" s="3">
        <f t="shared" si="109"/>
        <v>150</v>
      </c>
      <c r="AB211" s="3">
        <f t="shared" si="109"/>
        <v>165</v>
      </c>
      <c r="AC211" s="3">
        <f t="shared" si="109"/>
        <v>180</v>
      </c>
      <c r="AD211" s="7">
        <f t="shared" si="113"/>
        <v>178.5162861831794</v>
      </c>
      <c r="AE211" s="7">
        <f t="shared" si="113"/>
        <v>165.95936390374317</v>
      </c>
      <c r="AF211" s="7">
        <f t="shared" si="113"/>
        <v>152.06927745951435</v>
      </c>
      <c r="AG211" s="7">
        <f t="shared" si="113"/>
        <v>138.22261973768809</v>
      </c>
      <c r="AH211" s="7">
        <f t="shared" si="113"/>
        <v>124.48472713954921</v>
      </c>
      <c r="AI211" s="7">
        <f t="shared" si="113"/>
        <v>110.92178453977606</v>
      </c>
      <c r="AJ211" s="7">
        <f t="shared" si="113"/>
        <v>97.626125519903127</v>
      </c>
      <c r="AK211" s="7">
        <f t="shared" si="113"/>
        <v>84.739939207862975</v>
      </c>
      <c r="AL211" s="7">
        <f t="shared" si="113"/>
        <v>72.496152543307403</v>
      </c>
      <c r="AM211" s="7">
        <f t="shared" si="113"/>
        <v>61.293540297672166</v>
      </c>
      <c r="AN211" s="7">
        <f t="shared" si="113"/>
        <v>51.822634286224712</v>
      </c>
      <c r="AO211" s="7">
        <f t="shared" si="113"/>
        <v>45.194105283203506</v>
      </c>
      <c r="AP211" s="7">
        <f t="shared" si="130"/>
        <v>42.756286183179412</v>
      </c>
      <c r="AQ211" s="7">
        <f t="shared" si="130"/>
        <v>45.194105283203506</v>
      </c>
      <c r="AR211" s="7">
        <f t="shared" si="130"/>
        <v>51.822634286224712</v>
      </c>
      <c r="AS211" s="7">
        <f t="shared" si="130"/>
        <v>61.293540297672166</v>
      </c>
      <c r="AT211" s="7">
        <f t="shared" si="130"/>
        <v>72.496152543307403</v>
      </c>
      <c r="AU211" s="7">
        <f t="shared" si="130"/>
        <v>84.739939207862975</v>
      </c>
      <c r="AV211" s="7">
        <f t="shared" si="130"/>
        <v>97.626125519903127</v>
      </c>
      <c r="AW211" s="7">
        <f t="shared" si="130"/>
        <v>110.92178453977606</v>
      </c>
      <c r="AX211" s="7">
        <f t="shared" si="118"/>
        <v>124.48472713954921</v>
      </c>
      <c r="AY211" s="7">
        <f t="shared" si="118"/>
        <v>138.22261973768809</v>
      </c>
      <c r="AZ211" s="7">
        <f t="shared" si="118"/>
        <v>152.06927745951435</v>
      </c>
      <c r="BA211" s="7">
        <f t="shared" si="118"/>
        <v>165.95936390374317</v>
      </c>
      <c r="BB211" s="7">
        <f t="shared" si="118"/>
        <v>178.5162861831794</v>
      </c>
      <c r="BC211" s="7">
        <f t="shared" si="125"/>
        <v>81.19489729743853</v>
      </c>
      <c r="BD211" s="7">
        <f t="shared" si="119"/>
        <v>10.825986306325138</v>
      </c>
      <c r="BE211" s="40">
        <f t="shared" si="126"/>
        <v>0.96848609708977662</v>
      </c>
      <c r="BF211" s="40">
        <f t="shared" si="106"/>
        <v>0</v>
      </c>
      <c r="BG211" s="40">
        <f t="shared" si="106"/>
        <v>0</v>
      </c>
      <c r="BH211" s="40">
        <f t="shared" si="106"/>
        <v>0</v>
      </c>
      <c r="BI211" s="40">
        <f t="shared" si="106"/>
        <v>0</v>
      </c>
      <c r="BJ211" s="40">
        <f t="shared" si="106"/>
        <v>0</v>
      </c>
      <c r="BK211" s="40">
        <f t="shared" si="106"/>
        <v>0</v>
      </c>
      <c r="BL211" s="40">
        <f t="shared" si="106"/>
        <v>0</v>
      </c>
      <c r="BM211" s="40">
        <f t="shared" si="106"/>
        <v>121.37236356795614</v>
      </c>
      <c r="BN211" s="40">
        <f t="shared" si="106"/>
        <v>398.19535758135402</v>
      </c>
      <c r="BO211" s="40">
        <f t="shared" si="106"/>
        <v>635.9086516219561</v>
      </c>
      <c r="BP211" s="40">
        <f t="shared" si="106"/>
        <v>818.31247754068806</v>
      </c>
      <c r="BQ211" s="40">
        <f t="shared" si="106"/>
        <v>932.97631603776347</v>
      </c>
      <c r="BR211" s="40">
        <f t="shared" si="106"/>
        <v>972.08601601055886</v>
      </c>
      <c r="BS211" s="40">
        <f t="shared" si="117"/>
        <v>932.97631603776347</v>
      </c>
      <c r="BT211" s="40">
        <f t="shared" si="115"/>
        <v>818.31247754068806</v>
      </c>
      <c r="BU211" s="40">
        <f t="shared" si="115"/>
        <v>635.9086516219561</v>
      </c>
      <c r="BV211" s="40">
        <f t="shared" si="115"/>
        <v>398.19535758135402</v>
      </c>
      <c r="BW211" s="40">
        <f t="shared" si="115"/>
        <v>121.37236356795614</v>
      </c>
      <c r="BX211" s="40">
        <f t="shared" si="108"/>
        <v>0</v>
      </c>
      <c r="BY211" s="40">
        <f t="shared" si="108"/>
        <v>0</v>
      </c>
      <c r="BZ211" s="40">
        <f t="shared" si="108"/>
        <v>0</v>
      </c>
      <c r="CA211" s="40">
        <f t="shared" si="108"/>
        <v>0</v>
      </c>
      <c r="CB211" s="40">
        <f t="shared" si="102"/>
        <v>0</v>
      </c>
      <c r="CC211" s="40">
        <f t="shared" si="102"/>
        <v>0</v>
      </c>
      <c r="CD211" s="40">
        <f t="shared" si="102"/>
        <v>0</v>
      </c>
      <c r="CE211" s="40">
        <f t="shared" si="127"/>
        <v>495.76386816538502</v>
      </c>
      <c r="CF211" s="10">
        <f t="shared" si="120"/>
        <v>1.4171182936589479</v>
      </c>
      <c r="CG211" s="35">
        <f t="shared" si="121"/>
        <v>7.6064516129032214</v>
      </c>
      <c r="CH211" s="7">
        <f t="shared" si="122"/>
        <v>22.766030392045298</v>
      </c>
      <c r="CI211" s="7">
        <f t="shared" si="128"/>
        <v>11.610675499943103</v>
      </c>
      <c r="CJ211" s="10">
        <f t="shared" si="123"/>
        <v>14.919887809610492</v>
      </c>
    </row>
    <row r="212" spans="1:88" ht="15.75" thickBot="1" x14ac:dyDescent="0.3">
      <c r="A212" s="8">
        <v>201</v>
      </c>
      <c r="B212" s="3" t="s">
        <v>22</v>
      </c>
      <c r="C212" s="14">
        <v>44397</v>
      </c>
      <c r="D212" s="11">
        <f t="shared" si="124"/>
        <v>20.441513173733597</v>
      </c>
      <c r="E212" s="8">
        <f t="shared" si="114"/>
        <v>-180</v>
      </c>
      <c r="F212" s="3">
        <f t="shared" si="114"/>
        <v>-165</v>
      </c>
      <c r="G212" s="3">
        <f t="shared" si="114"/>
        <v>-150</v>
      </c>
      <c r="H212" s="3">
        <f t="shared" si="114"/>
        <v>-135</v>
      </c>
      <c r="I212" s="3">
        <f t="shared" si="114"/>
        <v>-120</v>
      </c>
      <c r="J212" s="3">
        <f t="shared" si="114"/>
        <v>-105</v>
      </c>
      <c r="K212" s="3">
        <f t="shared" si="114"/>
        <v>-90</v>
      </c>
      <c r="L212" s="3">
        <f t="shared" si="112"/>
        <v>-75</v>
      </c>
      <c r="M212" s="3">
        <f t="shared" si="112"/>
        <v>-60</v>
      </c>
      <c r="N212" s="3">
        <f t="shared" si="112"/>
        <v>-45</v>
      </c>
      <c r="O212" s="3">
        <f t="shared" si="112"/>
        <v>-30</v>
      </c>
      <c r="P212" s="3">
        <f t="shared" si="112"/>
        <v>-15</v>
      </c>
      <c r="Q212" s="3">
        <f t="shared" si="129"/>
        <v>0</v>
      </c>
      <c r="R212" s="3">
        <f t="shared" si="129"/>
        <v>15</v>
      </c>
      <c r="S212" s="3">
        <f t="shared" si="129"/>
        <v>30</v>
      </c>
      <c r="T212" s="3">
        <f t="shared" si="129"/>
        <v>45</v>
      </c>
      <c r="U212" s="3">
        <f t="shared" si="129"/>
        <v>60</v>
      </c>
      <c r="V212" s="3">
        <f t="shared" si="129"/>
        <v>75</v>
      </c>
      <c r="W212" s="3">
        <f t="shared" si="129"/>
        <v>90</v>
      </c>
      <c r="X212" s="3">
        <f t="shared" si="129"/>
        <v>105</v>
      </c>
      <c r="Y212" s="3">
        <f t="shared" si="109"/>
        <v>120</v>
      </c>
      <c r="Z212" s="3">
        <f t="shared" si="109"/>
        <v>135</v>
      </c>
      <c r="AA212" s="3">
        <f t="shared" si="109"/>
        <v>150</v>
      </c>
      <c r="AB212" s="3">
        <f t="shared" si="109"/>
        <v>165</v>
      </c>
      <c r="AC212" s="3">
        <f t="shared" si="109"/>
        <v>180</v>
      </c>
      <c r="AD212" s="7">
        <f t="shared" si="113"/>
        <v>178.32151317373365</v>
      </c>
      <c r="AE212" s="7">
        <f t="shared" si="113"/>
        <v>165.92835493627015</v>
      </c>
      <c r="AF212" s="7">
        <f t="shared" si="113"/>
        <v>152.03971172749576</v>
      </c>
      <c r="AG212" s="7">
        <f t="shared" si="113"/>
        <v>138.18673553805672</v>
      </c>
      <c r="AH212" s="7">
        <f t="shared" si="113"/>
        <v>124.43981898969049</v>
      </c>
      <c r="AI212" s="7">
        <f t="shared" si="113"/>
        <v>110.86580904781572</v>
      </c>
      <c r="AJ212" s="7">
        <f t="shared" si="113"/>
        <v>97.556838943441932</v>
      </c>
      <c r="AK212" s="7">
        <f t="shared" si="113"/>
        <v>84.654509718018886</v>
      </c>
      <c r="AL212" s="7">
        <f t="shared" si="113"/>
        <v>72.390918906576019</v>
      </c>
      <c r="AM212" s="7">
        <f t="shared" si="113"/>
        <v>61.164120488668964</v>
      </c>
      <c r="AN212" s="7">
        <f t="shared" si="113"/>
        <v>51.665355891251409</v>
      </c>
      <c r="AO212" s="7">
        <f t="shared" si="113"/>
        <v>45.010829079538873</v>
      </c>
      <c r="AP212" s="7">
        <f t="shared" si="130"/>
        <v>42.561513173733594</v>
      </c>
      <c r="AQ212" s="7">
        <f t="shared" si="130"/>
        <v>45.010829079538873</v>
      </c>
      <c r="AR212" s="7">
        <f t="shared" si="130"/>
        <v>51.665355891251409</v>
      </c>
      <c r="AS212" s="7">
        <f t="shared" si="130"/>
        <v>61.164120488668964</v>
      </c>
      <c r="AT212" s="7">
        <f t="shared" si="130"/>
        <v>72.390918906576019</v>
      </c>
      <c r="AU212" s="7">
        <f t="shared" si="130"/>
        <v>84.654509718018886</v>
      </c>
      <c r="AV212" s="7">
        <f t="shared" si="130"/>
        <v>97.556838943441932</v>
      </c>
      <c r="AW212" s="7">
        <f t="shared" si="130"/>
        <v>110.86580904781572</v>
      </c>
      <c r="AX212" s="7">
        <f t="shared" si="118"/>
        <v>124.43981898969049</v>
      </c>
      <c r="AY212" s="7">
        <f t="shared" si="118"/>
        <v>138.18673553805672</v>
      </c>
      <c r="AZ212" s="7">
        <f t="shared" si="118"/>
        <v>152.03971172749576</v>
      </c>
      <c r="BA212" s="7">
        <f t="shared" si="118"/>
        <v>165.92835493627015</v>
      </c>
      <c r="BB212" s="7">
        <f t="shared" si="118"/>
        <v>178.32151317373365</v>
      </c>
      <c r="BC212" s="7">
        <f t="shared" si="125"/>
        <v>81.286243974579563</v>
      </c>
      <c r="BD212" s="7">
        <f t="shared" si="119"/>
        <v>10.838165863277275</v>
      </c>
      <c r="BE212" s="40">
        <f t="shared" si="126"/>
        <v>0.96865931118788273</v>
      </c>
      <c r="BF212" s="40">
        <f t="shared" si="106"/>
        <v>0</v>
      </c>
      <c r="BG212" s="40">
        <f t="shared" si="106"/>
        <v>0</v>
      </c>
      <c r="BH212" s="40">
        <f t="shared" si="106"/>
        <v>0</v>
      </c>
      <c r="BI212" s="40">
        <f t="shared" si="106"/>
        <v>0</v>
      </c>
      <c r="BJ212" s="40">
        <f t="shared" si="106"/>
        <v>0</v>
      </c>
      <c r="BK212" s="40">
        <f t="shared" si="106"/>
        <v>0</v>
      </c>
      <c r="BL212" s="40">
        <f t="shared" si="106"/>
        <v>0</v>
      </c>
      <c r="BM212" s="40">
        <f t="shared" si="106"/>
        <v>123.3599738534394</v>
      </c>
      <c r="BN212" s="40">
        <f t="shared" si="106"/>
        <v>400.58533487446937</v>
      </c>
      <c r="BO212" s="40">
        <f t="shared" si="106"/>
        <v>638.64414929764814</v>
      </c>
      <c r="BP212" s="40">
        <f t="shared" si="106"/>
        <v>821.31310233082775</v>
      </c>
      <c r="BQ212" s="40">
        <f t="shared" si="106"/>
        <v>936.143606699516</v>
      </c>
      <c r="BR212" s="40">
        <f t="shared" si="106"/>
        <v>975.31015329736692</v>
      </c>
      <c r="BS212" s="40">
        <f t="shared" si="117"/>
        <v>936.143606699516</v>
      </c>
      <c r="BT212" s="40">
        <f t="shared" si="115"/>
        <v>821.31310233082775</v>
      </c>
      <c r="BU212" s="40">
        <f t="shared" si="115"/>
        <v>638.64414929764814</v>
      </c>
      <c r="BV212" s="40">
        <f t="shared" si="115"/>
        <v>400.58533487446937</v>
      </c>
      <c r="BW212" s="40">
        <f t="shared" si="115"/>
        <v>123.3599738534394</v>
      </c>
      <c r="BX212" s="40">
        <f t="shared" si="108"/>
        <v>0</v>
      </c>
      <c r="BY212" s="40">
        <f t="shared" si="108"/>
        <v>0</v>
      </c>
      <c r="BZ212" s="40">
        <f t="shared" si="108"/>
        <v>0</v>
      </c>
      <c r="CA212" s="40">
        <f t="shared" si="108"/>
        <v>0</v>
      </c>
      <c r="CB212" s="40">
        <f t="shared" si="102"/>
        <v>0</v>
      </c>
      <c r="CC212" s="40">
        <f t="shared" si="102"/>
        <v>0</v>
      </c>
      <c r="CD212" s="40">
        <f t="shared" si="102"/>
        <v>0</v>
      </c>
      <c r="CE212" s="40">
        <f t="shared" si="127"/>
        <v>497.40817818165715</v>
      </c>
      <c r="CF212" s="10">
        <f t="shared" si="120"/>
        <v>1.4187125939358152</v>
      </c>
      <c r="CG212" s="35">
        <f t="shared" si="121"/>
        <v>7.6064516129032214</v>
      </c>
      <c r="CH212" s="7">
        <f t="shared" si="122"/>
        <v>22.893634783646942</v>
      </c>
      <c r="CI212" s="7">
        <f t="shared" si="128"/>
        <v>11.675753739659941</v>
      </c>
      <c r="CJ212" s="10">
        <f t="shared" si="123"/>
        <v>14.99411471984647</v>
      </c>
    </row>
    <row r="213" spans="1:88" ht="15.75" thickBot="1" x14ac:dyDescent="0.3">
      <c r="A213" s="8">
        <v>202</v>
      </c>
      <c r="B213" s="3" t="s">
        <v>22</v>
      </c>
      <c r="C213" s="14">
        <v>44398</v>
      </c>
      <c r="D213" s="11">
        <f t="shared" si="124"/>
        <v>20.240682902770423</v>
      </c>
      <c r="E213" s="8">
        <f t="shared" si="114"/>
        <v>-180</v>
      </c>
      <c r="F213" s="3">
        <f t="shared" si="114"/>
        <v>-165</v>
      </c>
      <c r="G213" s="3">
        <f t="shared" si="114"/>
        <v>-150</v>
      </c>
      <c r="H213" s="3">
        <f t="shared" si="114"/>
        <v>-135</v>
      </c>
      <c r="I213" s="3">
        <f t="shared" si="114"/>
        <v>-120</v>
      </c>
      <c r="J213" s="3">
        <f t="shared" si="114"/>
        <v>-105</v>
      </c>
      <c r="K213" s="3">
        <f t="shared" si="114"/>
        <v>-90</v>
      </c>
      <c r="L213" s="3">
        <f t="shared" si="112"/>
        <v>-75</v>
      </c>
      <c r="M213" s="3">
        <f t="shared" si="112"/>
        <v>-60</v>
      </c>
      <c r="N213" s="3">
        <f t="shared" si="112"/>
        <v>-45</v>
      </c>
      <c r="O213" s="3">
        <f t="shared" si="112"/>
        <v>-30</v>
      </c>
      <c r="P213" s="3">
        <f t="shared" si="112"/>
        <v>-15</v>
      </c>
      <c r="Q213" s="3">
        <f t="shared" si="129"/>
        <v>0</v>
      </c>
      <c r="R213" s="3">
        <f t="shared" si="129"/>
        <v>15</v>
      </c>
      <c r="S213" s="3">
        <f t="shared" si="129"/>
        <v>30</v>
      </c>
      <c r="T213" s="3">
        <f t="shared" si="129"/>
        <v>45</v>
      </c>
      <c r="U213" s="3">
        <f t="shared" si="129"/>
        <v>60</v>
      </c>
      <c r="V213" s="3">
        <f t="shared" si="129"/>
        <v>75</v>
      </c>
      <c r="W213" s="3">
        <f t="shared" si="129"/>
        <v>90</v>
      </c>
      <c r="X213" s="3">
        <f t="shared" si="129"/>
        <v>105</v>
      </c>
      <c r="Y213" s="3">
        <f t="shared" si="109"/>
        <v>120</v>
      </c>
      <c r="Z213" s="3">
        <f t="shared" si="109"/>
        <v>135</v>
      </c>
      <c r="AA213" s="3">
        <f t="shared" si="109"/>
        <v>150</v>
      </c>
      <c r="AB213" s="3">
        <f t="shared" si="109"/>
        <v>165</v>
      </c>
      <c r="AC213" s="3">
        <f t="shared" si="109"/>
        <v>180</v>
      </c>
      <c r="AD213" s="7">
        <f t="shared" si="113"/>
        <v>178.12068290277034</v>
      </c>
      <c r="AE213" s="7">
        <f t="shared" si="113"/>
        <v>165.8936919410605</v>
      </c>
      <c r="AF213" s="7">
        <f t="shared" si="113"/>
        <v>152.00795179708805</v>
      </c>
      <c r="AG213" s="7">
        <f t="shared" si="113"/>
        <v>138.14898715204691</v>
      </c>
      <c r="AH213" s="7">
        <f t="shared" si="113"/>
        <v>124.39306433143501</v>
      </c>
      <c r="AI213" s="7">
        <f t="shared" si="113"/>
        <v>110.80785041601645</v>
      </c>
      <c r="AJ213" s="7">
        <f t="shared" si="113"/>
        <v>97.485317300586232</v>
      </c>
      <c r="AK213" s="7">
        <f t="shared" si="113"/>
        <v>84.566475858557837</v>
      </c>
      <c r="AL213" s="7">
        <f t="shared" si="113"/>
        <v>72.28256852289816</v>
      </c>
      <c r="AM213" s="7">
        <f t="shared" si="113"/>
        <v>61.030889313065991</v>
      </c>
      <c r="AN213" s="7">
        <f t="shared" si="113"/>
        <v>51.50337747658115</v>
      </c>
      <c r="AO213" s="7">
        <f t="shared" si="113"/>
        <v>44.821932823583872</v>
      </c>
      <c r="AP213" s="7">
        <f t="shared" si="130"/>
        <v>42.360682902770435</v>
      </c>
      <c r="AQ213" s="7">
        <f t="shared" si="130"/>
        <v>44.821932823583872</v>
      </c>
      <c r="AR213" s="7">
        <f t="shared" si="130"/>
        <v>51.50337747658115</v>
      </c>
      <c r="AS213" s="7">
        <f t="shared" si="130"/>
        <v>61.030889313065991</v>
      </c>
      <c r="AT213" s="7">
        <f t="shared" si="130"/>
        <v>72.28256852289816</v>
      </c>
      <c r="AU213" s="7">
        <f t="shared" si="130"/>
        <v>84.566475858557837</v>
      </c>
      <c r="AV213" s="7">
        <f t="shared" si="130"/>
        <v>97.485317300586232</v>
      </c>
      <c r="AW213" s="7">
        <f t="shared" si="130"/>
        <v>110.80785041601645</v>
      </c>
      <c r="AX213" s="7">
        <f t="shared" si="118"/>
        <v>124.39306433143501</v>
      </c>
      <c r="AY213" s="7">
        <f t="shared" si="118"/>
        <v>138.14898715204691</v>
      </c>
      <c r="AZ213" s="7">
        <f t="shared" si="118"/>
        <v>152.00795179708805</v>
      </c>
      <c r="BA213" s="7">
        <f t="shared" si="118"/>
        <v>165.8936919410605</v>
      </c>
      <c r="BB213" s="7">
        <f t="shared" si="118"/>
        <v>178.12068290277034</v>
      </c>
      <c r="BC213" s="7">
        <f t="shared" si="125"/>
        <v>81.380166123014263</v>
      </c>
      <c r="BD213" s="7">
        <f t="shared" si="119"/>
        <v>10.850688816401902</v>
      </c>
      <c r="BE213" s="40">
        <f t="shared" si="126"/>
        <v>0.96884181220847143</v>
      </c>
      <c r="BF213" s="40">
        <f t="shared" si="106"/>
        <v>0</v>
      </c>
      <c r="BG213" s="40">
        <f t="shared" si="106"/>
        <v>0</v>
      </c>
      <c r="BH213" s="40">
        <f t="shared" si="106"/>
        <v>0</v>
      </c>
      <c r="BI213" s="40">
        <f t="shared" si="106"/>
        <v>0</v>
      </c>
      <c r="BJ213" s="40">
        <f t="shared" si="106"/>
        <v>0</v>
      </c>
      <c r="BK213" s="40">
        <f t="shared" si="106"/>
        <v>0</v>
      </c>
      <c r="BL213" s="40">
        <f t="shared" si="106"/>
        <v>0</v>
      </c>
      <c r="BM213" s="40">
        <f t="shared" si="106"/>
        <v>125.40914477553524</v>
      </c>
      <c r="BN213" s="40">
        <f t="shared" si="106"/>
        <v>403.04728053180594</v>
      </c>
      <c r="BO213" s="40">
        <f t="shared" si="106"/>
        <v>641.46055265587222</v>
      </c>
      <c r="BP213" s="40">
        <f t="shared" si="106"/>
        <v>824.40149064904062</v>
      </c>
      <c r="BQ213" s="40">
        <f t="shared" si="106"/>
        <v>939.40297191127024</v>
      </c>
      <c r="BR213" s="40">
        <f t="shared" si="106"/>
        <v>978.62783554347436</v>
      </c>
      <c r="BS213" s="40">
        <f t="shared" si="117"/>
        <v>939.40297191127024</v>
      </c>
      <c r="BT213" s="40">
        <f t="shared" si="115"/>
        <v>824.40149064904062</v>
      </c>
      <c r="BU213" s="40">
        <f t="shared" si="115"/>
        <v>641.46055265587222</v>
      </c>
      <c r="BV213" s="40">
        <f t="shared" si="115"/>
        <v>403.04728053180594</v>
      </c>
      <c r="BW213" s="40">
        <f t="shared" si="115"/>
        <v>125.40914477553524</v>
      </c>
      <c r="BX213" s="40">
        <f t="shared" si="108"/>
        <v>0</v>
      </c>
      <c r="BY213" s="40">
        <f t="shared" si="108"/>
        <v>0</v>
      </c>
      <c r="BZ213" s="40">
        <f t="shared" si="108"/>
        <v>0</v>
      </c>
      <c r="CA213" s="40">
        <f t="shared" si="108"/>
        <v>0</v>
      </c>
      <c r="CB213" s="40">
        <f t="shared" si="102"/>
        <v>0</v>
      </c>
      <c r="CC213" s="40">
        <f t="shared" si="102"/>
        <v>0</v>
      </c>
      <c r="CD213" s="40">
        <f t="shared" si="102"/>
        <v>0</v>
      </c>
      <c r="CE213" s="40">
        <f t="shared" si="127"/>
        <v>499.10019612717196</v>
      </c>
      <c r="CF213" s="10">
        <f t="shared" si="120"/>
        <v>1.4203518446665475</v>
      </c>
      <c r="CG213" s="35">
        <f t="shared" si="121"/>
        <v>7.6064516129032214</v>
      </c>
      <c r="CH213" s="7">
        <f t="shared" si="122"/>
        <v>23.024984523039173</v>
      </c>
      <c r="CI213" s="7">
        <f t="shared" si="128"/>
        <v>11.742742106749978</v>
      </c>
      <c r="CJ213" s="10">
        <f t="shared" si="123"/>
        <v>15.070443905386465</v>
      </c>
    </row>
    <row r="214" spans="1:88" ht="15.75" thickBot="1" x14ac:dyDescent="0.3">
      <c r="A214" s="8">
        <v>203</v>
      </c>
      <c r="B214" s="3" t="s">
        <v>22</v>
      </c>
      <c r="C214" s="14">
        <v>44399</v>
      </c>
      <c r="D214" s="11">
        <f t="shared" si="124"/>
        <v>20.033854880633442</v>
      </c>
      <c r="E214" s="8">
        <f t="shared" si="114"/>
        <v>-180</v>
      </c>
      <c r="F214" s="3">
        <f t="shared" si="114"/>
        <v>-165</v>
      </c>
      <c r="G214" s="3">
        <f t="shared" si="114"/>
        <v>-150</v>
      </c>
      <c r="H214" s="3">
        <f t="shared" si="114"/>
        <v>-135</v>
      </c>
      <c r="I214" s="3">
        <f t="shared" si="114"/>
        <v>-120</v>
      </c>
      <c r="J214" s="3">
        <f t="shared" si="114"/>
        <v>-105</v>
      </c>
      <c r="K214" s="3">
        <f t="shared" si="114"/>
        <v>-90</v>
      </c>
      <c r="L214" s="3">
        <f t="shared" si="112"/>
        <v>-75</v>
      </c>
      <c r="M214" s="3">
        <f t="shared" si="112"/>
        <v>-60</v>
      </c>
      <c r="N214" s="3">
        <f t="shared" si="112"/>
        <v>-45</v>
      </c>
      <c r="O214" s="3">
        <f t="shared" si="112"/>
        <v>-30</v>
      </c>
      <c r="P214" s="3">
        <f t="shared" si="112"/>
        <v>-15</v>
      </c>
      <c r="Q214" s="3">
        <f t="shared" si="129"/>
        <v>0</v>
      </c>
      <c r="R214" s="3">
        <f t="shared" si="129"/>
        <v>15</v>
      </c>
      <c r="S214" s="3">
        <f t="shared" si="129"/>
        <v>30</v>
      </c>
      <c r="T214" s="3">
        <f t="shared" si="129"/>
        <v>45</v>
      </c>
      <c r="U214" s="3">
        <f t="shared" si="129"/>
        <v>60</v>
      </c>
      <c r="V214" s="3">
        <f t="shared" si="129"/>
        <v>75</v>
      </c>
      <c r="W214" s="3">
        <f t="shared" si="129"/>
        <v>90</v>
      </c>
      <c r="X214" s="3">
        <f t="shared" si="129"/>
        <v>105</v>
      </c>
      <c r="Y214" s="3">
        <f t="shared" si="109"/>
        <v>120</v>
      </c>
      <c r="Z214" s="3">
        <f t="shared" si="109"/>
        <v>135</v>
      </c>
      <c r="AA214" s="3">
        <f t="shared" si="109"/>
        <v>150</v>
      </c>
      <c r="AB214" s="3">
        <f t="shared" si="109"/>
        <v>165</v>
      </c>
      <c r="AC214" s="3">
        <f t="shared" si="109"/>
        <v>180</v>
      </c>
      <c r="AD214" s="7">
        <f t="shared" si="113"/>
        <v>177.91385488063335</v>
      </c>
      <c r="AE214" s="7">
        <f t="shared" si="113"/>
        <v>165.85516034496777</v>
      </c>
      <c r="AF214" s="7">
        <f t="shared" si="113"/>
        <v>151.97389518588579</v>
      </c>
      <c r="AG214" s="7">
        <f t="shared" si="113"/>
        <v>138.10931959051234</v>
      </c>
      <c r="AH214" s="7">
        <f t="shared" si="113"/>
        <v>124.34443726155504</v>
      </c>
      <c r="AI214" s="7">
        <f t="shared" si="113"/>
        <v>110.74790464436936</v>
      </c>
      <c r="AJ214" s="7">
        <f t="shared" si="113"/>
        <v>97.411575286881884</v>
      </c>
      <c r="AK214" s="7">
        <f t="shared" si="113"/>
        <v>84.475869444029868</v>
      </c>
      <c r="AL214" s="7">
        <f t="shared" si="113"/>
        <v>72.171149037869412</v>
      </c>
      <c r="AM214" s="7">
        <f t="shared" si="113"/>
        <v>60.893907597038641</v>
      </c>
      <c r="AN214" s="7">
        <f t="shared" si="113"/>
        <v>51.336766615366635</v>
      </c>
      <c r="AO214" s="7">
        <f t="shared" si="113"/>
        <v>44.627480895847953</v>
      </c>
      <c r="AP214" s="7">
        <f t="shared" si="130"/>
        <v>42.153854880633446</v>
      </c>
      <c r="AQ214" s="7">
        <f t="shared" si="130"/>
        <v>44.627480895847953</v>
      </c>
      <c r="AR214" s="7">
        <f t="shared" si="130"/>
        <v>51.336766615366635</v>
      </c>
      <c r="AS214" s="7">
        <f t="shared" si="130"/>
        <v>60.893907597038641</v>
      </c>
      <c r="AT214" s="7">
        <f t="shared" si="130"/>
        <v>72.171149037869412</v>
      </c>
      <c r="AU214" s="7">
        <f t="shared" si="130"/>
        <v>84.475869444029868</v>
      </c>
      <c r="AV214" s="7">
        <f t="shared" si="130"/>
        <v>97.411575286881884</v>
      </c>
      <c r="AW214" s="7">
        <f t="shared" si="130"/>
        <v>110.74790464436936</v>
      </c>
      <c r="AX214" s="7">
        <f t="shared" si="118"/>
        <v>124.34443726155504</v>
      </c>
      <c r="AY214" s="7">
        <f t="shared" si="118"/>
        <v>138.10931959051234</v>
      </c>
      <c r="AZ214" s="7">
        <f t="shared" si="118"/>
        <v>151.97389518588579</v>
      </c>
      <c r="BA214" s="7">
        <f t="shared" si="118"/>
        <v>165.85516034496777</v>
      </c>
      <c r="BB214" s="7">
        <f t="shared" si="118"/>
        <v>177.91385488063335</v>
      </c>
      <c r="BC214" s="7">
        <f t="shared" si="125"/>
        <v>81.476615537979512</v>
      </c>
      <c r="BD214" s="7">
        <f t="shared" si="119"/>
        <v>10.863548738397268</v>
      </c>
      <c r="BE214" s="40">
        <f t="shared" si="126"/>
        <v>0.96903354607255143</v>
      </c>
      <c r="BF214" s="40">
        <f t="shared" si="106"/>
        <v>0</v>
      </c>
      <c r="BG214" s="40">
        <f t="shared" si="106"/>
        <v>0</v>
      </c>
      <c r="BH214" s="40">
        <f t="shared" si="106"/>
        <v>0</v>
      </c>
      <c r="BI214" s="40">
        <f t="shared" ref="BG214:BR235" si="131">IF(1367*$BE214*COS(RADIANS(AG214))&gt;0,1367*$BE214*COS(RADIANS(AG214)),0)</f>
        <v>0</v>
      </c>
      <c r="BJ214" s="40">
        <f t="shared" si="131"/>
        <v>0</v>
      </c>
      <c r="BK214" s="40">
        <f t="shared" si="131"/>
        <v>0</v>
      </c>
      <c r="BL214" s="40">
        <f t="shared" si="131"/>
        <v>0</v>
      </c>
      <c r="BM214" s="40">
        <f t="shared" si="131"/>
        <v>127.51919819938792</v>
      </c>
      <c r="BN214" s="40">
        <f t="shared" si="131"/>
        <v>405.58009732204982</v>
      </c>
      <c r="BO214" s="40">
        <f t="shared" si="131"/>
        <v>644.35640457902696</v>
      </c>
      <c r="BP214" s="40">
        <f t="shared" si="131"/>
        <v>827.57590922726229</v>
      </c>
      <c r="BQ214" s="40">
        <f t="shared" si="131"/>
        <v>942.75250480952593</v>
      </c>
      <c r="BR214" s="40">
        <f t="shared" si="131"/>
        <v>982.03709667520991</v>
      </c>
      <c r="BS214" s="40">
        <f t="shared" si="117"/>
        <v>942.75250480952593</v>
      </c>
      <c r="BT214" s="40">
        <f t="shared" si="115"/>
        <v>827.57590922726229</v>
      </c>
      <c r="BU214" s="40">
        <f t="shared" si="115"/>
        <v>644.35640457902696</v>
      </c>
      <c r="BV214" s="40">
        <f t="shared" si="115"/>
        <v>405.58009732204982</v>
      </c>
      <c r="BW214" s="40">
        <f t="shared" si="115"/>
        <v>127.51919819938792</v>
      </c>
      <c r="BX214" s="40">
        <f t="shared" si="108"/>
        <v>0</v>
      </c>
      <c r="BY214" s="40">
        <f t="shared" si="108"/>
        <v>0</v>
      </c>
      <c r="BZ214" s="40">
        <f t="shared" si="108"/>
        <v>0</v>
      </c>
      <c r="CA214" s="40">
        <f t="shared" si="108"/>
        <v>0</v>
      </c>
      <c r="CB214" s="40">
        <f t="shared" si="102"/>
        <v>0</v>
      </c>
      <c r="CC214" s="40">
        <f t="shared" si="102"/>
        <v>0</v>
      </c>
      <c r="CD214" s="40">
        <f t="shared" si="102"/>
        <v>0</v>
      </c>
      <c r="CE214" s="40">
        <f t="shared" si="127"/>
        <v>500.83891930435703</v>
      </c>
      <c r="CF214" s="10">
        <f t="shared" si="120"/>
        <v>1.4220352045193134</v>
      </c>
      <c r="CG214" s="35">
        <f t="shared" si="121"/>
        <v>7.6064516129032214</v>
      </c>
      <c r="CH214" s="7">
        <f t="shared" si="122"/>
        <v>23.160011978008715</v>
      </c>
      <c r="CI214" s="7">
        <f t="shared" si="128"/>
        <v>11.811606108784444</v>
      </c>
      <c r="CJ214" s="10">
        <f t="shared" si="123"/>
        <v>15.148828977271137</v>
      </c>
    </row>
    <row r="215" spans="1:88" ht="15.75" thickBot="1" x14ac:dyDescent="0.3">
      <c r="A215" s="8">
        <v>204</v>
      </c>
      <c r="B215" s="3" t="s">
        <v>22</v>
      </c>
      <c r="C215" s="14">
        <v>44400</v>
      </c>
      <c r="D215" s="11">
        <f t="shared" si="124"/>
        <v>19.821090394929335</v>
      </c>
      <c r="E215" s="8">
        <f t="shared" si="114"/>
        <v>-180</v>
      </c>
      <c r="F215" s="3">
        <f t="shared" si="114"/>
        <v>-165</v>
      </c>
      <c r="G215" s="3">
        <f t="shared" si="114"/>
        <v>-150</v>
      </c>
      <c r="H215" s="3">
        <f t="shared" si="114"/>
        <v>-135</v>
      </c>
      <c r="I215" s="3">
        <f t="shared" si="114"/>
        <v>-120</v>
      </c>
      <c r="J215" s="3">
        <f t="shared" si="114"/>
        <v>-105</v>
      </c>
      <c r="K215" s="3">
        <f t="shared" si="114"/>
        <v>-90</v>
      </c>
      <c r="L215" s="3">
        <f t="shared" si="112"/>
        <v>-75</v>
      </c>
      <c r="M215" s="3">
        <f t="shared" si="112"/>
        <v>-60</v>
      </c>
      <c r="N215" s="3">
        <f t="shared" si="112"/>
        <v>-45</v>
      </c>
      <c r="O215" s="3">
        <f t="shared" si="112"/>
        <v>-30</v>
      </c>
      <c r="P215" s="3">
        <f t="shared" si="112"/>
        <v>-15</v>
      </c>
      <c r="Q215" s="3">
        <f t="shared" si="129"/>
        <v>0</v>
      </c>
      <c r="R215" s="3">
        <f t="shared" si="129"/>
        <v>15</v>
      </c>
      <c r="S215" s="3">
        <f t="shared" si="129"/>
        <v>30</v>
      </c>
      <c r="T215" s="3">
        <f t="shared" si="129"/>
        <v>45</v>
      </c>
      <c r="U215" s="3">
        <f t="shared" si="129"/>
        <v>60</v>
      </c>
      <c r="V215" s="3">
        <f t="shared" si="129"/>
        <v>75</v>
      </c>
      <c r="W215" s="3">
        <f t="shared" si="129"/>
        <v>90</v>
      </c>
      <c r="X215" s="3">
        <f t="shared" si="129"/>
        <v>105</v>
      </c>
      <c r="Y215" s="3">
        <f t="shared" si="109"/>
        <v>120</v>
      </c>
      <c r="Z215" s="3">
        <f t="shared" si="109"/>
        <v>135</v>
      </c>
      <c r="AA215" s="3">
        <f t="shared" si="109"/>
        <v>150</v>
      </c>
      <c r="AB215" s="3">
        <f t="shared" si="109"/>
        <v>165</v>
      </c>
      <c r="AC215" s="3">
        <f t="shared" si="109"/>
        <v>180</v>
      </c>
      <c r="AD215" s="7">
        <f t="shared" si="113"/>
        <v>177.70109039492928</v>
      </c>
      <c r="AE215" s="7">
        <f t="shared" si="113"/>
        <v>165.81254722230247</v>
      </c>
      <c r="AF215" s="7">
        <f t="shared" si="113"/>
        <v>151.93743882272665</v>
      </c>
      <c r="AG215" s="7">
        <f t="shared" si="113"/>
        <v>138.06767753202288</v>
      </c>
      <c r="AH215" s="7">
        <f t="shared" si="113"/>
        <v>124.29391188153309</v>
      </c>
      <c r="AI215" s="7">
        <f t="shared" si="113"/>
        <v>110.68596806492037</v>
      </c>
      <c r="AJ215" s="7">
        <f t="shared" si="113"/>
        <v>97.335628262602455</v>
      </c>
      <c r="AK215" s="7">
        <f t="shared" si="113"/>
        <v>84.382723312612185</v>
      </c>
      <c r="AL215" s="7">
        <f t="shared" si="113"/>
        <v>72.056709518382277</v>
      </c>
      <c r="AM215" s="7">
        <f t="shared" si="113"/>
        <v>60.75323799900319</v>
      </c>
      <c r="AN215" s="7">
        <f t="shared" si="113"/>
        <v>51.165592994555261</v>
      </c>
      <c r="AO215" s="7">
        <f t="shared" si="113"/>
        <v>44.42753968602667</v>
      </c>
      <c r="AP215" s="7">
        <f t="shared" si="130"/>
        <v>41.94109039492934</v>
      </c>
      <c r="AQ215" s="7">
        <f t="shared" si="130"/>
        <v>44.42753968602667</v>
      </c>
      <c r="AR215" s="7">
        <f t="shared" si="130"/>
        <v>51.165592994555261</v>
      </c>
      <c r="AS215" s="7">
        <f t="shared" si="130"/>
        <v>60.75323799900319</v>
      </c>
      <c r="AT215" s="7">
        <f t="shared" si="130"/>
        <v>72.056709518382277</v>
      </c>
      <c r="AU215" s="7">
        <f t="shared" si="130"/>
        <v>84.382723312612185</v>
      </c>
      <c r="AV215" s="7">
        <f t="shared" si="130"/>
        <v>97.335628262602455</v>
      </c>
      <c r="AW215" s="7">
        <f t="shared" si="130"/>
        <v>110.68596806492037</v>
      </c>
      <c r="AX215" s="7">
        <f t="shared" si="118"/>
        <v>124.29391188153309</v>
      </c>
      <c r="AY215" s="7">
        <f t="shared" si="118"/>
        <v>138.06767753202288</v>
      </c>
      <c r="AZ215" s="7">
        <f t="shared" si="118"/>
        <v>151.93743882272665</v>
      </c>
      <c r="BA215" s="7">
        <f t="shared" si="118"/>
        <v>165.81254722230247</v>
      </c>
      <c r="BB215" s="7">
        <f t="shared" si="118"/>
        <v>177.70109039492928</v>
      </c>
      <c r="BC215" s="7">
        <f t="shared" si="125"/>
        <v>81.575543440424482</v>
      </c>
      <c r="BD215" s="7">
        <f t="shared" si="119"/>
        <v>10.87673912538993</v>
      </c>
      <c r="BE215" s="40">
        <f t="shared" si="126"/>
        <v>0.96923445596524105</v>
      </c>
      <c r="BF215" s="40">
        <f t="shared" ref="BF215:BK274" si="132">IF(1367*$BE215*COS(RADIANS(AD215))&gt;0,1367*$BE215*COS(RADIANS(AD215)),0)</f>
        <v>0</v>
      </c>
      <c r="BG215" s="40">
        <f t="shared" si="131"/>
        <v>0</v>
      </c>
      <c r="BH215" s="40">
        <f t="shared" si="131"/>
        <v>0</v>
      </c>
      <c r="BI215" s="40">
        <f t="shared" si="131"/>
        <v>0</v>
      </c>
      <c r="BJ215" s="40">
        <f t="shared" si="131"/>
        <v>0</v>
      </c>
      <c r="BK215" s="40">
        <f t="shared" si="131"/>
        <v>0</v>
      </c>
      <c r="BL215" s="40">
        <f t="shared" si="131"/>
        <v>0</v>
      </c>
      <c r="BM215" s="40">
        <f t="shared" si="131"/>
        <v>129.68943319892267</v>
      </c>
      <c r="BN215" s="40">
        <f t="shared" si="131"/>
        <v>408.18265553510895</v>
      </c>
      <c r="BO215" s="40">
        <f t="shared" si="131"/>
        <v>647.33020715183818</v>
      </c>
      <c r="BP215" s="40">
        <f t="shared" si="131"/>
        <v>830.83457761644604</v>
      </c>
      <c r="BQ215" s="40">
        <f t="shared" si="131"/>
        <v>946.19024733708011</v>
      </c>
      <c r="BR215" s="40">
        <f t="shared" si="131"/>
        <v>985.53591805653662</v>
      </c>
      <c r="BS215" s="40">
        <f t="shared" si="117"/>
        <v>946.19024733708011</v>
      </c>
      <c r="BT215" s="40">
        <f t="shared" si="115"/>
        <v>830.83457761644604</v>
      </c>
      <c r="BU215" s="40">
        <f t="shared" si="115"/>
        <v>647.33020715183818</v>
      </c>
      <c r="BV215" s="40">
        <f t="shared" si="115"/>
        <v>408.18265553510895</v>
      </c>
      <c r="BW215" s="40">
        <f t="shared" si="115"/>
        <v>129.68943319892267</v>
      </c>
      <c r="BX215" s="40">
        <f t="shared" si="108"/>
        <v>0</v>
      </c>
      <c r="BY215" s="40">
        <f t="shared" si="108"/>
        <v>0</v>
      </c>
      <c r="BZ215" s="40">
        <f t="shared" si="108"/>
        <v>0</v>
      </c>
      <c r="CA215" s="40">
        <f t="shared" si="108"/>
        <v>0</v>
      </c>
      <c r="CB215" s="40">
        <f t="shared" si="102"/>
        <v>0</v>
      </c>
      <c r="CC215" s="40">
        <f t="shared" si="102"/>
        <v>0</v>
      </c>
      <c r="CD215" s="40">
        <f t="shared" si="102"/>
        <v>0</v>
      </c>
      <c r="CE215" s="40">
        <f t="shared" si="127"/>
        <v>502.62331820883367</v>
      </c>
      <c r="CF215" s="10">
        <f t="shared" si="120"/>
        <v>1.4237618221390698</v>
      </c>
      <c r="CG215" s="35">
        <f t="shared" si="121"/>
        <v>7.6064516129032214</v>
      </c>
      <c r="CH215" s="7">
        <f t="shared" si="122"/>
        <v>23.298647685282209</v>
      </c>
      <c r="CI215" s="7">
        <f t="shared" si="128"/>
        <v>11.882310319493927</v>
      </c>
      <c r="CJ215" s="10">
        <f t="shared" si="123"/>
        <v>15.229222441897827</v>
      </c>
    </row>
    <row r="216" spans="1:88" ht="15.75" thickBot="1" x14ac:dyDescent="0.3">
      <c r="A216" s="8">
        <v>205</v>
      </c>
      <c r="B216" s="3" t="s">
        <v>22</v>
      </c>
      <c r="C216" s="14">
        <v>44401</v>
      </c>
      <c r="D216" s="11">
        <f t="shared" si="124"/>
        <v>19.602452492367039</v>
      </c>
      <c r="E216" s="8">
        <f t="shared" si="114"/>
        <v>-180</v>
      </c>
      <c r="F216" s="3">
        <f t="shared" si="114"/>
        <v>-165</v>
      </c>
      <c r="G216" s="3">
        <f t="shared" si="114"/>
        <v>-150</v>
      </c>
      <c r="H216" s="3">
        <f t="shared" si="114"/>
        <v>-135</v>
      </c>
      <c r="I216" s="3">
        <f t="shared" si="114"/>
        <v>-120</v>
      </c>
      <c r="J216" s="3">
        <f t="shared" si="114"/>
        <v>-105</v>
      </c>
      <c r="K216" s="3">
        <f t="shared" si="114"/>
        <v>-90</v>
      </c>
      <c r="L216" s="3">
        <f t="shared" si="112"/>
        <v>-75</v>
      </c>
      <c r="M216" s="3">
        <f t="shared" si="112"/>
        <v>-60</v>
      </c>
      <c r="N216" s="3">
        <f t="shared" si="112"/>
        <v>-45</v>
      </c>
      <c r="O216" s="3">
        <f t="shared" si="112"/>
        <v>-30</v>
      </c>
      <c r="P216" s="3">
        <f t="shared" si="112"/>
        <v>-15</v>
      </c>
      <c r="Q216" s="3">
        <f t="shared" si="129"/>
        <v>0</v>
      </c>
      <c r="R216" s="3">
        <f t="shared" si="129"/>
        <v>15</v>
      </c>
      <c r="S216" s="3">
        <f t="shared" si="129"/>
        <v>30</v>
      </c>
      <c r="T216" s="3">
        <f t="shared" si="129"/>
        <v>45</v>
      </c>
      <c r="U216" s="3">
        <f t="shared" si="129"/>
        <v>60</v>
      </c>
      <c r="V216" s="3">
        <f t="shared" si="129"/>
        <v>75</v>
      </c>
      <c r="W216" s="3">
        <f t="shared" si="129"/>
        <v>90</v>
      </c>
      <c r="X216" s="3">
        <f t="shared" si="129"/>
        <v>105</v>
      </c>
      <c r="Y216" s="3">
        <f t="shared" si="109"/>
        <v>120</v>
      </c>
      <c r="Z216" s="3">
        <f t="shared" si="109"/>
        <v>135</v>
      </c>
      <c r="AA216" s="3">
        <f t="shared" si="109"/>
        <v>150</v>
      </c>
      <c r="AB216" s="3">
        <f t="shared" si="109"/>
        <v>165</v>
      </c>
      <c r="AC216" s="3">
        <f t="shared" si="109"/>
        <v>180</v>
      </c>
      <c r="AD216" s="7">
        <f t="shared" si="113"/>
        <v>177.48245249236697</v>
      </c>
      <c r="AE216" s="7">
        <f t="shared" si="113"/>
        <v>165.7656422416708</v>
      </c>
      <c r="AF216" s="7">
        <f t="shared" si="113"/>
        <v>151.89847931483391</v>
      </c>
      <c r="AG216" s="7">
        <f t="shared" si="113"/>
        <v>138.02400545524927</v>
      </c>
      <c r="AH216" s="7">
        <f t="shared" si="113"/>
        <v>124.24146237142058</v>
      </c>
      <c r="AI216" s="7">
        <f t="shared" si="113"/>
        <v>110.62203737996796</v>
      </c>
      <c r="AJ216" s="7">
        <f t="shared" si="113"/>
        <v>97.257492265546347</v>
      </c>
      <c r="AK216" s="7">
        <f t="shared" si="113"/>
        <v>84.287071320227923</v>
      </c>
      <c r="AL216" s="7">
        <f t="shared" si="113"/>
        <v>71.939300435023512</v>
      </c>
      <c r="AM216" s="7">
        <f t="shared" si="113"/>
        <v>60.608944989729032</v>
      </c>
      <c r="AN216" s="7">
        <f t="shared" si="113"/>
        <v>50.989928402049436</v>
      </c>
      <c r="AO216" s="7">
        <f t="shared" si="113"/>
        <v>44.222177582214456</v>
      </c>
      <c r="AP216" s="7">
        <f t="shared" si="130"/>
        <v>41.722452492367026</v>
      </c>
      <c r="AQ216" s="7">
        <f t="shared" si="130"/>
        <v>44.222177582214456</v>
      </c>
      <c r="AR216" s="7">
        <f t="shared" si="130"/>
        <v>50.989928402049436</v>
      </c>
      <c r="AS216" s="7">
        <f t="shared" si="130"/>
        <v>60.608944989729032</v>
      </c>
      <c r="AT216" s="7">
        <f t="shared" si="130"/>
        <v>71.939300435023512</v>
      </c>
      <c r="AU216" s="7">
        <f t="shared" si="130"/>
        <v>84.287071320227923</v>
      </c>
      <c r="AV216" s="7">
        <f t="shared" si="130"/>
        <v>97.257492265546347</v>
      </c>
      <c r="AW216" s="7">
        <f t="shared" si="130"/>
        <v>110.62203737996796</v>
      </c>
      <c r="AX216" s="7">
        <f t="shared" si="118"/>
        <v>124.24146237142058</v>
      </c>
      <c r="AY216" s="7">
        <f t="shared" si="118"/>
        <v>138.02400545524927</v>
      </c>
      <c r="AZ216" s="7">
        <f t="shared" si="118"/>
        <v>151.89847931483391</v>
      </c>
      <c r="BA216" s="7">
        <f t="shared" si="118"/>
        <v>165.7656422416708</v>
      </c>
      <c r="BB216" s="7">
        <f t="shared" si="118"/>
        <v>177.48245249236697</v>
      </c>
      <c r="BC216" s="7">
        <f t="shared" si="125"/>
        <v>81.676900548408611</v>
      </c>
      <c r="BD216" s="7">
        <f t="shared" si="119"/>
        <v>10.890253406454482</v>
      </c>
      <c r="BE216" s="40">
        <f t="shared" si="126"/>
        <v>0.96944448235260294</v>
      </c>
      <c r="BF216" s="40">
        <f t="shared" si="132"/>
        <v>0</v>
      </c>
      <c r="BG216" s="40">
        <f t="shared" si="131"/>
        <v>0</v>
      </c>
      <c r="BH216" s="40">
        <f t="shared" si="131"/>
        <v>0</v>
      </c>
      <c r="BI216" s="40">
        <f t="shared" si="131"/>
        <v>0</v>
      </c>
      <c r="BJ216" s="40">
        <f t="shared" si="131"/>
        <v>0</v>
      </c>
      <c r="BK216" s="40">
        <f t="shared" si="131"/>
        <v>0</v>
      </c>
      <c r="BL216" s="40">
        <f t="shared" si="131"/>
        <v>0</v>
      </c>
      <c r="BM216" s="40">
        <f t="shared" si="131"/>
        <v>131.91912603859822</v>
      </c>
      <c r="BN216" s="40">
        <f t="shared" si="131"/>
        <v>410.85379337487876</v>
      </c>
      <c r="BO216" s="40">
        <f t="shared" si="131"/>
        <v>650.38042240706727</v>
      </c>
      <c r="BP216" s="40">
        <f t="shared" si="131"/>
        <v>834.17566920309048</v>
      </c>
      <c r="BQ216" s="40">
        <f t="shared" si="131"/>
        <v>949.71419142980528</v>
      </c>
      <c r="BR216" s="40">
        <f t="shared" si="131"/>
        <v>989.12222973389748</v>
      </c>
      <c r="BS216" s="40">
        <f t="shared" si="117"/>
        <v>949.71419142980528</v>
      </c>
      <c r="BT216" s="40">
        <f t="shared" si="115"/>
        <v>834.17566920309048</v>
      </c>
      <c r="BU216" s="40">
        <f t="shared" si="115"/>
        <v>650.38042240706727</v>
      </c>
      <c r="BV216" s="40">
        <f t="shared" si="115"/>
        <v>410.85379337487876</v>
      </c>
      <c r="BW216" s="40">
        <f t="shared" si="115"/>
        <v>131.91912603859822</v>
      </c>
      <c r="BX216" s="40">
        <f t="shared" si="108"/>
        <v>0</v>
      </c>
      <c r="BY216" s="40">
        <f t="shared" si="108"/>
        <v>0</v>
      </c>
      <c r="BZ216" s="40">
        <f t="shared" si="108"/>
        <v>0</v>
      </c>
      <c r="CA216" s="40">
        <f t="shared" si="108"/>
        <v>0</v>
      </c>
      <c r="CB216" s="40">
        <f t="shared" si="102"/>
        <v>0</v>
      </c>
      <c r="CC216" s="40">
        <f t="shared" si="102"/>
        <v>0</v>
      </c>
      <c r="CD216" s="40">
        <f t="shared" si="102"/>
        <v>0</v>
      </c>
      <c r="CE216" s="40">
        <f t="shared" si="127"/>
        <v>504.45233716428771</v>
      </c>
      <c r="CF216" s="10">
        <f t="shared" si="120"/>
        <v>1.4255308373936926</v>
      </c>
      <c r="CG216" s="35">
        <f t="shared" si="121"/>
        <v>7.6064516129032214</v>
      </c>
      <c r="CH216" s="7">
        <f t="shared" si="122"/>
        <v>23.440820387420594</v>
      </c>
      <c r="CI216" s="7">
        <f t="shared" si="128"/>
        <v>11.954818397584503</v>
      </c>
      <c r="CJ216" s="10">
        <f t="shared" si="123"/>
        <v>15.311575736648759</v>
      </c>
    </row>
    <row r="217" spans="1:88" ht="15.75" thickBot="1" x14ac:dyDescent="0.3">
      <c r="A217" s="8">
        <v>206</v>
      </c>
      <c r="B217" s="3" t="s">
        <v>22</v>
      </c>
      <c r="C217" s="14">
        <v>44402</v>
      </c>
      <c r="D217" s="11">
        <f t="shared" si="124"/>
        <v>19.378005960075679</v>
      </c>
      <c r="E217" s="8">
        <f t="shared" ref="E217:O247" si="133">(E$11-12)*15</f>
        <v>-180</v>
      </c>
      <c r="F217" s="3">
        <f t="shared" si="133"/>
        <v>-165</v>
      </c>
      <c r="G217" s="3">
        <f t="shared" si="133"/>
        <v>-150</v>
      </c>
      <c r="H217" s="3">
        <f t="shared" si="133"/>
        <v>-135</v>
      </c>
      <c r="I217" s="3">
        <f t="shared" si="133"/>
        <v>-120</v>
      </c>
      <c r="J217" s="3">
        <f t="shared" si="133"/>
        <v>-105</v>
      </c>
      <c r="K217" s="3">
        <f t="shared" si="133"/>
        <v>-90</v>
      </c>
      <c r="L217" s="3">
        <f t="shared" si="112"/>
        <v>-75</v>
      </c>
      <c r="M217" s="3">
        <f t="shared" si="112"/>
        <v>-60</v>
      </c>
      <c r="N217" s="3">
        <f t="shared" si="112"/>
        <v>-45</v>
      </c>
      <c r="O217" s="3">
        <f t="shared" si="112"/>
        <v>-30</v>
      </c>
      <c r="P217" s="3">
        <f t="shared" si="112"/>
        <v>-15</v>
      </c>
      <c r="Q217" s="3">
        <f t="shared" si="129"/>
        <v>0</v>
      </c>
      <c r="R217" s="3">
        <f t="shared" si="129"/>
        <v>15</v>
      </c>
      <c r="S217" s="3">
        <f t="shared" si="129"/>
        <v>30</v>
      </c>
      <c r="T217" s="3">
        <f t="shared" si="129"/>
        <v>45</v>
      </c>
      <c r="U217" s="3">
        <f t="shared" si="129"/>
        <v>60</v>
      </c>
      <c r="V217" s="3">
        <f t="shared" si="129"/>
        <v>75</v>
      </c>
      <c r="W217" s="3">
        <f t="shared" si="129"/>
        <v>90</v>
      </c>
      <c r="X217" s="3">
        <f t="shared" si="129"/>
        <v>105</v>
      </c>
      <c r="Y217" s="3">
        <f t="shared" si="109"/>
        <v>120</v>
      </c>
      <c r="Z217" s="3">
        <f t="shared" si="109"/>
        <v>135</v>
      </c>
      <c r="AA217" s="3">
        <f t="shared" si="109"/>
        <v>150</v>
      </c>
      <c r="AB217" s="3">
        <f t="shared" si="109"/>
        <v>165</v>
      </c>
      <c r="AC217" s="3">
        <f t="shared" si="109"/>
        <v>180</v>
      </c>
      <c r="AD217" s="7">
        <f t="shared" si="113"/>
        <v>177.25800596007576</v>
      </c>
      <c r="AE217" s="7">
        <f t="shared" si="113"/>
        <v>165.71423862322345</v>
      </c>
      <c r="AF217" s="7">
        <f t="shared" ref="AD217:AR234" si="134">DEGREES(ACOS((SIN(RADIANS($J$4))*SIN(RADIANS($D217))+COS(RADIANS($J$4))*COS(RADIANS($D217))*COS(RADIANS(G217)))))</f>
        <v>151.8569132201865</v>
      </c>
      <c r="AG217" s="7">
        <f t="shared" si="134"/>
        <v>137.97824777323399</v>
      </c>
      <c r="AH217" s="7">
        <f t="shared" si="134"/>
        <v>124.18706306443183</v>
      </c>
      <c r="AI217" s="7">
        <f t="shared" si="134"/>
        <v>110.55610970040885</v>
      </c>
      <c r="AJ217" s="7">
        <f t="shared" si="134"/>
        <v>97.177184023564649</v>
      </c>
      <c r="AK217" s="7">
        <f t="shared" si="134"/>
        <v>84.188948334032602</v>
      </c>
      <c r="AL217" s="7">
        <f t="shared" si="134"/>
        <v>71.818973643535614</v>
      </c>
      <c r="AM217" s="7">
        <f t="shared" si="134"/>
        <v>60.461094831432192</v>
      </c>
      <c r="AN217" s="7">
        <f t="shared" si="134"/>
        <v>50.809846713256945</v>
      </c>
      <c r="AO217" s="7">
        <f t="shared" si="134"/>
        <v>44.011464959909169</v>
      </c>
      <c r="AP217" s="7">
        <f t="shared" si="130"/>
        <v>41.49800596007568</v>
      </c>
      <c r="AQ217" s="7">
        <f t="shared" si="130"/>
        <v>44.011464959909169</v>
      </c>
      <c r="AR217" s="7">
        <f t="shared" si="130"/>
        <v>50.809846713256945</v>
      </c>
      <c r="AS217" s="7">
        <f t="shared" si="130"/>
        <v>60.461094831432192</v>
      </c>
      <c r="AT217" s="7">
        <f t="shared" si="130"/>
        <v>71.818973643535614</v>
      </c>
      <c r="AU217" s="7">
        <f t="shared" si="130"/>
        <v>84.188948334032602</v>
      </c>
      <c r="AV217" s="7">
        <f t="shared" si="130"/>
        <v>97.177184023564649</v>
      </c>
      <c r="AW217" s="7">
        <f t="shared" si="130"/>
        <v>110.55610970040885</v>
      </c>
      <c r="AX217" s="7">
        <f t="shared" si="118"/>
        <v>124.18706306443183</v>
      </c>
      <c r="AY217" s="7">
        <f t="shared" si="118"/>
        <v>137.97824777323399</v>
      </c>
      <c r="AZ217" s="7">
        <f t="shared" si="118"/>
        <v>151.8569132201865</v>
      </c>
      <c r="BA217" s="7">
        <f t="shared" si="118"/>
        <v>165.71423862322345</v>
      </c>
      <c r="BB217" s="7">
        <f t="shared" si="118"/>
        <v>177.25800596007576</v>
      </c>
      <c r="BC217" s="7">
        <f t="shared" si="125"/>
        <v>81.780637147190461</v>
      </c>
      <c r="BD217" s="7">
        <f t="shared" si="119"/>
        <v>10.904084952958728</v>
      </c>
      <c r="BE217" s="40">
        <f t="shared" si="126"/>
        <v>0.9696635629992858</v>
      </c>
      <c r="BF217" s="40">
        <f t="shared" si="132"/>
        <v>0</v>
      </c>
      <c r="BG217" s="40">
        <f t="shared" si="131"/>
        <v>0</v>
      </c>
      <c r="BH217" s="40">
        <f t="shared" si="131"/>
        <v>0</v>
      </c>
      <c r="BI217" s="40">
        <f t="shared" si="131"/>
        <v>0</v>
      </c>
      <c r="BJ217" s="40">
        <f t="shared" si="131"/>
        <v>0</v>
      </c>
      <c r="BK217" s="40">
        <f t="shared" si="131"/>
        <v>0</v>
      </c>
      <c r="BL217" s="40">
        <f t="shared" si="131"/>
        <v>0</v>
      </c>
      <c r="BM217" s="40">
        <f t="shared" si="131"/>
        <v>134.20753016867323</v>
      </c>
      <c r="BN217" s="40">
        <f t="shared" si="131"/>
        <v>413.59231737731585</v>
      </c>
      <c r="BO217" s="40">
        <f t="shared" si="131"/>
        <v>653.50547310665809</v>
      </c>
      <c r="BP217" s="40">
        <f t="shared" si="131"/>
        <v>837.59731226898168</v>
      </c>
      <c r="BQ217" s="40">
        <f t="shared" si="131"/>
        <v>953.32228025152256</v>
      </c>
      <c r="BR217" s="40">
        <f t="shared" si="131"/>
        <v>992.7939117308224</v>
      </c>
      <c r="BS217" s="40">
        <f t="shared" si="117"/>
        <v>953.32228025152256</v>
      </c>
      <c r="BT217" s="40">
        <f t="shared" si="115"/>
        <v>837.59731226898168</v>
      </c>
      <c r="BU217" s="40">
        <f t="shared" si="115"/>
        <v>653.50547310665809</v>
      </c>
      <c r="BV217" s="40">
        <f t="shared" si="115"/>
        <v>413.59231737731585</v>
      </c>
      <c r="BW217" s="40">
        <f t="shared" si="115"/>
        <v>134.20753016867323</v>
      </c>
      <c r="BX217" s="40">
        <f t="shared" si="108"/>
        <v>0</v>
      </c>
      <c r="BY217" s="40">
        <f t="shared" si="108"/>
        <v>0</v>
      </c>
      <c r="BZ217" s="40">
        <f t="shared" si="108"/>
        <v>0</v>
      </c>
      <c r="CA217" s="40">
        <f t="shared" si="108"/>
        <v>0</v>
      </c>
      <c r="CB217" s="40">
        <f t="shared" si="102"/>
        <v>0</v>
      </c>
      <c r="CC217" s="40">
        <f t="shared" si="102"/>
        <v>0</v>
      </c>
      <c r="CD217" s="40">
        <f t="shared" si="102"/>
        <v>0</v>
      </c>
      <c r="CE217" s="40">
        <f t="shared" si="127"/>
        <v>506.32489498271946</v>
      </c>
      <c r="CF217" s="10">
        <f t="shared" si="120"/>
        <v>1.4273413825972563</v>
      </c>
      <c r="CG217" s="35">
        <f t="shared" si="121"/>
        <v>7.6064516129032214</v>
      </c>
      <c r="CH217" s="7">
        <f t="shared" si="122"/>
        <v>23.586457071069713</v>
      </c>
      <c r="CI217" s="7">
        <f t="shared" si="128"/>
        <v>12.029093106245554</v>
      </c>
      <c r="CJ217" s="10">
        <f t="shared" si="123"/>
        <v>15.39583926616203</v>
      </c>
    </row>
    <row r="218" spans="1:88" ht="15.75" thickBot="1" x14ac:dyDescent="0.3">
      <c r="A218" s="8">
        <v>207</v>
      </c>
      <c r="B218" s="3" t="s">
        <v>22</v>
      </c>
      <c r="C218" s="14">
        <v>44403</v>
      </c>
      <c r="D218" s="11">
        <f t="shared" si="124"/>
        <v>19.147817306406733</v>
      </c>
      <c r="E218" s="8">
        <f t="shared" si="133"/>
        <v>-180</v>
      </c>
      <c r="F218" s="3">
        <f t="shared" si="133"/>
        <v>-165</v>
      </c>
      <c r="G218" s="3">
        <f t="shared" si="133"/>
        <v>-150</v>
      </c>
      <c r="H218" s="3">
        <f t="shared" si="133"/>
        <v>-135</v>
      </c>
      <c r="I218" s="3">
        <f t="shared" si="133"/>
        <v>-120</v>
      </c>
      <c r="J218" s="3">
        <f t="shared" si="133"/>
        <v>-105</v>
      </c>
      <c r="K218" s="3">
        <f t="shared" si="133"/>
        <v>-90</v>
      </c>
      <c r="L218" s="3">
        <f t="shared" si="112"/>
        <v>-75</v>
      </c>
      <c r="M218" s="3">
        <f t="shared" si="112"/>
        <v>-60</v>
      </c>
      <c r="N218" s="3">
        <f t="shared" si="112"/>
        <v>-45</v>
      </c>
      <c r="O218" s="3">
        <f t="shared" si="112"/>
        <v>-30</v>
      </c>
      <c r="P218" s="3">
        <f t="shared" si="112"/>
        <v>-15</v>
      </c>
      <c r="Q218" s="3">
        <f t="shared" si="129"/>
        <v>0</v>
      </c>
      <c r="R218" s="3">
        <f t="shared" si="129"/>
        <v>15</v>
      </c>
      <c r="S218" s="3">
        <f t="shared" si="129"/>
        <v>30</v>
      </c>
      <c r="T218" s="3">
        <f t="shared" si="129"/>
        <v>45</v>
      </c>
      <c r="U218" s="3">
        <f t="shared" si="129"/>
        <v>60</v>
      </c>
      <c r="V218" s="3">
        <f t="shared" si="129"/>
        <v>75</v>
      </c>
      <c r="W218" s="3">
        <f t="shared" si="129"/>
        <v>90</v>
      </c>
      <c r="X218" s="3">
        <f t="shared" si="129"/>
        <v>105</v>
      </c>
      <c r="Y218" s="3">
        <f t="shared" si="109"/>
        <v>120</v>
      </c>
      <c r="Z218" s="3">
        <f t="shared" si="109"/>
        <v>135</v>
      </c>
      <c r="AA218" s="3">
        <f t="shared" si="109"/>
        <v>150</v>
      </c>
      <c r="AB218" s="3">
        <f t="shared" si="109"/>
        <v>165</v>
      </c>
      <c r="AC218" s="3">
        <f t="shared" si="109"/>
        <v>180</v>
      </c>
      <c r="AD218" s="7">
        <f t="shared" si="134"/>
        <v>177.02781730640666</v>
      </c>
      <c r="AE218" s="7">
        <f t="shared" si="134"/>
        <v>165.65813409818324</v>
      </c>
      <c r="AF218" s="7">
        <f t="shared" si="134"/>
        <v>151.81263732436724</v>
      </c>
      <c r="AG218" s="7">
        <f t="shared" si="134"/>
        <v>137.93034896926963</v>
      </c>
      <c r="AH218" s="7">
        <f t="shared" si="134"/>
        <v>124.13068852212353</v>
      </c>
      <c r="AI218" s="7">
        <f t="shared" si="134"/>
        <v>110.48818258414435</v>
      </c>
      <c r="AJ218" s="7">
        <f t="shared" si="134"/>
        <v>97.094720966769572</v>
      </c>
      <c r="AK218" s="7">
        <f t="shared" si="134"/>
        <v>84.088390225238143</v>
      </c>
      <c r="AL218" s="7">
        <f t="shared" si="134"/>
        <v>71.69578236531612</v>
      </c>
      <c r="AM218" s="7">
        <f t="shared" si="134"/>
        <v>60.309755555816423</v>
      </c>
      <c r="AN218" s="7">
        <f t="shared" si="134"/>
        <v>50.625423877007805</v>
      </c>
      <c r="AO218" s="7">
        <f t="shared" si="134"/>
        <v>43.795474170821336</v>
      </c>
      <c r="AP218" s="7">
        <f t="shared" si="130"/>
        <v>41.267817306406727</v>
      </c>
      <c r="AQ218" s="7">
        <f t="shared" si="130"/>
        <v>43.795474170821336</v>
      </c>
      <c r="AR218" s="7">
        <f t="shared" si="130"/>
        <v>50.625423877007805</v>
      </c>
      <c r="AS218" s="7">
        <f t="shared" si="130"/>
        <v>60.309755555816423</v>
      </c>
      <c r="AT218" s="7">
        <f t="shared" si="130"/>
        <v>71.69578236531612</v>
      </c>
      <c r="AU218" s="7">
        <f t="shared" si="130"/>
        <v>84.088390225238143</v>
      </c>
      <c r="AV218" s="7">
        <f t="shared" si="130"/>
        <v>97.094720966769572</v>
      </c>
      <c r="AW218" s="7">
        <f t="shared" si="130"/>
        <v>110.48818258414435</v>
      </c>
      <c r="AX218" s="7">
        <f t="shared" si="118"/>
        <v>124.13068852212353</v>
      </c>
      <c r="AY218" s="7">
        <f t="shared" si="118"/>
        <v>137.93034896926963</v>
      </c>
      <c r="AZ218" s="7">
        <f t="shared" si="118"/>
        <v>151.81263732436724</v>
      </c>
      <c r="BA218" s="7">
        <f t="shared" si="118"/>
        <v>165.65813409818324</v>
      </c>
      <c r="BB218" s="7">
        <f t="shared" si="118"/>
        <v>177.02781730640666</v>
      </c>
      <c r="BC218" s="7">
        <f t="shared" si="125"/>
        <v>81.886703157830922</v>
      </c>
      <c r="BD218" s="7">
        <f t="shared" si="119"/>
        <v>10.91822708771079</v>
      </c>
      <c r="BE218" s="40">
        <f t="shared" si="126"/>
        <v>0.96989163298696601</v>
      </c>
      <c r="BF218" s="40">
        <f t="shared" si="132"/>
        <v>0</v>
      </c>
      <c r="BG218" s="40">
        <f t="shared" si="131"/>
        <v>0</v>
      </c>
      <c r="BH218" s="40">
        <f t="shared" si="131"/>
        <v>0</v>
      </c>
      <c r="BI218" s="40">
        <f t="shared" si="131"/>
        <v>0</v>
      </c>
      <c r="BJ218" s="40">
        <f t="shared" si="131"/>
        <v>0</v>
      </c>
      <c r="BK218" s="40">
        <f t="shared" si="131"/>
        <v>0</v>
      </c>
      <c r="BL218" s="40">
        <f t="shared" si="131"/>
        <v>0</v>
      </c>
      <c r="BM218" s="40">
        <f t="shared" si="131"/>
        <v>136.55387623509941</v>
      </c>
      <c r="BN218" s="40">
        <f t="shared" si="131"/>
        <v>416.39700285473162</v>
      </c>
      <c r="BO218" s="40">
        <f t="shared" si="131"/>
        <v>656.70374355906233</v>
      </c>
      <c r="BP218" s="40">
        <f t="shared" si="131"/>
        <v>841.09759109475726</v>
      </c>
      <c r="BQ218" s="40">
        <f t="shared" si="131"/>
        <v>957.01240947750023</v>
      </c>
      <c r="BR218" s="40">
        <f t="shared" si="131"/>
        <v>996.54879539280137</v>
      </c>
      <c r="BS218" s="40">
        <f t="shared" si="117"/>
        <v>957.01240947750023</v>
      </c>
      <c r="BT218" s="40">
        <f t="shared" si="115"/>
        <v>841.09759109475726</v>
      </c>
      <c r="BU218" s="40">
        <f t="shared" si="115"/>
        <v>656.70374355906233</v>
      </c>
      <c r="BV218" s="40">
        <f t="shared" si="115"/>
        <v>416.39700285473162</v>
      </c>
      <c r="BW218" s="40">
        <f t="shared" si="115"/>
        <v>136.55387623509941</v>
      </c>
      <c r="BX218" s="40">
        <f t="shared" si="108"/>
        <v>0</v>
      </c>
      <c r="BY218" s="40">
        <f t="shared" si="108"/>
        <v>0</v>
      </c>
      <c r="BZ218" s="40">
        <f t="shared" si="108"/>
        <v>0</v>
      </c>
      <c r="CA218" s="40">
        <f t="shared" si="108"/>
        <v>0</v>
      </c>
      <c r="CB218" s="40">
        <f t="shared" si="102"/>
        <v>0</v>
      </c>
      <c r="CC218" s="40">
        <f t="shared" si="102"/>
        <v>0</v>
      </c>
      <c r="CD218" s="40">
        <f t="shared" si="102"/>
        <v>0</v>
      </c>
      <c r="CE218" s="40">
        <f t="shared" si="127"/>
        <v>508.23988565032869</v>
      </c>
      <c r="CF218" s="10">
        <f t="shared" si="120"/>
        <v>1.4291925837073873</v>
      </c>
      <c r="CG218" s="35">
        <f t="shared" si="121"/>
        <v>7.6064516129032214</v>
      </c>
      <c r="CH218" s="7">
        <f t="shared" si="122"/>
        <v>23.735483006588087</v>
      </c>
      <c r="CI218" s="7">
        <f t="shared" si="128"/>
        <v>12.105096333359924</v>
      </c>
      <c r="CJ218" s="10">
        <f t="shared" si="123"/>
        <v>15.481962439230177</v>
      </c>
    </row>
    <row r="219" spans="1:88" ht="15.75" thickBot="1" x14ac:dyDescent="0.3">
      <c r="A219" s="8">
        <v>208</v>
      </c>
      <c r="B219" s="3" t="s">
        <v>22</v>
      </c>
      <c r="C219" s="14">
        <v>44404</v>
      </c>
      <c r="D219" s="11">
        <f t="shared" si="124"/>
        <v>18.911954741226154</v>
      </c>
      <c r="E219" s="8">
        <f t="shared" si="133"/>
        <v>-180</v>
      </c>
      <c r="F219" s="3">
        <f t="shared" si="133"/>
        <v>-165</v>
      </c>
      <c r="G219" s="3">
        <f t="shared" si="133"/>
        <v>-150</v>
      </c>
      <c r="H219" s="3">
        <f t="shared" si="133"/>
        <v>-135</v>
      </c>
      <c r="I219" s="3">
        <f t="shared" si="133"/>
        <v>-120</v>
      </c>
      <c r="J219" s="3">
        <f t="shared" si="133"/>
        <v>-105</v>
      </c>
      <c r="K219" s="3">
        <f t="shared" si="133"/>
        <v>-90</v>
      </c>
      <c r="L219" s="3">
        <f t="shared" si="112"/>
        <v>-75</v>
      </c>
      <c r="M219" s="3">
        <f t="shared" si="112"/>
        <v>-60</v>
      </c>
      <c r="N219" s="3">
        <f t="shared" si="112"/>
        <v>-45</v>
      </c>
      <c r="O219" s="3">
        <f t="shared" si="112"/>
        <v>-30</v>
      </c>
      <c r="P219" s="3">
        <f t="shared" si="112"/>
        <v>-15</v>
      </c>
      <c r="Q219" s="3">
        <f t="shared" si="112"/>
        <v>0</v>
      </c>
      <c r="R219" s="3">
        <f t="shared" si="112"/>
        <v>15</v>
      </c>
      <c r="S219" s="3">
        <f t="shared" si="112"/>
        <v>30</v>
      </c>
      <c r="T219" s="3">
        <f t="shared" si="129"/>
        <v>45</v>
      </c>
      <c r="U219" s="3">
        <f t="shared" si="129"/>
        <v>60</v>
      </c>
      <c r="V219" s="3">
        <f t="shared" si="129"/>
        <v>75</v>
      </c>
      <c r="W219" s="3">
        <f t="shared" si="129"/>
        <v>90</v>
      </c>
      <c r="X219" s="3">
        <f t="shared" si="129"/>
        <v>105</v>
      </c>
      <c r="Y219" s="3">
        <f t="shared" si="109"/>
        <v>120</v>
      </c>
      <c r="Z219" s="3">
        <f t="shared" si="109"/>
        <v>135</v>
      </c>
      <c r="AA219" s="3">
        <f t="shared" si="109"/>
        <v>150</v>
      </c>
      <c r="AB219" s="3">
        <f t="shared" si="109"/>
        <v>165</v>
      </c>
      <c r="AC219" s="3">
        <f t="shared" si="109"/>
        <v>180</v>
      </c>
      <c r="AD219" s="7">
        <f t="shared" si="134"/>
        <v>176.79195474122628</v>
      </c>
      <c r="AE219" s="7">
        <f t="shared" si="134"/>
        <v>165.59713186195125</v>
      </c>
      <c r="AF219" s="7">
        <f t="shared" si="134"/>
        <v>151.76554892107816</v>
      </c>
      <c r="AG219" s="7">
        <f t="shared" si="134"/>
        <v>137.88025373409351</v>
      </c>
      <c r="AH219" s="7">
        <f t="shared" si="134"/>
        <v>124.0723136100064</v>
      </c>
      <c r="AI219" s="7">
        <f t="shared" si="134"/>
        <v>110.41825407445948</v>
      </c>
      <c r="AJ219" s="7">
        <f t="shared" si="134"/>
        <v>97.010121239373632</v>
      </c>
      <c r="AK219" s="7">
        <f t="shared" si="134"/>
        <v>83.985433861245113</v>
      </c>
      <c r="AL219" s="7">
        <f t="shared" si="134"/>
        <v>71.569781166928905</v>
      </c>
      <c r="AM219" s="7">
        <f t="shared" si="134"/>
        <v>60.154996941028003</v>
      </c>
      <c r="AN219" s="7">
        <f t="shared" si="134"/>
        <v>50.436737900813114</v>
      </c>
      <c r="AO219" s="7">
        <f t="shared" si="134"/>
        <v>43.574279531502583</v>
      </c>
      <c r="AP219" s="7">
        <f t="shared" si="134"/>
        <v>41.031954741226144</v>
      </c>
      <c r="AQ219" s="7">
        <f t="shared" si="134"/>
        <v>43.574279531502583</v>
      </c>
      <c r="AR219" s="7">
        <f t="shared" si="134"/>
        <v>50.436737900813114</v>
      </c>
      <c r="AS219" s="7">
        <f t="shared" si="130"/>
        <v>60.154996941028003</v>
      </c>
      <c r="AT219" s="7">
        <f t="shared" si="130"/>
        <v>71.569781166928905</v>
      </c>
      <c r="AU219" s="7">
        <f t="shared" si="130"/>
        <v>83.985433861245113</v>
      </c>
      <c r="AV219" s="7">
        <f t="shared" si="130"/>
        <v>97.010121239373632</v>
      </c>
      <c r="AW219" s="7">
        <f t="shared" si="130"/>
        <v>110.41825407445948</v>
      </c>
      <c r="AX219" s="7">
        <f t="shared" si="118"/>
        <v>124.0723136100064</v>
      </c>
      <c r="AY219" s="7">
        <f t="shared" si="118"/>
        <v>137.88025373409351</v>
      </c>
      <c r="AZ219" s="7">
        <f t="shared" si="118"/>
        <v>151.76554892107816</v>
      </c>
      <c r="BA219" s="7">
        <f t="shared" si="118"/>
        <v>165.59713186195125</v>
      </c>
      <c r="BB219" s="7">
        <f t="shared" si="118"/>
        <v>176.79195474122628</v>
      </c>
      <c r="BC219" s="7">
        <f t="shared" si="125"/>
        <v>81.995048204144652</v>
      </c>
      <c r="BD219" s="7">
        <f t="shared" si="119"/>
        <v>10.932673093885954</v>
      </c>
      <c r="BE219" s="40">
        <f t="shared" si="126"/>
        <v>0.97012862473358386</v>
      </c>
      <c r="BF219" s="40">
        <f t="shared" si="132"/>
        <v>0</v>
      </c>
      <c r="BG219" s="40">
        <f t="shared" si="131"/>
        <v>0</v>
      </c>
      <c r="BH219" s="40">
        <f t="shared" si="131"/>
        <v>0</v>
      </c>
      <c r="BI219" s="40">
        <f t="shared" si="131"/>
        <v>0</v>
      </c>
      <c r="BJ219" s="40">
        <f t="shared" si="131"/>
        <v>0</v>
      </c>
      <c r="BK219" s="40">
        <f t="shared" si="131"/>
        <v>0</v>
      </c>
      <c r="BL219" s="40">
        <f t="shared" si="131"/>
        <v>0</v>
      </c>
      <c r="BM219" s="40">
        <f t="shared" si="131"/>
        <v>138.95737210513576</v>
      </c>
      <c r="BN219" s="40">
        <f t="shared" si="131"/>
        <v>419.26659436718285</v>
      </c>
      <c r="BO219" s="40">
        <f t="shared" si="131"/>
        <v>659.97358047342175</v>
      </c>
      <c r="BP219" s="40">
        <f t="shared" si="131"/>
        <v>844.67454710781578</v>
      </c>
      <c r="BQ219" s="40">
        <f t="shared" si="131"/>
        <v>960.78242862701006</v>
      </c>
      <c r="BR219" s="40">
        <f t="shared" si="131"/>
        <v>1000.3846647828175</v>
      </c>
      <c r="BS219" s="40">
        <f t="shared" si="117"/>
        <v>960.78242862701006</v>
      </c>
      <c r="BT219" s="40">
        <f t="shared" si="117"/>
        <v>844.67454710781578</v>
      </c>
      <c r="BU219" s="40">
        <f t="shared" si="117"/>
        <v>659.97358047342175</v>
      </c>
      <c r="BV219" s="40">
        <f t="shared" si="117"/>
        <v>419.26659436718285</v>
      </c>
      <c r="BW219" s="40">
        <f t="shared" si="115"/>
        <v>138.95737210513576</v>
      </c>
      <c r="BX219" s="40">
        <f t="shared" si="115"/>
        <v>0</v>
      </c>
      <c r="BY219" s="40">
        <f t="shared" si="115"/>
        <v>0</v>
      </c>
      <c r="BZ219" s="40">
        <f t="shared" si="115"/>
        <v>0</v>
      </c>
      <c r="CA219" s="40">
        <f t="shared" si="108"/>
        <v>0</v>
      </c>
      <c r="CB219" s="40">
        <f t="shared" si="102"/>
        <v>0</v>
      </c>
      <c r="CC219" s="40">
        <f t="shared" si="102"/>
        <v>0</v>
      </c>
      <c r="CD219" s="40">
        <f t="shared" si="102"/>
        <v>0</v>
      </c>
      <c r="CE219" s="40">
        <f t="shared" si="127"/>
        <v>510.19617903923694</v>
      </c>
      <c r="CF219" s="10">
        <f t="shared" si="120"/>
        <v>1.4310835614937878</v>
      </c>
      <c r="CG219" s="35">
        <f t="shared" si="121"/>
        <v>7.6064516129032214</v>
      </c>
      <c r="CH219" s="7">
        <f t="shared" si="122"/>
        <v>23.887821789072003</v>
      </c>
      <c r="CI219" s="7">
        <f t="shared" si="128"/>
        <v>12.182789112426722</v>
      </c>
      <c r="CJ219" s="10">
        <f t="shared" si="123"/>
        <v>15.56989370631279</v>
      </c>
    </row>
    <row r="220" spans="1:88" ht="15.75" thickBot="1" x14ac:dyDescent="0.3">
      <c r="A220" s="8">
        <v>209</v>
      </c>
      <c r="B220" s="3" t="s">
        <v>22</v>
      </c>
      <c r="C220" s="14">
        <v>44405</v>
      </c>
      <c r="D220" s="11">
        <f t="shared" si="124"/>
        <v>18.670488155702341</v>
      </c>
      <c r="E220" s="8">
        <f t="shared" si="133"/>
        <v>-180</v>
      </c>
      <c r="F220" s="3">
        <f t="shared" si="133"/>
        <v>-165</v>
      </c>
      <c r="G220" s="3">
        <f t="shared" si="133"/>
        <v>-150</v>
      </c>
      <c r="H220" s="3">
        <f t="shared" si="133"/>
        <v>-135</v>
      </c>
      <c r="I220" s="3">
        <f t="shared" si="133"/>
        <v>-120</v>
      </c>
      <c r="J220" s="3">
        <f t="shared" si="133"/>
        <v>-105</v>
      </c>
      <c r="K220" s="3">
        <f t="shared" si="133"/>
        <v>-90</v>
      </c>
      <c r="L220" s="3">
        <f t="shared" si="112"/>
        <v>-75</v>
      </c>
      <c r="M220" s="3">
        <f t="shared" si="112"/>
        <v>-60</v>
      </c>
      <c r="N220" s="3">
        <f t="shared" si="112"/>
        <v>-45</v>
      </c>
      <c r="O220" s="3">
        <f t="shared" si="112"/>
        <v>-30</v>
      </c>
      <c r="P220" s="3">
        <f t="shared" si="112"/>
        <v>-15</v>
      </c>
      <c r="Q220" s="3">
        <f t="shared" si="112"/>
        <v>0</v>
      </c>
      <c r="R220" s="3">
        <f t="shared" si="112"/>
        <v>15</v>
      </c>
      <c r="S220" s="3">
        <f t="shared" si="112"/>
        <v>30</v>
      </c>
      <c r="T220" s="3">
        <f t="shared" si="129"/>
        <v>45</v>
      </c>
      <c r="U220" s="3">
        <f t="shared" si="129"/>
        <v>60</v>
      </c>
      <c r="V220" s="3">
        <f t="shared" si="129"/>
        <v>75</v>
      </c>
      <c r="W220" s="3">
        <f t="shared" si="129"/>
        <v>90</v>
      </c>
      <c r="X220" s="3">
        <f t="shared" si="129"/>
        <v>105</v>
      </c>
      <c r="Y220" s="3">
        <f t="shared" si="109"/>
        <v>120</v>
      </c>
      <c r="Z220" s="3">
        <f t="shared" si="109"/>
        <v>135</v>
      </c>
      <c r="AA220" s="3">
        <f t="shared" si="109"/>
        <v>150</v>
      </c>
      <c r="AB220" s="3">
        <f t="shared" si="109"/>
        <v>165</v>
      </c>
      <c r="AC220" s="3">
        <f t="shared" si="109"/>
        <v>180</v>
      </c>
      <c r="AD220" s="7">
        <f t="shared" si="134"/>
        <v>176.55048815570237</v>
      </c>
      <c r="AE220" s="7">
        <f t="shared" si="134"/>
        <v>165.53104151167372</v>
      </c>
      <c r="AF220" s="7">
        <f t="shared" si="134"/>
        <v>151.71554609545026</v>
      </c>
      <c r="AG220" s="7">
        <f t="shared" si="134"/>
        <v>137.82790710409625</v>
      </c>
      <c r="AH220" s="7">
        <f t="shared" si="134"/>
        <v>124.01191357343251</v>
      </c>
      <c r="AI220" s="7">
        <f t="shared" si="134"/>
        <v>110.34632273828635</v>
      </c>
      <c r="AJ220" s="7">
        <f t="shared" si="134"/>
        <v>96.923403711110652</v>
      </c>
      <c r="AK220" s="7">
        <f t="shared" si="134"/>
        <v>83.880117097055134</v>
      </c>
      <c r="AL220" s="7">
        <f t="shared" si="134"/>
        <v>71.441025938602905</v>
      </c>
      <c r="AM220" s="7">
        <f t="shared" si="134"/>
        <v>59.996890487489395</v>
      </c>
      <c r="AN220" s="7">
        <f t="shared" si="134"/>
        <v>50.243868835439102</v>
      </c>
      <c r="AO220" s="7">
        <f t="shared" si="134"/>
        <v>43.347957311807292</v>
      </c>
      <c r="AP220" s="7">
        <f t="shared" si="134"/>
        <v>40.790488155702349</v>
      </c>
      <c r="AQ220" s="7">
        <f t="shared" si="134"/>
        <v>43.347957311807292</v>
      </c>
      <c r="AR220" s="7">
        <f t="shared" si="134"/>
        <v>50.243868835439102</v>
      </c>
      <c r="AS220" s="7">
        <f t="shared" si="130"/>
        <v>59.996890487489395</v>
      </c>
      <c r="AT220" s="7">
        <f t="shared" si="130"/>
        <v>71.441025938602905</v>
      </c>
      <c r="AU220" s="7">
        <f t="shared" si="130"/>
        <v>83.880117097055134</v>
      </c>
      <c r="AV220" s="7">
        <f t="shared" si="130"/>
        <v>96.923403711110652</v>
      </c>
      <c r="AW220" s="7">
        <f t="shared" si="130"/>
        <v>110.34632273828635</v>
      </c>
      <c r="AX220" s="7">
        <f t="shared" si="118"/>
        <v>124.01191357343251</v>
      </c>
      <c r="AY220" s="7">
        <f t="shared" si="118"/>
        <v>137.82790710409625</v>
      </c>
      <c r="AZ220" s="7">
        <f t="shared" si="118"/>
        <v>151.71554609545026</v>
      </c>
      <c r="BA220" s="7">
        <f t="shared" si="118"/>
        <v>165.53104151167372</v>
      </c>
      <c r="BB220" s="7">
        <f t="shared" si="118"/>
        <v>176.55048815570237</v>
      </c>
      <c r="BC220" s="7">
        <f t="shared" si="125"/>
        <v>82.105621677847097</v>
      </c>
      <c r="BD220" s="7">
        <f t="shared" si="119"/>
        <v>10.947416223712946</v>
      </c>
      <c r="BE220" s="40">
        <f t="shared" si="126"/>
        <v>0.97037446801337024</v>
      </c>
      <c r="BF220" s="40">
        <f t="shared" si="132"/>
        <v>0</v>
      </c>
      <c r="BG220" s="40">
        <f t="shared" si="131"/>
        <v>0</v>
      </c>
      <c r="BH220" s="40">
        <f t="shared" si="131"/>
        <v>0</v>
      </c>
      <c r="BI220" s="40">
        <f t="shared" si="131"/>
        <v>0</v>
      </c>
      <c r="BJ220" s="40">
        <f t="shared" si="131"/>
        <v>0</v>
      </c>
      <c r="BK220" s="40">
        <f t="shared" si="131"/>
        <v>0</v>
      </c>
      <c r="BL220" s="40">
        <f t="shared" si="131"/>
        <v>0</v>
      </c>
      <c r="BM220" s="40">
        <f t="shared" si="131"/>
        <v>141.41720290975621</v>
      </c>
      <c r="BN220" s="40">
        <f t="shared" si="131"/>
        <v>422.19980622178059</v>
      </c>
      <c r="BO220" s="40">
        <f t="shared" si="131"/>
        <v>663.31329385123149</v>
      </c>
      <c r="BP220" s="40">
        <f t="shared" si="131"/>
        <v>848.32618007504061</v>
      </c>
      <c r="BQ220" s="40">
        <f t="shared" si="131"/>
        <v>964.6301424453053</v>
      </c>
      <c r="BR220" s="40">
        <f t="shared" si="131"/>
        <v>1004.2992581278787</v>
      </c>
      <c r="BS220" s="40">
        <f t="shared" si="117"/>
        <v>964.6301424453053</v>
      </c>
      <c r="BT220" s="40">
        <f t="shared" si="117"/>
        <v>848.32618007504061</v>
      </c>
      <c r="BU220" s="40">
        <f t="shared" si="117"/>
        <v>663.31329385123149</v>
      </c>
      <c r="BV220" s="40">
        <f t="shared" si="117"/>
        <v>422.19980622178059</v>
      </c>
      <c r="BW220" s="40">
        <f t="shared" si="115"/>
        <v>141.41720290975621</v>
      </c>
      <c r="BX220" s="40">
        <f t="shared" si="115"/>
        <v>0</v>
      </c>
      <c r="BY220" s="40">
        <f t="shared" si="115"/>
        <v>0</v>
      </c>
      <c r="BZ220" s="40">
        <f t="shared" si="115"/>
        <v>0</v>
      </c>
      <c r="CA220" s="40">
        <f t="shared" si="108"/>
        <v>0</v>
      </c>
      <c r="CB220" s="40">
        <f t="shared" si="108"/>
        <v>0</v>
      </c>
      <c r="CC220" s="40">
        <f t="shared" si="108"/>
        <v>0</v>
      </c>
      <c r="CD220" s="40">
        <f t="shared" si="108"/>
        <v>0</v>
      </c>
      <c r="CE220" s="40">
        <f t="shared" si="127"/>
        <v>512.1926216452182</v>
      </c>
      <c r="CF220" s="10">
        <f t="shared" si="120"/>
        <v>1.433013432675263</v>
      </c>
      <c r="CG220" s="35">
        <f t="shared" si="121"/>
        <v>7.6064516129032214</v>
      </c>
      <c r="CH220" s="7">
        <f t="shared" si="122"/>
        <v>24.043395380796852</v>
      </c>
      <c r="CI220" s="7">
        <f t="shared" si="128"/>
        <v>12.262131644206395</v>
      </c>
      <c r="CJ220" s="10">
        <f t="shared" si="123"/>
        <v>15.659580597650542</v>
      </c>
    </row>
    <row r="221" spans="1:88" ht="15.75" thickBot="1" x14ac:dyDescent="0.3">
      <c r="A221" s="8">
        <v>210</v>
      </c>
      <c r="B221" s="3" t="s">
        <v>22</v>
      </c>
      <c r="C221" s="14">
        <v>44406</v>
      </c>
      <c r="D221" s="11">
        <f t="shared" si="124"/>
        <v>18.423489101595852</v>
      </c>
      <c r="E221" s="8">
        <f t="shared" si="133"/>
        <v>-180</v>
      </c>
      <c r="F221" s="3">
        <f t="shared" si="133"/>
        <v>-165</v>
      </c>
      <c r="G221" s="3">
        <f t="shared" si="133"/>
        <v>-150</v>
      </c>
      <c r="H221" s="3">
        <f t="shared" si="133"/>
        <v>-135</v>
      </c>
      <c r="I221" s="3">
        <f t="shared" si="133"/>
        <v>-120</v>
      </c>
      <c r="J221" s="3">
        <f t="shared" si="133"/>
        <v>-105</v>
      </c>
      <c r="K221" s="3">
        <f t="shared" si="133"/>
        <v>-90</v>
      </c>
      <c r="L221" s="3">
        <f t="shared" si="112"/>
        <v>-75</v>
      </c>
      <c r="M221" s="3">
        <f t="shared" si="112"/>
        <v>-60</v>
      </c>
      <c r="N221" s="3">
        <f t="shared" si="112"/>
        <v>-45</v>
      </c>
      <c r="O221" s="3">
        <f t="shared" si="112"/>
        <v>-30</v>
      </c>
      <c r="P221" s="3">
        <f t="shared" si="112"/>
        <v>-15</v>
      </c>
      <c r="Q221" s="3">
        <f t="shared" si="112"/>
        <v>0</v>
      </c>
      <c r="R221" s="3">
        <f t="shared" si="112"/>
        <v>15</v>
      </c>
      <c r="S221" s="3">
        <f t="shared" si="112"/>
        <v>30</v>
      </c>
      <c r="T221" s="3">
        <f t="shared" si="129"/>
        <v>45</v>
      </c>
      <c r="U221" s="3">
        <f t="shared" si="129"/>
        <v>60</v>
      </c>
      <c r="V221" s="3">
        <f t="shared" si="129"/>
        <v>75</v>
      </c>
      <c r="W221" s="3">
        <f t="shared" si="129"/>
        <v>90</v>
      </c>
      <c r="X221" s="3">
        <f t="shared" si="129"/>
        <v>105</v>
      </c>
      <c r="Y221" s="3">
        <f t="shared" si="109"/>
        <v>120</v>
      </c>
      <c r="Z221" s="3">
        <f t="shared" si="109"/>
        <v>135</v>
      </c>
      <c r="AA221" s="3">
        <f t="shared" ref="AA221:AC284" si="135">(AA$11-12)*15</f>
        <v>150</v>
      </c>
      <c r="AB221" s="3">
        <f t="shared" si="135"/>
        <v>165</v>
      </c>
      <c r="AC221" s="3">
        <f t="shared" si="135"/>
        <v>180</v>
      </c>
      <c r="AD221" s="7">
        <f t="shared" si="134"/>
        <v>176.30348910159597</v>
      </c>
      <c r="AE221" s="7">
        <f t="shared" si="134"/>
        <v>165.45967995890513</v>
      </c>
      <c r="AF221" s="7">
        <f t="shared" si="134"/>
        <v>151.66252800921959</v>
      </c>
      <c r="AG221" s="7">
        <f t="shared" si="134"/>
        <v>137.77325460023036</v>
      </c>
      <c r="AH221" s="7">
        <f t="shared" si="134"/>
        <v>123.94946411360017</v>
      </c>
      <c r="AI221" s="7">
        <f t="shared" si="134"/>
        <v>110.27238770426401</v>
      </c>
      <c r="AJ221" s="7">
        <f t="shared" si="134"/>
        <v>96.834587988189909</v>
      </c>
      <c r="AK221" s="7">
        <f t="shared" si="134"/>
        <v>83.772478765935759</v>
      </c>
      <c r="AL221" s="7">
        <f t="shared" si="134"/>
        <v>71.309573871693559</v>
      </c>
      <c r="AM221" s="7">
        <f t="shared" si="134"/>
        <v>59.835509392576903</v>
      </c>
      <c r="AN221" s="7">
        <f t="shared" si="134"/>
        <v>50.046898758768094</v>
      </c>
      <c r="AO221" s="7">
        <f t="shared" si="134"/>
        <v>43.116585723202206</v>
      </c>
      <c r="AP221" s="7">
        <f t="shared" si="134"/>
        <v>40.543489101595853</v>
      </c>
      <c r="AQ221" s="7">
        <f t="shared" si="134"/>
        <v>43.116585723202206</v>
      </c>
      <c r="AR221" s="7">
        <f t="shared" si="134"/>
        <v>50.046898758768094</v>
      </c>
      <c r="AS221" s="7">
        <f t="shared" si="130"/>
        <v>59.835509392576903</v>
      </c>
      <c r="AT221" s="7">
        <f t="shared" si="130"/>
        <v>71.309573871693559</v>
      </c>
      <c r="AU221" s="7">
        <f t="shared" si="130"/>
        <v>83.772478765935759</v>
      </c>
      <c r="AV221" s="7">
        <f t="shared" si="130"/>
        <v>96.834587988189909</v>
      </c>
      <c r="AW221" s="7">
        <f t="shared" si="130"/>
        <v>110.27238770426401</v>
      </c>
      <c r="AX221" s="7">
        <f t="shared" si="118"/>
        <v>123.94946411360017</v>
      </c>
      <c r="AY221" s="7">
        <f t="shared" si="118"/>
        <v>137.77325460023036</v>
      </c>
      <c r="AZ221" s="7">
        <f t="shared" si="118"/>
        <v>151.66252800921959</v>
      </c>
      <c r="BA221" s="7">
        <f t="shared" si="118"/>
        <v>165.45967995890513</v>
      </c>
      <c r="BB221" s="7">
        <f t="shared" si="118"/>
        <v>176.30348910159597</v>
      </c>
      <c r="BC221" s="7">
        <f t="shared" si="125"/>
        <v>82.218372801755351</v>
      </c>
      <c r="BD221" s="7">
        <f t="shared" si="119"/>
        <v>10.962449706900713</v>
      </c>
      <c r="BE221" s="40">
        <f t="shared" si="126"/>
        <v>0.97062908997765562</v>
      </c>
      <c r="BF221" s="40">
        <f t="shared" si="132"/>
        <v>0</v>
      </c>
      <c r="BG221" s="40">
        <f t="shared" si="131"/>
        <v>0</v>
      </c>
      <c r="BH221" s="40">
        <f t="shared" si="131"/>
        <v>0</v>
      </c>
      <c r="BI221" s="40">
        <f t="shared" si="131"/>
        <v>0</v>
      </c>
      <c r="BJ221" s="40">
        <f t="shared" si="131"/>
        <v>0</v>
      </c>
      <c r="BK221" s="40">
        <f t="shared" si="131"/>
        <v>0</v>
      </c>
      <c r="BL221" s="40">
        <f t="shared" si="131"/>
        <v>0</v>
      </c>
      <c r="BM221" s="40">
        <f t="shared" si="131"/>
        <v>143.93253110390737</v>
      </c>
      <c r="BN221" s="40">
        <f t="shared" si="131"/>
        <v>425.19532300071086</v>
      </c>
      <c r="BO221" s="40">
        <f t="shared" si="131"/>
        <v>666.72115791603414</v>
      </c>
      <c r="BP221" s="40">
        <f t="shared" si="131"/>
        <v>852.05044934071293</v>
      </c>
      <c r="BQ221" s="40">
        <f t="shared" si="131"/>
        <v>968.55331233529012</v>
      </c>
      <c r="BR221" s="40">
        <f t="shared" si="131"/>
        <v>1008.2902693167697</v>
      </c>
      <c r="BS221" s="40">
        <f t="shared" si="117"/>
        <v>968.55331233529012</v>
      </c>
      <c r="BT221" s="40">
        <f t="shared" si="117"/>
        <v>852.05044934071293</v>
      </c>
      <c r="BU221" s="40">
        <f t="shared" si="117"/>
        <v>666.72115791603414</v>
      </c>
      <c r="BV221" s="40">
        <f t="shared" si="117"/>
        <v>425.19532300071086</v>
      </c>
      <c r="BW221" s="40">
        <f t="shared" si="115"/>
        <v>143.93253110390737</v>
      </c>
      <c r="BX221" s="40">
        <f t="shared" si="115"/>
        <v>0</v>
      </c>
      <c r="BY221" s="40">
        <f t="shared" si="115"/>
        <v>0</v>
      </c>
      <c r="BZ221" s="40">
        <f t="shared" si="115"/>
        <v>0</v>
      </c>
      <c r="CA221" s="40">
        <f t="shared" si="108"/>
        <v>0</v>
      </c>
      <c r="CB221" s="40">
        <f t="shared" si="108"/>
        <v>0</v>
      </c>
      <c r="CC221" s="40">
        <f t="shared" si="108"/>
        <v>0</v>
      </c>
      <c r="CD221" s="40">
        <f t="shared" si="108"/>
        <v>0</v>
      </c>
      <c r="CE221" s="40">
        <f t="shared" si="127"/>
        <v>514.22803735155253</v>
      </c>
      <c r="CF221" s="10">
        <f t="shared" si="120"/>
        <v>1.4349813110227858</v>
      </c>
      <c r="CG221" s="35">
        <f t="shared" si="121"/>
        <v>7.6064516129032214</v>
      </c>
      <c r="CH221" s="7">
        <f t="shared" si="122"/>
        <v>24.202124155092562</v>
      </c>
      <c r="CI221" s="7">
        <f t="shared" si="128"/>
        <v>12.343083319097207</v>
      </c>
      <c r="CJ221" s="10">
        <f t="shared" si="123"/>
        <v>15.750969761969516</v>
      </c>
    </row>
    <row r="222" spans="1:88" ht="15.75" thickBot="1" x14ac:dyDescent="0.3">
      <c r="A222" s="8">
        <v>211</v>
      </c>
      <c r="B222" s="3" t="s">
        <v>22</v>
      </c>
      <c r="C222" s="14">
        <v>44407</v>
      </c>
      <c r="D222" s="11">
        <f t="shared" si="124"/>
        <v>18.171030770057104</v>
      </c>
      <c r="E222" s="8">
        <f t="shared" si="133"/>
        <v>-180</v>
      </c>
      <c r="F222" s="3">
        <f t="shared" si="133"/>
        <v>-165</v>
      </c>
      <c r="G222" s="3">
        <f t="shared" si="133"/>
        <v>-150</v>
      </c>
      <c r="H222" s="3">
        <f t="shared" si="133"/>
        <v>-135</v>
      </c>
      <c r="I222" s="3">
        <f t="shared" si="133"/>
        <v>-120</v>
      </c>
      <c r="J222" s="3">
        <f t="shared" si="133"/>
        <v>-105</v>
      </c>
      <c r="K222" s="3">
        <f t="shared" si="133"/>
        <v>-90</v>
      </c>
      <c r="L222" s="3">
        <f t="shared" si="112"/>
        <v>-75</v>
      </c>
      <c r="M222" s="3">
        <f t="shared" si="112"/>
        <v>-60</v>
      </c>
      <c r="N222" s="3">
        <f t="shared" si="112"/>
        <v>-45</v>
      </c>
      <c r="O222" s="3">
        <f t="shared" si="112"/>
        <v>-30</v>
      </c>
      <c r="P222" s="3">
        <f t="shared" si="112"/>
        <v>-15</v>
      </c>
      <c r="Q222" s="3">
        <f t="shared" si="112"/>
        <v>0</v>
      </c>
      <c r="R222" s="3">
        <f t="shared" si="112"/>
        <v>15</v>
      </c>
      <c r="S222" s="3">
        <f t="shared" si="112"/>
        <v>30</v>
      </c>
      <c r="T222" s="3">
        <f t="shared" si="129"/>
        <v>45</v>
      </c>
      <c r="U222" s="3">
        <f t="shared" si="129"/>
        <v>60</v>
      </c>
      <c r="V222" s="3">
        <f t="shared" si="129"/>
        <v>75</v>
      </c>
      <c r="W222" s="3">
        <f t="shared" si="129"/>
        <v>90</v>
      </c>
      <c r="X222" s="3">
        <f t="shared" si="129"/>
        <v>105</v>
      </c>
      <c r="Y222" s="3">
        <f t="shared" si="129"/>
        <v>120</v>
      </c>
      <c r="Z222" s="3">
        <f t="shared" si="129"/>
        <v>135</v>
      </c>
      <c r="AA222" s="3">
        <f t="shared" si="129"/>
        <v>150</v>
      </c>
      <c r="AB222" s="3">
        <f t="shared" si="129"/>
        <v>165</v>
      </c>
      <c r="AC222" s="3">
        <f t="shared" si="135"/>
        <v>180</v>
      </c>
      <c r="AD222" s="7">
        <f t="shared" si="134"/>
        <v>176.05103077005708</v>
      </c>
      <c r="AE222" s="7">
        <f t="shared" si="134"/>
        <v>165.38287230794444</v>
      </c>
      <c r="AF222" s="7">
        <f t="shared" si="134"/>
        <v>151.60639518678585</v>
      </c>
      <c r="AG222" s="7">
        <f t="shared" si="134"/>
        <v>137.71624236729542</v>
      </c>
      <c r="AH222" s="7">
        <f t="shared" si="134"/>
        <v>123.88494146351587</v>
      </c>
      <c r="AI222" s="7">
        <f t="shared" si="134"/>
        <v>110.19644870050627</v>
      </c>
      <c r="AJ222" s="7">
        <f t="shared" si="134"/>
        <v>96.743694423736045</v>
      </c>
      <c r="AK222" s="7">
        <f t="shared" si="134"/>
        <v>83.66255866931138</v>
      </c>
      <c r="AL222" s="7">
        <f t="shared" si="134"/>
        <v>71.175483435083606</v>
      </c>
      <c r="AM222" s="7">
        <f t="shared" si="134"/>
        <v>59.670928524106451</v>
      </c>
      <c r="AN222" s="7">
        <f t="shared" si="134"/>
        <v>49.845911758916507</v>
      </c>
      <c r="AO222" s="7">
        <f t="shared" si="134"/>
        <v>42.880244906939858</v>
      </c>
      <c r="AP222" s="7">
        <f t="shared" si="134"/>
        <v>40.291030770057112</v>
      </c>
      <c r="AQ222" s="7">
        <f t="shared" si="134"/>
        <v>42.880244906939858</v>
      </c>
      <c r="AR222" s="7">
        <f t="shared" si="134"/>
        <v>49.845911758916507</v>
      </c>
      <c r="AS222" s="7">
        <f t="shared" si="130"/>
        <v>59.670928524106451</v>
      </c>
      <c r="AT222" s="7">
        <f t="shared" si="130"/>
        <v>71.175483435083606</v>
      </c>
      <c r="AU222" s="7">
        <f t="shared" si="130"/>
        <v>83.66255866931138</v>
      </c>
      <c r="AV222" s="7">
        <f t="shared" si="130"/>
        <v>96.743694423736045</v>
      </c>
      <c r="AW222" s="7">
        <f t="shared" si="130"/>
        <v>110.19644870050627</v>
      </c>
      <c r="AX222" s="7">
        <f t="shared" si="130"/>
        <v>123.88494146351587</v>
      </c>
      <c r="AY222" s="7">
        <f t="shared" si="130"/>
        <v>137.71624236729542</v>
      </c>
      <c r="AZ222" s="7">
        <f t="shared" si="130"/>
        <v>151.60639518678585</v>
      </c>
      <c r="BA222" s="7">
        <f t="shared" si="130"/>
        <v>165.38287230794444</v>
      </c>
      <c r="BB222" s="7">
        <f t="shared" si="118"/>
        <v>176.05103077005708</v>
      </c>
      <c r="BC222" s="7">
        <f t="shared" si="125"/>
        <v>82.333250690914255</v>
      </c>
      <c r="BD222" s="7">
        <f t="shared" si="119"/>
        <v>10.977766758788567</v>
      </c>
      <c r="BE222" s="40">
        <f t="shared" si="126"/>
        <v>0.97089241517645686</v>
      </c>
      <c r="BF222" s="40">
        <f t="shared" si="132"/>
        <v>0</v>
      </c>
      <c r="BG222" s="40">
        <f t="shared" si="131"/>
        <v>0</v>
      </c>
      <c r="BH222" s="40">
        <f t="shared" si="131"/>
        <v>0</v>
      </c>
      <c r="BI222" s="40">
        <f t="shared" si="131"/>
        <v>0</v>
      </c>
      <c r="BJ222" s="40">
        <f t="shared" si="131"/>
        <v>0</v>
      </c>
      <c r="BK222" s="40">
        <f t="shared" si="131"/>
        <v>0</v>
      </c>
      <c r="BL222" s="40">
        <f t="shared" si="131"/>
        <v>0</v>
      </c>
      <c r="BM222" s="40">
        <f t="shared" si="131"/>
        <v>146.50249654563999</v>
      </c>
      <c r="BN222" s="40">
        <f t="shared" si="131"/>
        <v>428.25180011869344</v>
      </c>
      <c r="BO222" s="40">
        <f t="shared" si="131"/>
        <v>670.19541208163116</v>
      </c>
      <c r="BP222" s="40">
        <f t="shared" si="131"/>
        <v>855.84527510990245</v>
      </c>
      <c r="BQ222" s="40">
        <f t="shared" si="131"/>
        <v>972.54965783903538</v>
      </c>
      <c r="BR222" s="40">
        <f t="shared" si="131"/>
        <v>1012.355349449151</v>
      </c>
      <c r="BS222" s="40">
        <f t="shared" si="117"/>
        <v>972.54965783903538</v>
      </c>
      <c r="BT222" s="40">
        <f t="shared" si="117"/>
        <v>855.84527510990245</v>
      </c>
      <c r="BU222" s="40">
        <f t="shared" si="117"/>
        <v>670.19541208163116</v>
      </c>
      <c r="BV222" s="40">
        <f t="shared" si="117"/>
        <v>428.25180011869344</v>
      </c>
      <c r="BW222" s="40">
        <f t="shared" si="115"/>
        <v>146.50249654563999</v>
      </c>
      <c r="BX222" s="40">
        <f t="shared" si="115"/>
        <v>0</v>
      </c>
      <c r="BY222" s="40">
        <f t="shared" si="115"/>
        <v>0</v>
      </c>
      <c r="BZ222" s="40">
        <f t="shared" si="115"/>
        <v>0</v>
      </c>
      <c r="CA222" s="40">
        <f t="shared" si="108"/>
        <v>0</v>
      </c>
      <c r="CB222" s="40">
        <f t="shared" si="108"/>
        <v>0</v>
      </c>
      <c r="CC222" s="40">
        <f t="shared" si="108"/>
        <v>0</v>
      </c>
      <c r="CD222" s="40">
        <f t="shared" si="108"/>
        <v>0</v>
      </c>
      <c r="CE222" s="40">
        <f t="shared" si="127"/>
        <v>516.30122821906707</v>
      </c>
      <c r="CF222" s="10">
        <f t="shared" si="120"/>
        <v>1.4369863084263499</v>
      </c>
      <c r="CG222" s="35">
        <f t="shared" si="121"/>
        <v>7.6064516129032214</v>
      </c>
      <c r="CH222" s="7">
        <f t="shared" si="122"/>
        <v>24.363926941669114</v>
      </c>
      <c r="CI222" s="7">
        <f t="shared" si="128"/>
        <v>12.425602740251248</v>
      </c>
      <c r="CJ222" s="10">
        <f t="shared" si="123"/>
        <v>15.844007005765381</v>
      </c>
    </row>
    <row r="223" spans="1:88" ht="15.75" thickBot="1" x14ac:dyDescent="0.3">
      <c r="A223" s="8">
        <v>212</v>
      </c>
      <c r="B223" s="3" t="s">
        <v>22</v>
      </c>
      <c r="C223" s="14">
        <v>44408</v>
      </c>
      <c r="D223" s="11">
        <f t="shared" si="124"/>
        <v>17.913187969938228</v>
      </c>
      <c r="E223" s="8">
        <f t="shared" si="133"/>
        <v>-180</v>
      </c>
      <c r="F223" s="3">
        <f t="shared" si="133"/>
        <v>-165</v>
      </c>
      <c r="G223" s="3">
        <f t="shared" si="133"/>
        <v>-150</v>
      </c>
      <c r="H223" s="3">
        <f t="shared" si="133"/>
        <v>-135</v>
      </c>
      <c r="I223" s="3">
        <f t="shared" si="133"/>
        <v>-120</v>
      </c>
      <c r="J223" s="3">
        <f t="shared" si="133"/>
        <v>-105</v>
      </c>
      <c r="K223" s="3">
        <f t="shared" si="133"/>
        <v>-90</v>
      </c>
      <c r="L223" s="3">
        <f t="shared" si="112"/>
        <v>-75</v>
      </c>
      <c r="M223" s="3">
        <f t="shared" si="112"/>
        <v>-60</v>
      </c>
      <c r="N223" s="3">
        <f t="shared" si="112"/>
        <v>-45</v>
      </c>
      <c r="O223" s="3">
        <f t="shared" si="112"/>
        <v>-30</v>
      </c>
      <c r="P223" s="3">
        <f t="shared" si="112"/>
        <v>-15</v>
      </c>
      <c r="Q223" s="3">
        <f t="shared" si="112"/>
        <v>0</v>
      </c>
      <c r="R223" s="3">
        <f t="shared" si="112"/>
        <v>15</v>
      </c>
      <c r="S223" s="3">
        <f t="shared" si="112"/>
        <v>30</v>
      </c>
      <c r="T223" s="3">
        <f t="shared" si="129"/>
        <v>45</v>
      </c>
      <c r="U223" s="3">
        <f t="shared" si="129"/>
        <v>60</v>
      </c>
      <c r="V223" s="3">
        <f t="shared" si="129"/>
        <v>75</v>
      </c>
      <c r="W223" s="3">
        <f t="shared" si="129"/>
        <v>90</v>
      </c>
      <c r="X223" s="3">
        <f t="shared" si="129"/>
        <v>105</v>
      </c>
      <c r="Y223" s="3">
        <f t="shared" si="129"/>
        <v>120</v>
      </c>
      <c r="Z223" s="3">
        <f t="shared" si="129"/>
        <v>135</v>
      </c>
      <c r="AA223" s="3">
        <f t="shared" si="129"/>
        <v>150</v>
      </c>
      <c r="AB223" s="3">
        <f t="shared" si="129"/>
        <v>165</v>
      </c>
      <c r="AC223" s="3">
        <f t="shared" si="135"/>
        <v>180</v>
      </c>
      <c r="AD223" s="7">
        <f t="shared" si="134"/>
        <v>175.79318796993812</v>
      </c>
      <c r="AE223" s="7">
        <f t="shared" si="134"/>
        <v>165.30045269057101</v>
      </c>
      <c r="AF223" s="7">
        <f t="shared" si="134"/>
        <v>151.5470498011257</v>
      </c>
      <c r="AG223" s="7">
        <f t="shared" si="134"/>
        <v>137.65681731326657</v>
      </c>
      <c r="AH223" s="7">
        <f t="shared" si="134"/>
        <v>123.81832246375156</v>
      </c>
      <c r="AI223" s="7">
        <f t="shared" si="134"/>
        <v>110.11850609199021</v>
      </c>
      <c r="AJ223" s="7">
        <f t="shared" si="134"/>
        <v>96.650744127667878</v>
      </c>
      <c r="AK223" s="7">
        <f t="shared" si="134"/>
        <v>83.550397565855363</v>
      </c>
      <c r="AL223" s="7">
        <f t="shared" si="134"/>
        <v>71.038814350500687</v>
      </c>
      <c r="AM223" s="7">
        <f t="shared" si="134"/>
        <v>59.503224392591655</v>
      </c>
      <c r="AN223" s="7">
        <f t="shared" si="134"/>
        <v>49.640993916577443</v>
      </c>
      <c r="AO223" s="7">
        <f t="shared" si="134"/>
        <v>42.639016922110457</v>
      </c>
      <c r="AP223" s="7">
        <f t="shared" si="134"/>
        <v>40.033187969938226</v>
      </c>
      <c r="AQ223" s="7">
        <f t="shared" si="134"/>
        <v>42.639016922110457</v>
      </c>
      <c r="AR223" s="7">
        <f t="shared" si="134"/>
        <v>49.640993916577443</v>
      </c>
      <c r="AS223" s="7">
        <f t="shared" si="130"/>
        <v>59.503224392591655</v>
      </c>
      <c r="AT223" s="7">
        <f t="shared" si="130"/>
        <v>71.038814350500687</v>
      </c>
      <c r="AU223" s="7">
        <f t="shared" si="130"/>
        <v>83.550397565855363</v>
      </c>
      <c r="AV223" s="7">
        <f t="shared" si="130"/>
        <v>96.650744127667878</v>
      </c>
      <c r="AW223" s="7">
        <f t="shared" si="130"/>
        <v>110.11850609199021</v>
      </c>
      <c r="AX223" s="7">
        <f t="shared" si="130"/>
        <v>123.81832246375156</v>
      </c>
      <c r="AY223" s="7">
        <f t="shared" si="130"/>
        <v>137.65681731326657</v>
      </c>
      <c r="AZ223" s="7">
        <f t="shared" si="130"/>
        <v>151.5470498011257</v>
      </c>
      <c r="BA223" s="7">
        <f t="shared" si="130"/>
        <v>165.30045269057101</v>
      </c>
      <c r="BB223" s="7">
        <f t="shared" si="118"/>
        <v>175.79318796993812</v>
      </c>
      <c r="BC223" s="7">
        <f t="shared" si="125"/>
        <v>82.450204411531075</v>
      </c>
      <c r="BD223" s="7">
        <f t="shared" si="119"/>
        <v>10.993360588204144</v>
      </c>
      <c r="BE223" s="40">
        <f t="shared" si="126"/>
        <v>0.9711643655808343</v>
      </c>
      <c r="BF223" s="40">
        <f t="shared" si="132"/>
        <v>0</v>
      </c>
      <c r="BG223" s="40">
        <f t="shared" si="131"/>
        <v>0</v>
      </c>
      <c r="BH223" s="40">
        <f t="shared" si="131"/>
        <v>0</v>
      </c>
      <c r="BI223" s="40">
        <f t="shared" si="131"/>
        <v>0</v>
      </c>
      <c r="BJ223" s="40">
        <f t="shared" si="131"/>
        <v>0</v>
      </c>
      <c r="BK223" s="40">
        <f t="shared" si="131"/>
        <v>0</v>
      </c>
      <c r="BL223" s="40">
        <f t="shared" si="131"/>
        <v>0</v>
      </c>
      <c r="BM223" s="40">
        <f t="shared" si="131"/>
        <v>149.12621659510108</v>
      </c>
      <c r="BN223" s="40">
        <f t="shared" si="131"/>
        <v>431.3678644105604</v>
      </c>
      <c r="BO223" s="40">
        <f t="shared" si="131"/>
        <v>673.73426195921559</v>
      </c>
      <c r="BP223" s="40">
        <f t="shared" si="131"/>
        <v>859.70853977753688</v>
      </c>
      <c r="BQ223" s="40">
        <f t="shared" si="131"/>
        <v>976.61685816923034</v>
      </c>
      <c r="BR223" s="40">
        <f t="shared" si="131"/>
        <v>1016.4921084360335</v>
      </c>
      <c r="BS223" s="40">
        <f t="shared" si="117"/>
        <v>976.61685816923034</v>
      </c>
      <c r="BT223" s="40">
        <f t="shared" si="117"/>
        <v>859.70853977753688</v>
      </c>
      <c r="BU223" s="40">
        <f t="shared" si="117"/>
        <v>673.73426195921559</v>
      </c>
      <c r="BV223" s="40">
        <f t="shared" si="117"/>
        <v>431.3678644105604</v>
      </c>
      <c r="BW223" s="40">
        <f t="shared" si="115"/>
        <v>149.12621659510108</v>
      </c>
      <c r="BX223" s="40">
        <f t="shared" si="115"/>
        <v>0</v>
      </c>
      <c r="BY223" s="40">
        <f t="shared" si="115"/>
        <v>0</v>
      </c>
      <c r="BZ223" s="40">
        <f t="shared" si="115"/>
        <v>0</v>
      </c>
      <c r="CA223" s="40">
        <f t="shared" si="108"/>
        <v>0</v>
      </c>
      <c r="CB223" s="40">
        <f t="shared" si="108"/>
        <v>0</v>
      </c>
      <c r="CC223" s="40">
        <f t="shared" si="108"/>
        <v>0</v>
      </c>
      <c r="CD223" s="40">
        <f t="shared" si="108"/>
        <v>0</v>
      </c>
      <c r="CE223" s="40">
        <f t="shared" si="127"/>
        <v>518.4109753023771</v>
      </c>
      <c r="CF223" s="10">
        <f t="shared" si="120"/>
        <v>1.4390275359235709</v>
      </c>
      <c r="CG223" s="35">
        <f t="shared" si="121"/>
        <v>7.6064516129032214</v>
      </c>
      <c r="CH223" s="7">
        <f t="shared" si="122"/>
        <v>24.528721073406842</v>
      </c>
      <c r="CI223" s="7">
        <f t="shared" si="128"/>
        <v>12.509647747437489</v>
      </c>
      <c r="CJ223" s="10">
        <f t="shared" si="123"/>
        <v>15.938637333157992</v>
      </c>
    </row>
    <row r="224" spans="1:88" ht="15.75" thickBot="1" x14ac:dyDescent="0.3">
      <c r="A224" s="8">
        <v>213</v>
      </c>
      <c r="B224" s="3" t="s">
        <v>23</v>
      </c>
      <c r="C224" s="14">
        <v>44409</v>
      </c>
      <c r="D224" s="11">
        <f t="shared" si="124"/>
        <v>17.650037105625596</v>
      </c>
      <c r="E224" s="8">
        <f t="shared" si="133"/>
        <v>-180</v>
      </c>
      <c r="F224" s="3">
        <f t="shared" si="133"/>
        <v>-165</v>
      </c>
      <c r="G224" s="3">
        <f t="shared" si="133"/>
        <v>-150</v>
      </c>
      <c r="H224" s="3">
        <f t="shared" si="133"/>
        <v>-135</v>
      </c>
      <c r="I224" s="3">
        <f t="shared" si="133"/>
        <v>-120</v>
      </c>
      <c r="J224" s="3">
        <f t="shared" si="133"/>
        <v>-105</v>
      </c>
      <c r="K224" s="3">
        <f t="shared" si="133"/>
        <v>-90</v>
      </c>
      <c r="L224" s="3">
        <f t="shared" si="112"/>
        <v>-75</v>
      </c>
      <c r="M224" s="3">
        <f t="shared" si="112"/>
        <v>-60</v>
      </c>
      <c r="N224" s="3">
        <f t="shared" si="112"/>
        <v>-45</v>
      </c>
      <c r="O224" s="3">
        <f t="shared" si="112"/>
        <v>-30</v>
      </c>
      <c r="P224" s="3">
        <f t="shared" si="112"/>
        <v>-15</v>
      </c>
      <c r="Q224" s="3">
        <f t="shared" si="112"/>
        <v>0</v>
      </c>
      <c r="R224" s="3">
        <f t="shared" si="112"/>
        <v>15</v>
      </c>
      <c r="S224" s="3">
        <f t="shared" si="112"/>
        <v>30</v>
      </c>
      <c r="T224" s="3">
        <f t="shared" si="129"/>
        <v>45</v>
      </c>
      <c r="U224" s="3">
        <f t="shared" si="129"/>
        <v>60</v>
      </c>
      <c r="V224" s="3">
        <f t="shared" si="129"/>
        <v>75</v>
      </c>
      <c r="W224" s="3">
        <f t="shared" si="129"/>
        <v>90</v>
      </c>
      <c r="X224" s="3">
        <f t="shared" si="129"/>
        <v>105</v>
      </c>
      <c r="Y224" s="3">
        <f t="shared" si="129"/>
        <v>120</v>
      </c>
      <c r="Z224" s="3">
        <f t="shared" si="129"/>
        <v>135</v>
      </c>
      <c r="AA224" s="3">
        <f t="shared" si="129"/>
        <v>150</v>
      </c>
      <c r="AB224" s="3">
        <f t="shared" si="129"/>
        <v>165</v>
      </c>
      <c r="AC224" s="3">
        <f t="shared" si="135"/>
        <v>180</v>
      </c>
      <c r="AD224" s="7">
        <f t="shared" si="134"/>
        <v>175.53003710562572</v>
      </c>
      <c r="AE224" s="7">
        <f t="shared" si="134"/>
        <v>165.21226504825893</v>
      </c>
      <c r="AF224" s="7">
        <f t="shared" si="134"/>
        <v>151.4843959584897</v>
      </c>
      <c r="AG224" s="7">
        <f t="shared" si="134"/>
        <v>137.59492724832589</v>
      </c>
      <c r="AH224" s="7">
        <f t="shared" si="134"/>
        <v>123.74958463783408</v>
      </c>
      <c r="AI224" s="7">
        <f t="shared" si="134"/>
        <v>110.03856091747782</v>
      </c>
      <c r="AJ224" s="7">
        <f t="shared" si="134"/>
        <v>96.555758975970974</v>
      </c>
      <c r="AK224" s="7">
        <f t="shared" si="134"/>
        <v>83.43603715975874</v>
      </c>
      <c r="AL224" s="7">
        <f t="shared" si="134"/>
        <v>70.899627566729976</v>
      </c>
      <c r="AM224" s="7">
        <f t="shared" si="134"/>
        <v>59.332475122237625</v>
      </c>
      <c r="AN224" s="7">
        <f t="shared" si="134"/>
        <v>49.432233286554172</v>
      </c>
      <c r="AO224" s="7">
        <f t="shared" si="134"/>
        <v>42.392985733589065</v>
      </c>
      <c r="AP224" s="7">
        <f t="shared" si="134"/>
        <v>39.77003710562559</v>
      </c>
      <c r="AQ224" s="7">
        <f t="shared" si="134"/>
        <v>42.392985733589065</v>
      </c>
      <c r="AR224" s="7">
        <f t="shared" si="134"/>
        <v>49.432233286554172</v>
      </c>
      <c r="AS224" s="7">
        <f t="shared" si="130"/>
        <v>59.332475122237625</v>
      </c>
      <c r="AT224" s="7">
        <f t="shared" si="130"/>
        <v>70.899627566729976</v>
      </c>
      <c r="AU224" s="7">
        <f t="shared" si="130"/>
        <v>83.43603715975874</v>
      </c>
      <c r="AV224" s="7">
        <f t="shared" si="130"/>
        <v>96.555758975970974</v>
      </c>
      <c r="AW224" s="7">
        <f t="shared" si="130"/>
        <v>110.03856091747782</v>
      </c>
      <c r="AX224" s="7">
        <f t="shared" si="130"/>
        <v>123.74958463783408</v>
      </c>
      <c r="AY224" s="7">
        <f t="shared" si="130"/>
        <v>137.59492724832589</v>
      </c>
      <c r="AZ224" s="7">
        <f t="shared" si="130"/>
        <v>151.4843959584897</v>
      </c>
      <c r="BA224" s="7">
        <f t="shared" si="130"/>
        <v>165.21226504825893</v>
      </c>
      <c r="BB224" s="7">
        <f t="shared" si="118"/>
        <v>175.53003710562572</v>
      </c>
      <c r="BC224" s="7">
        <f t="shared" si="125"/>
        <v>82.569183037614664</v>
      </c>
      <c r="BD224" s="7">
        <f t="shared" si="119"/>
        <v>11.009224405015289</v>
      </c>
      <c r="BE224" s="40">
        <f t="shared" si="126"/>
        <v>0.9714448606060142</v>
      </c>
      <c r="BF224" s="40">
        <f t="shared" si="132"/>
        <v>0</v>
      </c>
      <c r="BG224" s="40">
        <f t="shared" si="131"/>
        <v>0</v>
      </c>
      <c r="BH224" s="40">
        <f t="shared" si="131"/>
        <v>0</v>
      </c>
      <c r="BI224" s="40">
        <f t="shared" si="131"/>
        <v>0</v>
      </c>
      <c r="BJ224" s="40">
        <f t="shared" si="131"/>
        <v>0</v>
      </c>
      <c r="BK224" s="40">
        <f t="shared" si="131"/>
        <v>0</v>
      </c>
      <c r="BL224" s="40">
        <f t="shared" si="131"/>
        <v>0</v>
      </c>
      <c r="BM224" s="40">
        <f t="shared" si="131"/>
        <v>151.80278623436172</v>
      </c>
      <c r="BN224" s="40">
        <f t="shared" si="131"/>
        <v>434.54211474956998</v>
      </c>
      <c r="BO224" s="40">
        <f t="shared" si="131"/>
        <v>677.33588040375287</v>
      </c>
      <c r="BP224" s="40">
        <f t="shared" si="131"/>
        <v>863.63808930324626</v>
      </c>
      <c r="BQ224" s="40">
        <f t="shared" si="131"/>
        <v>980.75255379050748</v>
      </c>
      <c r="BR224" s="40">
        <f t="shared" si="131"/>
        <v>1020.6981166515329</v>
      </c>
      <c r="BS224" s="40">
        <f t="shared" si="117"/>
        <v>980.75255379050748</v>
      </c>
      <c r="BT224" s="40">
        <f t="shared" si="117"/>
        <v>863.63808930324626</v>
      </c>
      <c r="BU224" s="40">
        <f t="shared" si="117"/>
        <v>677.33588040375287</v>
      </c>
      <c r="BV224" s="40">
        <f t="shared" si="117"/>
        <v>434.54211474956998</v>
      </c>
      <c r="BW224" s="40">
        <f t="shared" si="115"/>
        <v>151.80278623436172</v>
      </c>
      <c r="BX224" s="40">
        <f t="shared" si="115"/>
        <v>0</v>
      </c>
      <c r="BY224" s="40">
        <f t="shared" si="115"/>
        <v>0</v>
      </c>
      <c r="BZ224" s="40">
        <f t="shared" si="115"/>
        <v>0</v>
      </c>
      <c r="CA224" s="40">
        <f t="shared" si="108"/>
        <v>0</v>
      </c>
      <c r="CB224" s="40">
        <f t="shared" si="108"/>
        <v>0</v>
      </c>
      <c r="CC224" s="40">
        <f t="shared" si="108"/>
        <v>0</v>
      </c>
      <c r="CD224" s="40">
        <f t="shared" si="108"/>
        <v>0</v>
      </c>
      <c r="CE224" s="40">
        <f t="shared" si="127"/>
        <v>520.5560394922818</v>
      </c>
      <c r="CF224" s="10">
        <f t="shared" si="120"/>
        <v>1.4411041046882287</v>
      </c>
      <c r="CG224" s="35">
        <f t="shared" si="121"/>
        <v>7.5290322580645173</v>
      </c>
      <c r="CH224" s="7">
        <f t="shared" si="122"/>
        <v>24.69642243462372</v>
      </c>
      <c r="CI224" s="7">
        <f t="shared" si="128"/>
        <v>12.595175441658098</v>
      </c>
      <c r="CJ224" s="10">
        <f t="shared" si="123"/>
        <v>15.944496156991764</v>
      </c>
    </row>
    <row r="225" spans="1:88" ht="15.75" thickBot="1" x14ac:dyDescent="0.3">
      <c r="A225" s="8">
        <v>214</v>
      </c>
      <c r="B225" s="3" t="s">
        <v>23</v>
      </c>
      <c r="C225" s="14">
        <v>44410</v>
      </c>
      <c r="D225" s="11">
        <f t="shared" si="124"/>
        <v>17.381656154399575</v>
      </c>
      <c r="E225" s="8">
        <f t="shared" si="133"/>
        <v>-180</v>
      </c>
      <c r="F225" s="3">
        <f t="shared" si="133"/>
        <v>-165</v>
      </c>
      <c r="G225" s="3">
        <f t="shared" si="133"/>
        <v>-150</v>
      </c>
      <c r="H225" s="3">
        <f t="shared" si="133"/>
        <v>-135</v>
      </c>
      <c r="I225" s="3">
        <f t="shared" si="133"/>
        <v>-120</v>
      </c>
      <c r="J225" s="3">
        <f t="shared" si="133"/>
        <v>-105</v>
      </c>
      <c r="K225" s="3">
        <f t="shared" si="133"/>
        <v>-90</v>
      </c>
      <c r="L225" s="3">
        <f t="shared" si="112"/>
        <v>-75</v>
      </c>
      <c r="M225" s="3">
        <f t="shared" si="112"/>
        <v>-60</v>
      </c>
      <c r="N225" s="3">
        <f t="shared" si="112"/>
        <v>-45</v>
      </c>
      <c r="O225" s="3">
        <f t="shared" si="112"/>
        <v>-30</v>
      </c>
      <c r="P225" s="3">
        <f t="shared" si="112"/>
        <v>-15</v>
      </c>
      <c r="Q225" s="3">
        <f t="shared" si="112"/>
        <v>0</v>
      </c>
      <c r="R225" s="3">
        <f t="shared" si="112"/>
        <v>15</v>
      </c>
      <c r="S225" s="3">
        <f t="shared" si="112"/>
        <v>30</v>
      </c>
      <c r="T225" s="3">
        <f t="shared" si="129"/>
        <v>45</v>
      </c>
      <c r="U225" s="3">
        <f t="shared" si="129"/>
        <v>60</v>
      </c>
      <c r="V225" s="3">
        <f t="shared" si="129"/>
        <v>75</v>
      </c>
      <c r="W225" s="3">
        <f t="shared" si="129"/>
        <v>90</v>
      </c>
      <c r="X225" s="3">
        <f t="shared" si="129"/>
        <v>105</v>
      </c>
      <c r="Y225" s="3">
        <f t="shared" si="129"/>
        <v>120</v>
      </c>
      <c r="Z225" s="3">
        <f t="shared" si="129"/>
        <v>135</v>
      </c>
      <c r="AA225" s="3">
        <f t="shared" si="129"/>
        <v>150</v>
      </c>
      <c r="AB225" s="3">
        <f t="shared" si="129"/>
        <v>165</v>
      </c>
      <c r="AC225" s="3">
        <f t="shared" si="135"/>
        <v>180</v>
      </c>
      <c r="AD225" s="7">
        <f t="shared" si="134"/>
        <v>175.26165615439956</v>
      </c>
      <c r="AE225" s="7">
        <f t="shared" si="134"/>
        <v>165.1181638535156</v>
      </c>
      <c r="AF225" s="7">
        <f t="shared" si="134"/>
        <v>151.41833998077885</v>
      </c>
      <c r="AG225" s="7">
        <f t="shared" si="134"/>
        <v>137.53052102324909</v>
      </c>
      <c r="AH225" s="7">
        <f t="shared" si="134"/>
        <v>123.67870626710325</v>
      </c>
      <c r="AI225" s="7">
        <f t="shared" si="134"/>
        <v>109.95661492588523</v>
      </c>
      <c r="AJ225" s="7">
        <f t="shared" si="134"/>
        <v>96.458761619319148</v>
      </c>
      <c r="AK225" s="7">
        <f t="shared" si="134"/>
        <v>83.319520088153666</v>
      </c>
      <c r="AL225" s="7">
        <f t="shared" si="134"/>
        <v>70.757985232701358</v>
      </c>
      <c r="AM225" s="7">
        <f t="shared" si="134"/>
        <v>59.158760420634124</v>
      </c>
      <c r="AN225" s="7">
        <f t="shared" si="134"/>
        <v>49.219719878447648</v>
      </c>
      <c r="AO225" s="7">
        <f t="shared" si="134"/>
        <v>42.142237199893813</v>
      </c>
      <c r="AP225" s="7">
        <f t="shared" si="134"/>
        <v>39.501656154399576</v>
      </c>
      <c r="AQ225" s="7">
        <f t="shared" si="134"/>
        <v>42.142237199893813</v>
      </c>
      <c r="AR225" s="7">
        <f t="shared" si="134"/>
        <v>49.219719878447648</v>
      </c>
      <c r="AS225" s="7">
        <f t="shared" si="130"/>
        <v>59.158760420634124</v>
      </c>
      <c r="AT225" s="7">
        <f t="shared" si="130"/>
        <v>70.757985232701358</v>
      </c>
      <c r="AU225" s="7">
        <f t="shared" si="130"/>
        <v>83.319520088153666</v>
      </c>
      <c r="AV225" s="7">
        <f t="shared" si="130"/>
        <v>96.458761619319148</v>
      </c>
      <c r="AW225" s="7">
        <f t="shared" si="130"/>
        <v>109.95661492588523</v>
      </c>
      <c r="AX225" s="7">
        <f t="shared" si="130"/>
        <v>123.67870626710325</v>
      </c>
      <c r="AY225" s="7">
        <f t="shared" si="130"/>
        <v>137.53052102324909</v>
      </c>
      <c r="AZ225" s="7">
        <f t="shared" si="130"/>
        <v>151.41833998077885</v>
      </c>
      <c r="BA225" s="7">
        <f t="shared" si="130"/>
        <v>165.1181638535156</v>
      </c>
      <c r="BB225" s="7">
        <f t="shared" si="118"/>
        <v>175.26165615439956</v>
      </c>
      <c r="BC225" s="7">
        <f t="shared" si="125"/>
        <v>82.690135705227107</v>
      </c>
      <c r="BD225" s="7">
        <f t="shared" si="119"/>
        <v>11.025351427363614</v>
      </c>
      <c r="BE225" s="40">
        <f t="shared" si="126"/>
        <v>0.97173381713526685</v>
      </c>
      <c r="BF225" s="40">
        <f t="shared" si="132"/>
        <v>0</v>
      </c>
      <c r="BG225" s="40">
        <f t="shared" si="131"/>
        <v>0</v>
      </c>
      <c r="BH225" s="40">
        <f t="shared" si="131"/>
        <v>0</v>
      </c>
      <c r="BI225" s="40">
        <f t="shared" si="131"/>
        <v>0</v>
      </c>
      <c r="BJ225" s="40">
        <f t="shared" si="131"/>
        <v>0</v>
      </c>
      <c r="BK225" s="40">
        <f t="shared" si="131"/>
        <v>0</v>
      </c>
      <c r="BL225" s="40">
        <f t="shared" si="131"/>
        <v>0</v>
      </c>
      <c r="BM225" s="40">
        <f t="shared" si="131"/>
        <v>154.5312782089805</v>
      </c>
      <c r="BN225" s="40">
        <f t="shared" si="131"/>
        <v>437.77312269701406</v>
      </c>
      <c r="BO225" s="40">
        <f t="shared" si="131"/>
        <v>680.99840859984567</v>
      </c>
      <c r="BP225" s="40">
        <f t="shared" si="131"/>
        <v>867.63173463198666</v>
      </c>
      <c r="BQ225" s="40">
        <f t="shared" si="131"/>
        <v>984.95434805050127</v>
      </c>
      <c r="BR225" s="40">
        <f t="shared" si="131"/>
        <v>1024.9709066357036</v>
      </c>
      <c r="BS225" s="40">
        <f t="shared" si="117"/>
        <v>984.95434805050127</v>
      </c>
      <c r="BT225" s="40">
        <f t="shared" si="117"/>
        <v>867.63173463198666</v>
      </c>
      <c r="BU225" s="40">
        <f t="shared" si="117"/>
        <v>680.99840859984567</v>
      </c>
      <c r="BV225" s="40">
        <f t="shared" si="117"/>
        <v>437.77312269701406</v>
      </c>
      <c r="BW225" s="40">
        <f t="shared" si="115"/>
        <v>154.5312782089805</v>
      </c>
      <c r="BX225" s="40">
        <f t="shared" si="115"/>
        <v>0</v>
      </c>
      <c r="BY225" s="40">
        <f t="shared" si="115"/>
        <v>0</v>
      </c>
      <c r="BZ225" s="40">
        <f t="shared" si="115"/>
        <v>0</v>
      </c>
      <c r="CA225" s="40">
        <f t="shared" si="108"/>
        <v>0</v>
      </c>
      <c r="CB225" s="40">
        <f t="shared" si="108"/>
        <v>0</v>
      </c>
      <c r="CC225" s="40">
        <f t="shared" si="108"/>
        <v>0</v>
      </c>
      <c r="CD225" s="40">
        <f t="shared" si="108"/>
        <v>0</v>
      </c>
      <c r="CE225" s="40">
        <f t="shared" si="127"/>
        <v>522.73516238420882</v>
      </c>
      <c r="CF225" s="10">
        <f t="shared" si="120"/>
        <v>1.4432151269771365</v>
      </c>
      <c r="CG225" s="35">
        <f t="shared" si="121"/>
        <v>7.5290322580645173</v>
      </c>
      <c r="CH225" s="7">
        <f t="shared" si="122"/>
        <v>24.866945510829854</v>
      </c>
      <c r="CI225" s="7">
        <f t="shared" si="128"/>
        <v>12.682142210523226</v>
      </c>
      <c r="CJ225" s="10">
        <f t="shared" si="123"/>
        <v>16.041654104314482</v>
      </c>
    </row>
    <row r="226" spans="1:88" ht="15.75" thickBot="1" x14ac:dyDescent="0.3">
      <c r="A226" s="8">
        <v>215</v>
      </c>
      <c r="B226" s="3" t="s">
        <v>23</v>
      </c>
      <c r="C226" s="14">
        <v>44411</v>
      </c>
      <c r="D226" s="11">
        <f t="shared" si="124"/>
        <v>17.108124643328132</v>
      </c>
      <c r="E226" s="8">
        <f t="shared" si="133"/>
        <v>-180</v>
      </c>
      <c r="F226" s="3">
        <f t="shared" si="133"/>
        <v>-165</v>
      </c>
      <c r="G226" s="3">
        <f t="shared" si="133"/>
        <v>-150</v>
      </c>
      <c r="H226" s="3">
        <f t="shared" si="133"/>
        <v>-135</v>
      </c>
      <c r="I226" s="3">
        <f t="shared" si="133"/>
        <v>-120</v>
      </c>
      <c r="J226" s="3">
        <f t="shared" si="133"/>
        <v>-105</v>
      </c>
      <c r="K226" s="3">
        <f t="shared" si="133"/>
        <v>-90</v>
      </c>
      <c r="L226" s="3">
        <f t="shared" si="112"/>
        <v>-75</v>
      </c>
      <c r="M226" s="3">
        <f t="shared" si="112"/>
        <v>-60</v>
      </c>
      <c r="N226" s="3">
        <f t="shared" si="112"/>
        <v>-45</v>
      </c>
      <c r="O226" s="3">
        <f t="shared" si="112"/>
        <v>-30</v>
      </c>
      <c r="P226" s="3">
        <f t="shared" si="112"/>
        <v>-15</v>
      </c>
      <c r="Q226" s="3">
        <f t="shared" si="112"/>
        <v>0</v>
      </c>
      <c r="R226" s="3">
        <f t="shared" si="112"/>
        <v>15</v>
      </c>
      <c r="S226" s="3">
        <f t="shared" si="112"/>
        <v>30</v>
      </c>
      <c r="T226" s="3">
        <f t="shared" si="129"/>
        <v>45</v>
      </c>
      <c r="U226" s="3">
        <f t="shared" si="129"/>
        <v>60</v>
      </c>
      <c r="V226" s="3">
        <f t="shared" si="129"/>
        <v>75</v>
      </c>
      <c r="W226" s="3">
        <f t="shared" si="129"/>
        <v>90</v>
      </c>
      <c r="X226" s="3">
        <f t="shared" si="129"/>
        <v>105</v>
      </c>
      <c r="Y226" s="3">
        <f t="shared" si="129"/>
        <v>120</v>
      </c>
      <c r="Z226" s="3">
        <f t="shared" si="129"/>
        <v>135</v>
      </c>
      <c r="AA226" s="3">
        <f t="shared" si="129"/>
        <v>150</v>
      </c>
      <c r="AB226" s="3">
        <f t="shared" si="129"/>
        <v>165</v>
      </c>
      <c r="AC226" s="3">
        <f t="shared" si="135"/>
        <v>180</v>
      </c>
      <c r="AD226" s="7">
        <f t="shared" si="134"/>
        <v>174.98812464332812</v>
      </c>
      <c r="AE226" s="7">
        <f t="shared" si="134"/>
        <v>165.01801476275196</v>
      </c>
      <c r="AF226" s="7">
        <f t="shared" si="134"/>
        <v>151.34879068447074</v>
      </c>
      <c r="AG226" s="7">
        <f t="shared" si="134"/>
        <v>137.46354866679474</v>
      </c>
      <c r="AH226" s="7">
        <f t="shared" si="134"/>
        <v>123.60566646487474</v>
      </c>
      <c r="AI226" s="7">
        <f t="shared" si="134"/>
        <v>109.87267061201379</v>
      </c>
      <c r="AJ226" s="7">
        <f t="shared" si="134"/>
        <v>96.359775491002722</v>
      </c>
      <c r="AK226" s="7">
        <f t="shared" si="134"/>
        <v>83.200889907669733</v>
      </c>
      <c r="AL226" s="7">
        <f t="shared" si="134"/>
        <v>70.613950669432029</v>
      </c>
      <c r="AM226" s="7">
        <f t="shared" si="134"/>
        <v>58.982161547110792</v>
      </c>
      <c r="AN226" s="7">
        <f t="shared" si="134"/>
        <v>49.003545636459748</v>
      </c>
      <c r="AO226" s="7">
        <f t="shared" si="134"/>
        <v>41.886859060971886</v>
      </c>
      <c r="AP226" s="7">
        <f t="shared" si="134"/>
        <v>39.228124643328137</v>
      </c>
      <c r="AQ226" s="7">
        <f t="shared" si="134"/>
        <v>41.886859060971886</v>
      </c>
      <c r="AR226" s="7">
        <f t="shared" si="134"/>
        <v>49.003545636459748</v>
      </c>
      <c r="AS226" s="7">
        <f t="shared" si="130"/>
        <v>58.982161547110792</v>
      </c>
      <c r="AT226" s="7">
        <f t="shared" si="130"/>
        <v>70.613950669432029</v>
      </c>
      <c r="AU226" s="7">
        <f t="shared" si="130"/>
        <v>83.200889907669733</v>
      </c>
      <c r="AV226" s="7">
        <f t="shared" si="130"/>
        <v>96.359775491002722</v>
      </c>
      <c r="AW226" s="7">
        <f t="shared" si="130"/>
        <v>109.87267061201379</v>
      </c>
      <c r="AX226" s="7">
        <f t="shared" si="130"/>
        <v>123.60566646487474</v>
      </c>
      <c r="AY226" s="7">
        <f t="shared" si="130"/>
        <v>137.46354866679474</v>
      </c>
      <c r="AZ226" s="7">
        <f t="shared" si="130"/>
        <v>151.34879068447074</v>
      </c>
      <c r="BA226" s="7">
        <f t="shared" si="130"/>
        <v>165.01801476275196</v>
      </c>
      <c r="BB226" s="7">
        <f t="shared" si="118"/>
        <v>174.98812464332812</v>
      </c>
      <c r="BC226" s="7">
        <f t="shared" si="125"/>
        <v>82.813011664267805</v>
      </c>
      <c r="BD226" s="7">
        <f t="shared" si="119"/>
        <v>11.041734888569041</v>
      </c>
      <c r="BE226" s="40">
        <f t="shared" si="126"/>
        <v>0.97203114954453662</v>
      </c>
      <c r="BF226" s="40">
        <f t="shared" si="132"/>
        <v>0</v>
      </c>
      <c r="BG226" s="40">
        <f t="shared" si="131"/>
        <v>0</v>
      </c>
      <c r="BH226" s="40">
        <f t="shared" si="131"/>
        <v>0</v>
      </c>
      <c r="BI226" s="40">
        <f t="shared" si="131"/>
        <v>0</v>
      </c>
      <c r="BJ226" s="40">
        <f t="shared" si="131"/>
        <v>0</v>
      </c>
      <c r="BK226" s="40">
        <f t="shared" si="131"/>
        <v>0</v>
      </c>
      <c r="BL226" s="40">
        <f t="shared" si="131"/>
        <v>0</v>
      </c>
      <c r="BM226" s="40">
        <f t="shared" si="131"/>
        <v>157.3107431922009</v>
      </c>
      <c r="BN226" s="40">
        <f t="shared" si="131"/>
        <v>441.059433183598</v>
      </c>
      <c r="BO226" s="40">
        <f t="shared" si="131"/>
        <v>684.71995718723724</v>
      </c>
      <c r="BP226" s="40">
        <f t="shared" si="131"/>
        <v>871.68725316032499</v>
      </c>
      <c r="BQ226" s="40">
        <f t="shared" si="131"/>
        <v>989.21980886036056</v>
      </c>
      <c r="BR226" s="40">
        <f t="shared" si="131"/>
        <v>1029.3079748481189</v>
      </c>
      <c r="BS226" s="40">
        <f t="shared" si="117"/>
        <v>989.21980886036056</v>
      </c>
      <c r="BT226" s="40">
        <f t="shared" si="117"/>
        <v>871.68725316032499</v>
      </c>
      <c r="BU226" s="40">
        <f t="shared" si="117"/>
        <v>684.71995718723724</v>
      </c>
      <c r="BV226" s="40">
        <f t="shared" si="117"/>
        <v>441.059433183598</v>
      </c>
      <c r="BW226" s="40">
        <f t="shared" si="115"/>
        <v>157.3107431922009</v>
      </c>
      <c r="BX226" s="40">
        <f t="shared" si="115"/>
        <v>0</v>
      </c>
      <c r="BY226" s="40">
        <f t="shared" si="115"/>
        <v>0</v>
      </c>
      <c r="BZ226" s="40">
        <f t="shared" si="115"/>
        <v>0</v>
      </c>
      <c r="CA226" s="40">
        <f t="shared" si="108"/>
        <v>0</v>
      </c>
      <c r="CB226" s="40">
        <f t="shared" si="108"/>
        <v>0</v>
      </c>
      <c r="CC226" s="40">
        <f t="shared" si="108"/>
        <v>0</v>
      </c>
      <c r="CD226" s="40">
        <f t="shared" si="108"/>
        <v>0</v>
      </c>
      <c r="CE226" s="40">
        <f t="shared" si="127"/>
        <v>524.94706717254064</v>
      </c>
      <c r="CF226" s="10">
        <f t="shared" si="120"/>
        <v>1.4453597170339423</v>
      </c>
      <c r="CG226" s="35">
        <f t="shared" si="121"/>
        <v>7.5290322580645173</v>
      </c>
      <c r="CH226" s="7">
        <f t="shared" si="122"/>
        <v>25.040203439977045</v>
      </c>
      <c r="CI226" s="7">
        <f t="shared" si="128"/>
        <v>12.770503754388294</v>
      </c>
      <c r="CJ226" s="10">
        <f t="shared" si="123"/>
        <v>16.140229322125851</v>
      </c>
    </row>
    <row r="227" spans="1:88" ht="15.75" thickBot="1" x14ac:dyDescent="0.3">
      <c r="A227" s="8">
        <v>216</v>
      </c>
      <c r="B227" s="3" t="s">
        <v>23</v>
      </c>
      <c r="C227" s="14">
        <v>44412</v>
      </c>
      <c r="D227" s="11">
        <f t="shared" si="124"/>
        <v>16.829523625701309</v>
      </c>
      <c r="E227" s="8">
        <f t="shared" si="133"/>
        <v>-180</v>
      </c>
      <c r="F227" s="3">
        <f t="shared" si="133"/>
        <v>-165</v>
      </c>
      <c r="G227" s="3">
        <f t="shared" si="133"/>
        <v>-150</v>
      </c>
      <c r="H227" s="3">
        <f t="shared" si="133"/>
        <v>-135</v>
      </c>
      <c r="I227" s="3">
        <f t="shared" si="133"/>
        <v>-120</v>
      </c>
      <c r="J227" s="3">
        <f t="shared" si="133"/>
        <v>-105</v>
      </c>
      <c r="K227" s="3">
        <f t="shared" si="133"/>
        <v>-90</v>
      </c>
      <c r="L227" s="3">
        <f t="shared" si="112"/>
        <v>-75</v>
      </c>
      <c r="M227" s="3">
        <f t="shared" si="112"/>
        <v>-60</v>
      </c>
      <c r="N227" s="3">
        <f t="shared" si="112"/>
        <v>-45</v>
      </c>
      <c r="O227" s="3">
        <f t="shared" si="112"/>
        <v>-30</v>
      </c>
      <c r="P227" s="3">
        <f t="shared" si="112"/>
        <v>-15</v>
      </c>
      <c r="Q227" s="3">
        <f t="shared" si="112"/>
        <v>0</v>
      </c>
      <c r="R227" s="3">
        <f t="shared" si="112"/>
        <v>15</v>
      </c>
      <c r="S227" s="3">
        <f t="shared" si="112"/>
        <v>30</v>
      </c>
      <c r="T227" s="3">
        <f t="shared" si="129"/>
        <v>45</v>
      </c>
      <c r="U227" s="3">
        <f t="shared" si="129"/>
        <v>60</v>
      </c>
      <c r="V227" s="3">
        <f t="shared" si="129"/>
        <v>75</v>
      </c>
      <c r="W227" s="3">
        <f t="shared" si="129"/>
        <v>90</v>
      </c>
      <c r="X227" s="3">
        <f t="shared" si="129"/>
        <v>105</v>
      </c>
      <c r="Y227" s="3">
        <f t="shared" si="129"/>
        <v>120</v>
      </c>
      <c r="Z227" s="3">
        <f t="shared" si="129"/>
        <v>135</v>
      </c>
      <c r="AA227" s="3">
        <f t="shared" si="129"/>
        <v>150</v>
      </c>
      <c r="AB227" s="3">
        <f t="shared" si="129"/>
        <v>165</v>
      </c>
      <c r="AC227" s="3">
        <f t="shared" si="135"/>
        <v>180</v>
      </c>
      <c r="AD227" s="7">
        <f t="shared" si="134"/>
        <v>174.70952362570139</v>
      </c>
      <c r="AE227" s="7">
        <f t="shared" si="134"/>
        <v>164.91169519403843</v>
      </c>
      <c r="AF227" s="7">
        <f t="shared" si="134"/>
        <v>151.27565965494895</v>
      </c>
      <c r="AG227" s="7">
        <f t="shared" si="134"/>
        <v>137.3939615217387</v>
      </c>
      <c r="AH227" s="7">
        <f t="shared" si="134"/>
        <v>123.5304452497444</v>
      </c>
      <c r="AI227" s="7">
        <f t="shared" si="134"/>
        <v>109.78673125155954</v>
      </c>
      <c r="AJ227" s="7">
        <f t="shared" si="134"/>
        <v>96.258824814121525</v>
      </c>
      <c r="AK227" s="7">
        <f t="shared" si="134"/>
        <v>83.080191080104115</v>
      </c>
      <c r="AL227" s="7">
        <f t="shared" si="134"/>
        <v>70.467588340806273</v>
      </c>
      <c r="AM227" s="7">
        <f t="shared" si="134"/>
        <v>58.802761279717835</v>
      </c>
      <c r="AN227" s="7">
        <f t="shared" si="134"/>
        <v>48.783804418271053</v>
      </c>
      <c r="AO227" s="7">
        <f t="shared" si="134"/>
        <v>41.626940925930228</v>
      </c>
      <c r="AP227" s="7">
        <f t="shared" si="134"/>
        <v>38.94952362570131</v>
      </c>
      <c r="AQ227" s="7">
        <f t="shared" si="134"/>
        <v>41.626940925930228</v>
      </c>
      <c r="AR227" s="7">
        <f t="shared" si="134"/>
        <v>48.783804418271053</v>
      </c>
      <c r="AS227" s="7">
        <f t="shared" si="130"/>
        <v>58.802761279717835</v>
      </c>
      <c r="AT227" s="7">
        <f t="shared" si="130"/>
        <v>70.467588340806273</v>
      </c>
      <c r="AU227" s="7">
        <f t="shared" si="130"/>
        <v>83.080191080104115</v>
      </c>
      <c r="AV227" s="7">
        <f t="shared" si="130"/>
        <v>96.258824814121525</v>
      </c>
      <c r="AW227" s="7">
        <f t="shared" si="130"/>
        <v>109.78673125155954</v>
      </c>
      <c r="AX227" s="7">
        <f t="shared" si="130"/>
        <v>123.5304452497444</v>
      </c>
      <c r="AY227" s="7">
        <f t="shared" si="130"/>
        <v>137.3939615217387</v>
      </c>
      <c r="AZ227" s="7">
        <f t="shared" si="130"/>
        <v>151.27565965494895</v>
      </c>
      <c r="BA227" s="7">
        <f t="shared" si="130"/>
        <v>164.91169519403843</v>
      </c>
      <c r="BB227" s="7">
        <f t="shared" si="118"/>
        <v>174.70952362570139</v>
      </c>
      <c r="BC227" s="7">
        <f t="shared" si="125"/>
        <v>82.937760327721975</v>
      </c>
      <c r="BD227" s="7">
        <f t="shared" si="119"/>
        <v>11.058368043696264</v>
      </c>
      <c r="BE227" s="40">
        <f t="shared" si="126"/>
        <v>0.97233676972781347</v>
      </c>
      <c r="BF227" s="40">
        <f t="shared" si="132"/>
        <v>0</v>
      </c>
      <c r="BG227" s="40">
        <f t="shared" si="131"/>
        <v>0</v>
      </c>
      <c r="BH227" s="40">
        <f t="shared" si="131"/>
        <v>0</v>
      </c>
      <c r="BI227" s="40">
        <f t="shared" si="131"/>
        <v>0</v>
      </c>
      <c r="BJ227" s="40">
        <f t="shared" si="131"/>
        <v>0</v>
      </c>
      <c r="BK227" s="40">
        <f t="shared" si="131"/>
        <v>0</v>
      </c>
      <c r="BL227" s="40">
        <f t="shared" si="131"/>
        <v>0</v>
      </c>
      <c r="BM227" s="40">
        <f t="shared" si="131"/>
        <v>160.14020997259883</v>
      </c>
      <c r="BN227" s="40">
        <f t="shared" si="131"/>
        <v>444.39956522301236</v>
      </c>
      <c r="BO227" s="40">
        <f t="shared" si="131"/>
        <v>688.49860742599924</v>
      </c>
      <c r="BP227" s="40">
        <f t="shared" si="131"/>
        <v>875.80239024816626</v>
      </c>
      <c r="BQ227" s="40">
        <f t="shared" si="131"/>
        <v>993.5464704243193</v>
      </c>
      <c r="BR227" s="40">
        <f t="shared" si="131"/>
        <v>1033.7067834717457</v>
      </c>
      <c r="BS227" s="40">
        <f t="shared" si="117"/>
        <v>993.5464704243193</v>
      </c>
      <c r="BT227" s="40">
        <f t="shared" si="117"/>
        <v>875.80239024816626</v>
      </c>
      <c r="BU227" s="40">
        <f t="shared" si="117"/>
        <v>688.49860742599924</v>
      </c>
      <c r="BV227" s="40">
        <f t="shared" si="117"/>
        <v>444.39956522301236</v>
      </c>
      <c r="BW227" s="40">
        <f t="shared" si="115"/>
        <v>160.14020997259883</v>
      </c>
      <c r="BX227" s="40">
        <f t="shared" si="115"/>
        <v>0</v>
      </c>
      <c r="BY227" s="40">
        <f t="shared" si="115"/>
        <v>0</v>
      </c>
      <c r="BZ227" s="40">
        <f t="shared" si="115"/>
        <v>0</v>
      </c>
      <c r="CA227" s="40">
        <f t="shared" si="108"/>
        <v>0</v>
      </c>
      <c r="CB227" s="40">
        <f t="shared" si="108"/>
        <v>0</v>
      </c>
      <c r="CC227" s="40">
        <f t="shared" si="108"/>
        <v>0</v>
      </c>
      <c r="CD227" s="40">
        <f t="shared" si="108"/>
        <v>0</v>
      </c>
      <c r="CE227" s="40">
        <f t="shared" si="127"/>
        <v>527.19045957059029</v>
      </c>
      <c r="CF227" s="10">
        <f t="shared" si="120"/>
        <v>1.4475369919486796</v>
      </c>
      <c r="CG227" s="35">
        <f t="shared" si="121"/>
        <v>7.5290322580645173</v>
      </c>
      <c r="CH227" s="7">
        <f t="shared" si="122"/>
        <v>25.216108065208136</v>
      </c>
      <c r="CI227" s="7">
        <f t="shared" si="128"/>
        <v>12.86021511325615</v>
      </c>
      <c r="CJ227" s="10">
        <f t="shared" si="123"/>
        <v>16.240164342734634</v>
      </c>
    </row>
    <row r="228" spans="1:88" ht="15.75" thickBot="1" x14ac:dyDescent="0.3">
      <c r="A228" s="8">
        <v>217</v>
      </c>
      <c r="B228" s="3" t="s">
        <v>23</v>
      </c>
      <c r="C228" s="14">
        <v>44413</v>
      </c>
      <c r="D228" s="11">
        <f t="shared" si="124"/>
        <v>16.545935657013324</v>
      </c>
      <c r="E228" s="8">
        <f t="shared" si="133"/>
        <v>-180</v>
      </c>
      <c r="F228" s="3">
        <f t="shared" si="133"/>
        <v>-165</v>
      </c>
      <c r="G228" s="3">
        <f t="shared" si="133"/>
        <v>-150</v>
      </c>
      <c r="H228" s="3">
        <f t="shared" si="133"/>
        <v>-135</v>
      </c>
      <c r="I228" s="3">
        <f t="shared" si="133"/>
        <v>-120</v>
      </c>
      <c r="J228" s="3">
        <f t="shared" si="133"/>
        <v>-105</v>
      </c>
      <c r="K228" s="3">
        <f t="shared" si="133"/>
        <v>-90</v>
      </c>
      <c r="L228" s="3">
        <f t="shared" si="112"/>
        <v>-75</v>
      </c>
      <c r="M228" s="3">
        <f t="shared" si="112"/>
        <v>-60</v>
      </c>
      <c r="N228" s="3">
        <f t="shared" si="112"/>
        <v>-45</v>
      </c>
      <c r="O228" s="3">
        <f t="shared" si="112"/>
        <v>-30</v>
      </c>
      <c r="P228" s="3">
        <f t="shared" si="112"/>
        <v>-15</v>
      </c>
      <c r="Q228" s="3">
        <f t="shared" si="112"/>
        <v>0</v>
      </c>
      <c r="R228" s="3">
        <f t="shared" si="112"/>
        <v>15</v>
      </c>
      <c r="S228" s="3">
        <f t="shared" si="112"/>
        <v>30</v>
      </c>
      <c r="T228" s="3">
        <f t="shared" si="129"/>
        <v>45</v>
      </c>
      <c r="U228" s="3">
        <f t="shared" si="129"/>
        <v>60</v>
      </c>
      <c r="V228" s="3">
        <f t="shared" si="129"/>
        <v>75</v>
      </c>
      <c r="W228" s="3">
        <f t="shared" si="129"/>
        <v>90</v>
      </c>
      <c r="X228" s="3">
        <f t="shared" si="129"/>
        <v>105</v>
      </c>
      <c r="Y228" s="3">
        <f t="shared" si="129"/>
        <v>120</v>
      </c>
      <c r="Z228" s="3">
        <f t="shared" si="129"/>
        <v>135</v>
      </c>
      <c r="AA228" s="3">
        <f t="shared" si="129"/>
        <v>150</v>
      </c>
      <c r="AB228" s="3">
        <f t="shared" si="129"/>
        <v>165</v>
      </c>
      <c r="AC228" s="3">
        <f t="shared" si="135"/>
        <v>180</v>
      </c>
      <c r="AD228" s="7">
        <f t="shared" si="134"/>
        <v>174.42593565701333</v>
      </c>
      <c r="AE228" s="7">
        <f t="shared" si="134"/>
        <v>164.79909482420376</v>
      </c>
      <c r="AF228" s="7">
        <f t="shared" si="134"/>
        <v>151.19886151508032</v>
      </c>
      <c r="AG228" s="7">
        <f t="shared" si="134"/>
        <v>137.32171237919596</v>
      </c>
      <c r="AH228" s="7">
        <f t="shared" si="134"/>
        <v>123.45302361787122</v>
      </c>
      <c r="AI228" s="7">
        <f t="shared" si="134"/>
        <v>109.69880093531866</v>
      </c>
      <c r="AJ228" s="7">
        <f t="shared" si="134"/>
        <v>96.15593460800315</v>
      </c>
      <c r="AK228" s="7">
        <f t="shared" si="134"/>
        <v>82.957468957187274</v>
      </c>
      <c r="AL228" s="7">
        <f t="shared" si="134"/>
        <v>70.318963823176134</v>
      </c>
      <c r="AM228" s="7">
        <f t="shared" si="134"/>
        <v>58.620643880795008</v>
      </c>
      <c r="AN228" s="7">
        <f t="shared" si="134"/>
        <v>48.560591972949183</v>
      </c>
      <c r="AO228" s="7">
        <f t="shared" si="134"/>
        <v>41.362574260727726</v>
      </c>
      <c r="AP228" s="7">
        <f t="shared" si="134"/>
        <v>38.665935657013328</v>
      </c>
      <c r="AQ228" s="7">
        <f t="shared" si="134"/>
        <v>41.362574260727726</v>
      </c>
      <c r="AR228" s="7">
        <f t="shared" si="134"/>
        <v>48.560591972949183</v>
      </c>
      <c r="AS228" s="7">
        <f t="shared" si="130"/>
        <v>58.620643880795008</v>
      </c>
      <c r="AT228" s="7">
        <f t="shared" si="130"/>
        <v>70.318963823176134</v>
      </c>
      <c r="AU228" s="7">
        <f t="shared" si="130"/>
        <v>82.957468957187274</v>
      </c>
      <c r="AV228" s="7">
        <f t="shared" si="130"/>
        <v>96.15593460800315</v>
      </c>
      <c r="AW228" s="7">
        <f t="shared" si="130"/>
        <v>109.69880093531866</v>
      </c>
      <c r="AX228" s="7">
        <f t="shared" si="130"/>
        <v>123.45302361787122</v>
      </c>
      <c r="AY228" s="7">
        <f t="shared" si="130"/>
        <v>137.32171237919596</v>
      </c>
      <c r="AZ228" s="7">
        <f t="shared" si="130"/>
        <v>151.19886151508032</v>
      </c>
      <c r="BA228" s="7">
        <f t="shared" si="130"/>
        <v>164.79909482420376</v>
      </c>
      <c r="BB228" s="7">
        <f t="shared" si="118"/>
        <v>174.42593565701333</v>
      </c>
      <c r="BC228" s="7">
        <f t="shared" si="125"/>
        <v>83.064331318317002</v>
      </c>
      <c r="BD228" s="7">
        <f t="shared" si="119"/>
        <v>11.0752441757756</v>
      </c>
      <c r="BE228" s="40">
        <f t="shared" si="126"/>
        <v>0.97265058712324137</v>
      </c>
      <c r="BF228" s="40">
        <f t="shared" si="132"/>
        <v>0</v>
      </c>
      <c r="BG228" s="40">
        <f t="shared" si="131"/>
        <v>0</v>
      </c>
      <c r="BH228" s="40">
        <f t="shared" si="131"/>
        <v>0</v>
      </c>
      <c r="BI228" s="40">
        <f t="shared" si="131"/>
        <v>0</v>
      </c>
      <c r="BJ228" s="40">
        <f t="shared" si="131"/>
        <v>0</v>
      </c>
      <c r="BK228" s="40">
        <f t="shared" si="131"/>
        <v>0</v>
      </c>
      <c r="BL228" s="40">
        <f t="shared" si="131"/>
        <v>0</v>
      </c>
      <c r="BM228" s="40">
        <f t="shared" si="131"/>
        <v>163.01868566597585</v>
      </c>
      <c r="BN228" s="40">
        <f t="shared" si="131"/>
        <v>447.79201265803147</v>
      </c>
      <c r="BO228" s="40">
        <f t="shared" si="131"/>
        <v>692.33241240136601</v>
      </c>
      <c r="BP228" s="40">
        <f t="shared" si="131"/>
        <v>879.97486077559017</v>
      </c>
      <c r="BQ228" s="40">
        <f t="shared" si="131"/>
        <v>997.93183501780766</v>
      </c>
      <c r="BR228" s="40">
        <f t="shared" si="131"/>
        <v>1038.1647622665284</v>
      </c>
      <c r="BS228" s="40">
        <f t="shared" si="117"/>
        <v>997.93183501780766</v>
      </c>
      <c r="BT228" s="40">
        <f t="shared" si="117"/>
        <v>879.97486077559017</v>
      </c>
      <c r="BU228" s="40">
        <f t="shared" si="117"/>
        <v>692.33241240136601</v>
      </c>
      <c r="BV228" s="40">
        <f t="shared" si="117"/>
        <v>447.79201265803147</v>
      </c>
      <c r="BW228" s="40">
        <f t="shared" si="115"/>
        <v>163.01868566597585</v>
      </c>
      <c r="BX228" s="40">
        <f t="shared" si="115"/>
        <v>0</v>
      </c>
      <c r="BY228" s="40">
        <f t="shared" si="115"/>
        <v>0</v>
      </c>
      <c r="BZ228" s="40">
        <f t="shared" si="115"/>
        <v>0</v>
      </c>
      <c r="CA228" s="40">
        <f t="shared" si="108"/>
        <v>0</v>
      </c>
      <c r="CB228" s="40">
        <f t="shared" si="108"/>
        <v>0</v>
      </c>
      <c r="CC228" s="40">
        <f t="shared" si="108"/>
        <v>0</v>
      </c>
      <c r="CD228" s="40">
        <f t="shared" si="108"/>
        <v>0</v>
      </c>
      <c r="CE228" s="40">
        <f t="shared" si="127"/>
        <v>529.46402875592946</v>
      </c>
      <c r="CF228" s="10">
        <f t="shared" si="120"/>
        <v>1.4497460724720737</v>
      </c>
      <c r="CG228" s="35">
        <f t="shared" si="121"/>
        <v>7.5290322580645173</v>
      </c>
      <c r="CH228" s="7">
        <f t="shared" si="122"/>
        <v>25.394569989108451</v>
      </c>
      <c r="CI228" s="7">
        <f t="shared" si="128"/>
        <v>12.951230694445311</v>
      </c>
      <c r="CJ228" s="10">
        <f t="shared" si="123"/>
        <v>16.341401105993601</v>
      </c>
    </row>
    <row r="229" spans="1:88" ht="15.75" thickBot="1" x14ac:dyDescent="0.3">
      <c r="A229" s="8">
        <v>218</v>
      </c>
      <c r="B229" s="3" t="s">
        <v>23</v>
      </c>
      <c r="C229" s="14">
        <v>44414</v>
      </c>
      <c r="D229" s="11">
        <f t="shared" si="124"/>
        <v>16.257444770499625</v>
      </c>
      <c r="E229" s="8">
        <f t="shared" si="133"/>
        <v>-180</v>
      </c>
      <c r="F229" s="3">
        <f t="shared" si="133"/>
        <v>-165</v>
      </c>
      <c r="G229" s="3">
        <f t="shared" si="133"/>
        <v>-150</v>
      </c>
      <c r="H229" s="3">
        <f t="shared" si="133"/>
        <v>-135</v>
      </c>
      <c r="I229" s="3">
        <f t="shared" si="133"/>
        <v>-120</v>
      </c>
      <c r="J229" s="3">
        <f t="shared" si="133"/>
        <v>-105</v>
      </c>
      <c r="K229" s="3">
        <f t="shared" si="133"/>
        <v>-90</v>
      </c>
      <c r="L229" s="3">
        <f t="shared" si="112"/>
        <v>-75</v>
      </c>
      <c r="M229" s="3">
        <f t="shared" si="112"/>
        <v>-60</v>
      </c>
      <c r="N229" s="3">
        <f t="shared" si="112"/>
        <v>-45</v>
      </c>
      <c r="O229" s="3">
        <f t="shared" si="112"/>
        <v>-30</v>
      </c>
      <c r="P229" s="3">
        <f t="shared" si="112"/>
        <v>-15</v>
      </c>
      <c r="Q229" s="3">
        <f t="shared" si="112"/>
        <v>0</v>
      </c>
      <c r="R229" s="3">
        <f t="shared" si="112"/>
        <v>15</v>
      </c>
      <c r="S229" s="3">
        <f t="shared" si="112"/>
        <v>30</v>
      </c>
      <c r="T229" s="3">
        <f t="shared" si="129"/>
        <v>45</v>
      </c>
      <c r="U229" s="3">
        <f t="shared" si="129"/>
        <v>60</v>
      </c>
      <c r="V229" s="3">
        <f t="shared" si="129"/>
        <v>75</v>
      </c>
      <c r="W229" s="3">
        <f t="shared" si="129"/>
        <v>90</v>
      </c>
      <c r="X229" s="3">
        <f t="shared" si="129"/>
        <v>105</v>
      </c>
      <c r="Y229" s="3">
        <f t="shared" si="129"/>
        <v>120</v>
      </c>
      <c r="Z229" s="3">
        <f t="shared" si="129"/>
        <v>135</v>
      </c>
      <c r="AA229" s="3">
        <f t="shared" si="129"/>
        <v>150</v>
      </c>
      <c r="AB229" s="3">
        <f t="shared" si="129"/>
        <v>165</v>
      </c>
      <c r="AC229" s="3">
        <f t="shared" si="135"/>
        <v>180</v>
      </c>
      <c r="AD229" s="7">
        <f t="shared" si="134"/>
        <v>174.13744477049974</v>
      </c>
      <c r="AE229" s="7">
        <f t="shared" si="134"/>
        <v>164.68011600096963</v>
      </c>
      <c r="AF229" s="7">
        <f t="shared" si="134"/>
        <v>151.11831418688902</v>
      </c>
      <c r="AG229" s="7">
        <f t="shared" si="134"/>
        <v>137.24675561086849</v>
      </c>
      <c r="AH229" s="7">
        <f t="shared" si="134"/>
        <v>123.37338361407797</v>
      </c>
      <c r="AI229" s="7">
        <f t="shared" si="134"/>
        <v>109.60888460250801</v>
      </c>
      <c r="AJ229" s="7">
        <f t="shared" si="134"/>
        <v>96.051130693808304</v>
      </c>
      <c r="AK229" s="7">
        <f t="shared" si="134"/>
        <v>82.832769764428065</v>
      </c>
      <c r="AL229" s="7">
        <f t="shared" si="134"/>
        <v>70.168143773767625</v>
      </c>
      <c r="AM229" s="7">
        <f t="shared" si="134"/>
        <v>58.435895061091593</v>
      </c>
      <c r="AN229" s="7">
        <f t="shared" si="134"/>
        <v>48.334005917841559</v>
      </c>
      <c r="AO229" s="7">
        <f t="shared" si="134"/>
        <v>41.093852375845955</v>
      </c>
      <c r="AP229" s="7">
        <f t="shared" si="134"/>
        <v>38.377444770499622</v>
      </c>
      <c r="AQ229" s="7">
        <f t="shared" si="134"/>
        <v>41.093852375845955</v>
      </c>
      <c r="AR229" s="7">
        <f t="shared" si="134"/>
        <v>48.334005917841559</v>
      </c>
      <c r="AS229" s="7">
        <f t="shared" si="130"/>
        <v>58.435895061091593</v>
      </c>
      <c r="AT229" s="7">
        <f t="shared" si="130"/>
        <v>70.168143773767625</v>
      </c>
      <c r="AU229" s="7">
        <f t="shared" si="130"/>
        <v>82.832769764428065</v>
      </c>
      <c r="AV229" s="7">
        <f t="shared" si="130"/>
        <v>96.051130693808304</v>
      </c>
      <c r="AW229" s="7">
        <f t="shared" si="130"/>
        <v>109.60888460250801</v>
      </c>
      <c r="AX229" s="7">
        <f t="shared" si="130"/>
        <v>123.37338361407797</v>
      </c>
      <c r="AY229" s="7">
        <f t="shared" si="130"/>
        <v>137.24675561086849</v>
      </c>
      <c r="AZ229" s="7">
        <f t="shared" si="130"/>
        <v>151.11831418688902</v>
      </c>
      <c r="BA229" s="7">
        <f t="shared" si="130"/>
        <v>164.68011600096963</v>
      </c>
      <c r="BB229" s="7">
        <f t="shared" si="118"/>
        <v>174.13744477049974</v>
      </c>
      <c r="BC229" s="7">
        <f t="shared" si="125"/>
        <v>83.192674512540961</v>
      </c>
      <c r="BD229" s="7">
        <f t="shared" si="119"/>
        <v>11.092356601672128</v>
      </c>
      <c r="BE229" s="40">
        <f t="shared" si="126"/>
        <v>0.97297250873995333</v>
      </c>
      <c r="BF229" s="40">
        <f t="shared" si="132"/>
        <v>0</v>
      </c>
      <c r="BG229" s="40">
        <f t="shared" si="131"/>
        <v>0</v>
      </c>
      <c r="BH229" s="40">
        <f t="shared" si="131"/>
        <v>0</v>
      </c>
      <c r="BI229" s="40">
        <f t="shared" si="131"/>
        <v>0</v>
      </c>
      <c r="BJ229" s="40">
        <f t="shared" si="131"/>
        <v>0</v>
      </c>
      <c r="BK229" s="40">
        <f t="shared" si="131"/>
        <v>0</v>
      </c>
      <c r="BL229" s="40">
        <f t="shared" si="131"/>
        <v>0</v>
      </c>
      <c r="BM229" s="40">
        <f t="shared" si="131"/>
        <v>165.94515595221986</v>
      </c>
      <c r="BN229" s="40">
        <f t="shared" si="131"/>
        <v>451.23524493940084</v>
      </c>
      <c r="BO229" s="40">
        <f t="shared" si="131"/>
        <v>696.21939826806909</v>
      </c>
      <c r="BP229" s="40">
        <f t="shared" si="131"/>
        <v>884.20235074433208</v>
      </c>
      <c r="BQ229" s="40">
        <f t="shared" si="131"/>
        <v>1002.3733748134495</v>
      </c>
      <c r="BR229" s="40">
        <f t="shared" si="131"/>
        <v>1042.6793104719618</v>
      </c>
      <c r="BS229" s="40">
        <f t="shared" si="117"/>
        <v>1002.3733748134495</v>
      </c>
      <c r="BT229" s="40">
        <f t="shared" si="117"/>
        <v>884.20235074433208</v>
      </c>
      <c r="BU229" s="40">
        <f t="shared" si="117"/>
        <v>696.21939826806909</v>
      </c>
      <c r="BV229" s="40">
        <f t="shared" si="117"/>
        <v>451.23524493940084</v>
      </c>
      <c r="BW229" s="40">
        <f t="shared" si="115"/>
        <v>165.94515595221986</v>
      </c>
      <c r="BX229" s="40">
        <f t="shared" si="115"/>
        <v>0</v>
      </c>
      <c r="BY229" s="40">
        <f t="shared" si="115"/>
        <v>0</v>
      </c>
      <c r="BZ229" s="40">
        <f t="shared" si="115"/>
        <v>0</v>
      </c>
      <c r="CA229" s="40">
        <f t="shared" si="108"/>
        <v>0</v>
      </c>
      <c r="CB229" s="40">
        <f t="shared" si="108"/>
        <v>0</v>
      </c>
      <c r="CC229" s="40">
        <f t="shared" si="108"/>
        <v>0</v>
      </c>
      <c r="CD229" s="40">
        <f t="shared" si="108"/>
        <v>0</v>
      </c>
      <c r="CE229" s="40">
        <f t="shared" si="127"/>
        <v>531.76644834070055</v>
      </c>
      <c r="CF229" s="10">
        <f t="shared" si="120"/>
        <v>1.4519860837838083</v>
      </c>
      <c r="CG229" s="35">
        <f t="shared" si="121"/>
        <v>7.5290322580645173</v>
      </c>
      <c r="CH229" s="7">
        <f t="shared" si="122"/>
        <v>25.575498629458171</v>
      </c>
      <c r="CI229" s="7">
        <f t="shared" si="128"/>
        <v>13.043504301023667</v>
      </c>
      <c r="CJ229" s="10">
        <f t="shared" si="123"/>
        <v>16.443881002122644</v>
      </c>
    </row>
    <row r="230" spans="1:88" ht="15.75" thickBot="1" x14ac:dyDescent="0.3">
      <c r="A230" s="8">
        <v>219</v>
      </c>
      <c r="B230" s="3" t="s">
        <v>23</v>
      </c>
      <c r="C230" s="14">
        <v>44415</v>
      </c>
      <c r="D230" s="11">
        <f t="shared" si="124"/>
        <v>15.964136452236028</v>
      </c>
      <c r="E230" s="8">
        <f t="shared" si="133"/>
        <v>-180</v>
      </c>
      <c r="F230" s="3">
        <f t="shared" si="133"/>
        <v>-165</v>
      </c>
      <c r="G230" s="3">
        <f t="shared" si="133"/>
        <v>-150</v>
      </c>
      <c r="H230" s="3">
        <f t="shared" si="133"/>
        <v>-135</v>
      </c>
      <c r="I230" s="3">
        <f t="shared" si="133"/>
        <v>-120</v>
      </c>
      <c r="J230" s="3">
        <f t="shared" si="133"/>
        <v>-105</v>
      </c>
      <c r="K230" s="3">
        <f t="shared" si="133"/>
        <v>-90</v>
      </c>
      <c r="L230" s="3">
        <f t="shared" si="112"/>
        <v>-75</v>
      </c>
      <c r="M230" s="3">
        <f t="shared" si="112"/>
        <v>-60</v>
      </c>
      <c r="N230" s="3">
        <f t="shared" si="112"/>
        <v>-45</v>
      </c>
      <c r="O230" s="3">
        <f t="shared" si="112"/>
        <v>-30</v>
      </c>
      <c r="P230" s="3">
        <f t="shared" si="112"/>
        <v>-15</v>
      </c>
      <c r="Q230" s="3">
        <f t="shared" si="112"/>
        <v>0</v>
      </c>
      <c r="R230" s="3">
        <f t="shared" si="112"/>
        <v>15</v>
      </c>
      <c r="S230" s="3">
        <f t="shared" si="112"/>
        <v>30</v>
      </c>
      <c r="T230" s="3">
        <f t="shared" si="129"/>
        <v>45</v>
      </c>
      <c r="U230" s="3">
        <f t="shared" si="129"/>
        <v>60</v>
      </c>
      <c r="V230" s="3">
        <f t="shared" si="129"/>
        <v>75</v>
      </c>
      <c r="W230" s="3">
        <f t="shared" si="129"/>
        <v>90</v>
      </c>
      <c r="X230" s="3">
        <f t="shared" si="129"/>
        <v>105</v>
      </c>
      <c r="Y230" s="3">
        <f t="shared" si="129"/>
        <v>120</v>
      </c>
      <c r="Z230" s="3">
        <f t="shared" si="129"/>
        <v>135</v>
      </c>
      <c r="AA230" s="3">
        <f t="shared" si="129"/>
        <v>150</v>
      </c>
      <c r="AB230" s="3">
        <f t="shared" si="129"/>
        <v>165</v>
      </c>
      <c r="AC230" s="3">
        <f t="shared" si="135"/>
        <v>180</v>
      </c>
      <c r="AD230" s="7">
        <f t="shared" si="134"/>
        <v>173.844136452236</v>
      </c>
      <c r="AE230" s="7">
        <f t="shared" si="134"/>
        <v>164.55467406713456</v>
      </c>
      <c r="AF230" s="7">
        <f t="shared" si="134"/>
        <v>151.03393914518676</v>
      </c>
      <c r="AG230" s="7">
        <f t="shared" si="134"/>
        <v>137.16904729886141</v>
      </c>
      <c r="AH230" s="7">
        <f t="shared" si="134"/>
        <v>123.29150840160955</v>
      </c>
      <c r="AI230" s="7">
        <f t="shared" si="134"/>
        <v>109.51698807312265</v>
      </c>
      <c r="AJ230" s="7">
        <f t="shared" si="134"/>
        <v>95.94443969928713</v>
      </c>
      <c r="AK230" s="7">
        <f t="shared" si="134"/>
        <v>82.706140584023856</v>
      </c>
      <c r="AL230" s="7">
        <f t="shared" si="134"/>
        <v>70.015195897879465</v>
      </c>
      <c r="AM230" s="7">
        <f t="shared" si="134"/>
        <v>58.24860194240113</v>
      </c>
      <c r="AN230" s="7">
        <f t="shared" si="134"/>
        <v>48.104145714403195</v>
      </c>
      <c r="AO230" s="7">
        <f t="shared" si="134"/>
        <v>40.820870413956065</v>
      </c>
      <c r="AP230" s="7">
        <f t="shared" si="134"/>
        <v>38.084136452236031</v>
      </c>
      <c r="AQ230" s="7">
        <f t="shared" si="134"/>
        <v>40.820870413956065</v>
      </c>
      <c r="AR230" s="7">
        <f t="shared" si="134"/>
        <v>48.104145714403195</v>
      </c>
      <c r="AS230" s="7">
        <f t="shared" si="130"/>
        <v>58.24860194240113</v>
      </c>
      <c r="AT230" s="7">
        <f t="shared" si="130"/>
        <v>70.015195897879465</v>
      </c>
      <c r="AU230" s="7">
        <f t="shared" si="130"/>
        <v>82.706140584023856</v>
      </c>
      <c r="AV230" s="7">
        <f t="shared" si="130"/>
        <v>95.94443969928713</v>
      </c>
      <c r="AW230" s="7">
        <f t="shared" si="130"/>
        <v>109.51698807312265</v>
      </c>
      <c r="AX230" s="7">
        <f t="shared" si="130"/>
        <v>123.29150840160955</v>
      </c>
      <c r="AY230" s="7">
        <f t="shared" si="130"/>
        <v>137.16904729886141</v>
      </c>
      <c r="AZ230" s="7">
        <f t="shared" si="130"/>
        <v>151.03393914518676</v>
      </c>
      <c r="BA230" s="7">
        <f t="shared" si="130"/>
        <v>164.55467406713456</v>
      </c>
      <c r="BB230" s="7">
        <f t="shared" si="118"/>
        <v>173.844136452236</v>
      </c>
      <c r="BC230" s="7">
        <f t="shared" si="125"/>
        <v>83.322740081988897</v>
      </c>
      <c r="BD230" s="7">
        <f t="shared" si="119"/>
        <v>11.109698677598519</v>
      </c>
      <c r="BE230" s="40">
        <f t="shared" si="126"/>
        <v>0.97330243918562676</v>
      </c>
      <c r="BF230" s="40">
        <f t="shared" si="132"/>
        <v>0</v>
      </c>
      <c r="BG230" s="40">
        <f t="shared" si="131"/>
        <v>0</v>
      </c>
      <c r="BH230" s="40">
        <f t="shared" si="131"/>
        <v>0</v>
      </c>
      <c r="BI230" s="40">
        <f t="shared" si="131"/>
        <v>0</v>
      </c>
      <c r="BJ230" s="40">
        <f t="shared" si="131"/>
        <v>0</v>
      </c>
      <c r="BK230" s="40">
        <f t="shared" si="131"/>
        <v>0</v>
      </c>
      <c r="BL230" s="40">
        <f t="shared" si="131"/>
        <v>0</v>
      </c>
      <c r="BM230" s="40">
        <f t="shared" si="131"/>
        <v>168.91858533781394</v>
      </c>
      <c r="BN230" s="40">
        <f t="shared" si="131"/>
        <v>454.7277079376849</v>
      </c>
      <c r="BO230" s="40">
        <f t="shared" si="131"/>
        <v>700.1575655339127</v>
      </c>
      <c r="BP230" s="40">
        <f t="shared" si="131"/>
        <v>888.48251892333167</v>
      </c>
      <c r="BQ230" s="40">
        <f t="shared" si="131"/>
        <v>1006.8685337541527</v>
      </c>
      <c r="BR230" s="40">
        <f t="shared" si="131"/>
        <v>1047.2477987577956</v>
      </c>
      <c r="BS230" s="40">
        <f t="shared" si="117"/>
        <v>1006.8685337541527</v>
      </c>
      <c r="BT230" s="40">
        <f t="shared" si="117"/>
        <v>888.48251892333167</v>
      </c>
      <c r="BU230" s="40">
        <f t="shared" si="117"/>
        <v>700.1575655339127</v>
      </c>
      <c r="BV230" s="40">
        <f t="shared" si="117"/>
        <v>454.7277079376849</v>
      </c>
      <c r="BW230" s="40">
        <f t="shared" si="115"/>
        <v>168.91858533781394</v>
      </c>
      <c r="BX230" s="40">
        <f t="shared" si="115"/>
        <v>0</v>
      </c>
      <c r="BY230" s="40">
        <f t="shared" si="115"/>
        <v>0</v>
      </c>
      <c r="BZ230" s="40">
        <f t="shared" si="115"/>
        <v>0</v>
      </c>
      <c r="CA230" s="40">
        <f t="shared" si="108"/>
        <v>0</v>
      </c>
      <c r="CB230" s="40">
        <f t="shared" si="108"/>
        <v>0</v>
      </c>
      <c r="CC230" s="40">
        <f t="shared" si="108"/>
        <v>0</v>
      </c>
      <c r="CD230" s="40">
        <f t="shared" si="108"/>
        <v>0</v>
      </c>
      <c r="CE230" s="40">
        <f t="shared" si="127"/>
        <v>534.09637736647574</v>
      </c>
      <c r="CF230" s="10">
        <f t="shared" si="120"/>
        <v>1.4542561562141563</v>
      </c>
      <c r="CG230" s="35">
        <f t="shared" si="121"/>
        <v>7.5290322580645173</v>
      </c>
      <c r="CH230" s="7">
        <f t="shared" si="122"/>
        <v>25.758802276480981</v>
      </c>
      <c r="CI230" s="7">
        <f t="shared" si="128"/>
        <v>13.136989161005301</v>
      </c>
      <c r="CJ230" s="10">
        <f t="shared" si="123"/>
        <v>16.547544915040493</v>
      </c>
    </row>
    <row r="231" spans="1:88" ht="15.75" thickBot="1" x14ac:dyDescent="0.3">
      <c r="A231" s="8">
        <v>220</v>
      </c>
      <c r="B231" s="3" t="s">
        <v>23</v>
      </c>
      <c r="C231" s="14">
        <v>44416</v>
      </c>
      <c r="D231" s="11">
        <f t="shared" si="124"/>
        <v>15.666097615807359</v>
      </c>
      <c r="E231" s="8">
        <f t="shared" si="133"/>
        <v>-180</v>
      </c>
      <c r="F231" s="3">
        <f t="shared" si="133"/>
        <v>-165</v>
      </c>
      <c r="G231" s="3">
        <f t="shared" si="133"/>
        <v>-150</v>
      </c>
      <c r="H231" s="3">
        <f t="shared" si="133"/>
        <v>-135</v>
      </c>
      <c r="I231" s="3">
        <f t="shared" si="133"/>
        <v>-120</v>
      </c>
      <c r="J231" s="3">
        <f t="shared" si="133"/>
        <v>-105</v>
      </c>
      <c r="K231" s="3">
        <f t="shared" si="133"/>
        <v>-90</v>
      </c>
      <c r="L231" s="3">
        <f t="shared" si="112"/>
        <v>-75</v>
      </c>
      <c r="M231" s="3">
        <f t="shared" si="112"/>
        <v>-60</v>
      </c>
      <c r="N231" s="3">
        <f t="shared" si="112"/>
        <v>-45</v>
      </c>
      <c r="O231" s="3">
        <f t="shared" si="112"/>
        <v>-30</v>
      </c>
      <c r="P231" s="3">
        <f t="shared" si="112"/>
        <v>-15</v>
      </c>
      <c r="Q231" s="3">
        <f t="shared" si="112"/>
        <v>0</v>
      </c>
      <c r="R231" s="3">
        <f t="shared" si="112"/>
        <v>15</v>
      </c>
      <c r="S231" s="3">
        <f t="shared" si="112"/>
        <v>30</v>
      </c>
      <c r="T231" s="3">
        <f t="shared" si="129"/>
        <v>45</v>
      </c>
      <c r="U231" s="3">
        <f t="shared" si="129"/>
        <v>60</v>
      </c>
      <c r="V231" s="3">
        <f t="shared" si="129"/>
        <v>75</v>
      </c>
      <c r="W231" s="3">
        <f t="shared" si="129"/>
        <v>90</v>
      </c>
      <c r="X231" s="3">
        <f t="shared" si="129"/>
        <v>105</v>
      </c>
      <c r="Y231" s="3">
        <f t="shared" si="129"/>
        <v>120</v>
      </c>
      <c r="Z231" s="3">
        <f t="shared" si="129"/>
        <v>135</v>
      </c>
      <c r="AA231" s="3">
        <f t="shared" si="129"/>
        <v>150</v>
      </c>
      <c r="AB231" s="3">
        <f t="shared" si="129"/>
        <v>165</v>
      </c>
      <c r="AC231" s="3">
        <f t="shared" si="135"/>
        <v>180</v>
      </c>
      <c r="AD231" s="7">
        <f t="shared" si="134"/>
        <v>173.54609761580741</v>
      </c>
      <c r="AE231" s="7">
        <f t="shared" si="134"/>
        <v>164.42269759520693</v>
      </c>
      <c r="AF231" s="7">
        <f t="shared" si="134"/>
        <v>150.94566166204379</v>
      </c>
      <c r="AG231" s="7">
        <f t="shared" si="134"/>
        <v>137.08854536271147</v>
      </c>
      <c r="AH231" s="7">
        <f t="shared" si="134"/>
        <v>123.20738233039282</v>
      </c>
      <c r="AI231" s="7">
        <f t="shared" si="134"/>
        <v>109.4231180792534</v>
      </c>
      <c r="AJ231" s="7">
        <f t="shared" si="134"/>
        <v>95.835889062652029</v>
      </c>
      <c r="AK231" s="7">
        <f t="shared" si="134"/>
        <v>82.57762933682308</v>
      </c>
      <c r="AL231" s="7">
        <f t="shared" si="134"/>
        <v>69.860188914862391</v>
      </c>
      <c r="AM231" s="7">
        <f t="shared" si="134"/>
        <v>58.058853018673716</v>
      </c>
      <c r="AN231" s="7">
        <f t="shared" si="134"/>
        <v>47.871112642907285</v>
      </c>
      <c r="AO231" s="7">
        <f t="shared" si="134"/>
        <v>40.543725337598381</v>
      </c>
      <c r="AP231" s="7">
        <f t="shared" si="134"/>
        <v>37.78609761580735</v>
      </c>
      <c r="AQ231" s="7">
        <f t="shared" si="134"/>
        <v>40.543725337598381</v>
      </c>
      <c r="AR231" s="7">
        <f t="shared" si="134"/>
        <v>47.871112642907285</v>
      </c>
      <c r="AS231" s="7">
        <f t="shared" si="130"/>
        <v>58.058853018673716</v>
      </c>
      <c r="AT231" s="7">
        <f t="shared" si="130"/>
        <v>69.860188914862391</v>
      </c>
      <c r="AU231" s="7">
        <f t="shared" si="130"/>
        <v>82.57762933682308</v>
      </c>
      <c r="AV231" s="7">
        <f t="shared" si="130"/>
        <v>95.835889062652029</v>
      </c>
      <c r="AW231" s="7">
        <f t="shared" si="130"/>
        <v>109.4231180792534</v>
      </c>
      <c r="AX231" s="7">
        <f t="shared" si="130"/>
        <v>123.20738233039282</v>
      </c>
      <c r="AY231" s="7">
        <f t="shared" si="130"/>
        <v>137.08854536271147</v>
      </c>
      <c r="AZ231" s="7">
        <f t="shared" si="130"/>
        <v>150.94566166204379</v>
      </c>
      <c r="BA231" s="7">
        <f t="shared" si="130"/>
        <v>164.42269759520693</v>
      </c>
      <c r="BB231" s="7">
        <f t="shared" si="118"/>
        <v>173.54609761580741</v>
      </c>
      <c r="BC231" s="7">
        <f t="shared" si="125"/>
        <v>83.454478532012388</v>
      </c>
      <c r="BD231" s="7">
        <f t="shared" si="119"/>
        <v>11.127263804268319</v>
      </c>
      <c r="BE231" s="40">
        <f t="shared" si="126"/>
        <v>0.97364028069474995</v>
      </c>
      <c r="BF231" s="40">
        <f t="shared" si="132"/>
        <v>0</v>
      </c>
      <c r="BG231" s="40">
        <f t="shared" si="131"/>
        <v>0</v>
      </c>
      <c r="BH231" s="40">
        <f t="shared" si="131"/>
        <v>0</v>
      </c>
      <c r="BI231" s="40">
        <f t="shared" si="131"/>
        <v>0</v>
      </c>
      <c r="BJ231" s="40">
        <f t="shared" si="131"/>
        <v>0</v>
      </c>
      <c r="BK231" s="40">
        <f t="shared" si="131"/>
        <v>0</v>
      </c>
      <c r="BL231" s="40">
        <f t="shared" si="131"/>
        <v>0</v>
      </c>
      <c r="BM231" s="40">
        <f t="shared" si="131"/>
        <v>171.93791744460424</v>
      </c>
      <c r="BN231" s="40">
        <f t="shared" si="131"/>
        <v>458.26782478816881</v>
      </c>
      <c r="BO231" s="40">
        <f t="shared" si="131"/>
        <v>704.14489038223905</v>
      </c>
      <c r="BP231" s="40">
        <f t="shared" si="131"/>
        <v>892.81299853764244</v>
      </c>
      <c r="BQ231" s="40">
        <f t="shared" si="131"/>
        <v>1011.4147294723783</v>
      </c>
      <c r="BR231" s="40">
        <f t="shared" si="131"/>
        <v>1051.8675712218724</v>
      </c>
      <c r="BS231" s="40">
        <f t="shared" si="117"/>
        <v>1011.4147294723783</v>
      </c>
      <c r="BT231" s="40">
        <f t="shared" si="117"/>
        <v>892.81299853764244</v>
      </c>
      <c r="BU231" s="40">
        <f t="shared" si="117"/>
        <v>704.14489038223905</v>
      </c>
      <c r="BV231" s="40">
        <f t="shared" si="117"/>
        <v>458.26782478816881</v>
      </c>
      <c r="BW231" s="40">
        <f t="shared" si="115"/>
        <v>171.93791744460424</v>
      </c>
      <c r="BX231" s="40">
        <f t="shared" si="115"/>
        <v>0</v>
      </c>
      <c r="BY231" s="40">
        <f t="shared" si="115"/>
        <v>0</v>
      </c>
      <c r="BZ231" s="40">
        <f t="shared" si="115"/>
        <v>0</v>
      </c>
      <c r="CA231" s="40">
        <f t="shared" si="108"/>
        <v>0</v>
      </c>
      <c r="CB231" s="40">
        <f t="shared" si="108"/>
        <v>0</v>
      </c>
      <c r="CC231" s="40">
        <f t="shared" si="108"/>
        <v>0</v>
      </c>
      <c r="CD231" s="40">
        <f t="shared" si="108"/>
        <v>0</v>
      </c>
      <c r="CE231" s="40">
        <f t="shared" si="127"/>
        <v>536.45246132315492</v>
      </c>
      <c r="CF231" s="10">
        <f t="shared" si="120"/>
        <v>1.45655542591854</v>
      </c>
      <c r="CG231" s="35">
        <f t="shared" si="121"/>
        <v>7.5290322580645173</v>
      </c>
      <c r="CH231" s="7">
        <f t="shared" si="122"/>
        <v>25.944388151581233</v>
      </c>
      <c r="CI231" s="7">
        <f t="shared" si="128"/>
        <v>13.231637957306429</v>
      </c>
      <c r="CJ231" s="10">
        <f t="shared" si="123"/>
        <v>16.652333266194972</v>
      </c>
    </row>
    <row r="232" spans="1:88" ht="15.75" thickBot="1" x14ac:dyDescent="0.3">
      <c r="A232" s="8">
        <v>221</v>
      </c>
      <c r="B232" s="3" t="s">
        <v>23</v>
      </c>
      <c r="C232" s="14">
        <v>44417</v>
      </c>
      <c r="D232" s="11">
        <f t="shared" si="124"/>
        <v>15.36341657655305</v>
      </c>
      <c r="E232" s="8">
        <f t="shared" si="133"/>
        <v>-180</v>
      </c>
      <c r="F232" s="3">
        <f t="shared" si="133"/>
        <v>-165</v>
      </c>
      <c r="G232" s="3">
        <f t="shared" si="133"/>
        <v>-150</v>
      </c>
      <c r="H232" s="3">
        <f t="shared" si="133"/>
        <v>-135</v>
      </c>
      <c r="I232" s="3">
        <f t="shared" si="133"/>
        <v>-120</v>
      </c>
      <c r="J232" s="3">
        <f t="shared" si="133"/>
        <v>-105</v>
      </c>
      <c r="K232" s="3">
        <f t="shared" si="133"/>
        <v>-90</v>
      </c>
      <c r="L232" s="3">
        <f t="shared" si="112"/>
        <v>-75</v>
      </c>
      <c r="M232" s="3">
        <f t="shared" si="112"/>
        <v>-60</v>
      </c>
      <c r="N232" s="3">
        <f t="shared" si="112"/>
        <v>-45</v>
      </c>
      <c r="O232" s="3">
        <f t="shared" si="112"/>
        <v>-30</v>
      </c>
      <c r="P232" s="3">
        <f t="shared" si="112"/>
        <v>-15</v>
      </c>
      <c r="Q232" s="3">
        <f t="shared" si="112"/>
        <v>0</v>
      </c>
      <c r="R232" s="3">
        <f t="shared" si="112"/>
        <v>15</v>
      </c>
      <c r="S232" s="3">
        <f t="shared" si="112"/>
        <v>30</v>
      </c>
      <c r="T232" s="3">
        <f t="shared" si="129"/>
        <v>45</v>
      </c>
      <c r="U232" s="3">
        <f t="shared" si="129"/>
        <v>60</v>
      </c>
      <c r="V232" s="3">
        <f t="shared" si="129"/>
        <v>75</v>
      </c>
      <c r="W232" s="3">
        <f t="shared" si="129"/>
        <v>90</v>
      </c>
      <c r="X232" s="3">
        <f t="shared" si="129"/>
        <v>105</v>
      </c>
      <c r="Y232" s="3">
        <f t="shared" si="129"/>
        <v>120</v>
      </c>
      <c r="Z232" s="3">
        <f t="shared" si="129"/>
        <v>135</v>
      </c>
      <c r="AA232" s="3">
        <f t="shared" si="129"/>
        <v>150</v>
      </c>
      <c r="AB232" s="3">
        <f t="shared" si="129"/>
        <v>165</v>
      </c>
      <c r="AC232" s="3">
        <f t="shared" si="135"/>
        <v>180</v>
      </c>
      <c r="AD232" s="7">
        <f t="shared" si="134"/>
        <v>173.24341657655296</v>
      </c>
      <c r="AE232" s="7">
        <f t="shared" si="134"/>
        <v>164.28412853227346</v>
      </c>
      <c r="AF232" s="7">
        <f t="shared" si="134"/>
        <v>150.85341104101752</v>
      </c>
      <c r="AG232" s="7">
        <f t="shared" si="134"/>
        <v>137.00520968327541</v>
      </c>
      <c r="AH232" s="7">
        <f t="shared" si="134"/>
        <v>123.12099100364293</v>
      </c>
      <c r="AI232" s="7">
        <f t="shared" si="134"/>
        <v>109.32728229529035</v>
      </c>
      <c r="AJ232" s="7">
        <f t="shared" si="134"/>
        <v>95.725507035534832</v>
      </c>
      <c r="AK232" s="7">
        <f t="shared" si="134"/>
        <v>82.447284763329648</v>
      </c>
      <c r="AL232" s="7">
        <f t="shared" si="134"/>
        <v>69.703192522869486</v>
      </c>
      <c r="AM232" s="7">
        <f t="shared" si="134"/>
        <v>57.866738115570179</v>
      </c>
      <c r="AN232" s="7">
        <f t="shared" si="134"/>
        <v>47.635009775983072</v>
      </c>
      <c r="AO232" s="7">
        <f t="shared" si="134"/>
        <v>40.262515916892248</v>
      </c>
      <c r="AP232" s="7">
        <f t="shared" si="134"/>
        <v>37.483416576553054</v>
      </c>
      <c r="AQ232" s="7">
        <f t="shared" si="134"/>
        <v>40.262515916892248</v>
      </c>
      <c r="AR232" s="7">
        <f t="shared" si="134"/>
        <v>47.635009775983072</v>
      </c>
      <c r="AS232" s="7">
        <f t="shared" si="130"/>
        <v>57.866738115570179</v>
      </c>
      <c r="AT232" s="7">
        <f t="shared" si="130"/>
        <v>69.703192522869486</v>
      </c>
      <c r="AU232" s="7">
        <f t="shared" si="130"/>
        <v>82.447284763329648</v>
      </c>
      <c r="AV232" s="7">
        <f t="shared" si="130"/>
        <v>95.725507035534832</v>
      </c>
      <c r="AW232" s="7">
        <f t="shared" si="130"/>
        <v>109.32728229529035</v>
      </c>
      <c r="AX232" s="7">
        <f t="shared" si="130"/>
        <v>123.12099100364293</v>
      </c>
      <c r="AY232" s="7">
        <f t="shared" si="130"/>
        <v>137.00520968327541</v>
      </c>
      <c r="AZ232" s="7">
        <f t="shared" si="130"/>
        <v>150.85341104101752</v>
      </c>
      <c r="BA232" s="7">
        <f t="shared" si="130"/>
        <v>164.28412853227346</v>
      </c>
      <c r="BB232" s="7">
        <f t="shared" si="118"/>
        <v>173.24341657655296</v>
      </c>
      <c r="BC232" s="7">
        <f t="shared" si="125"/>
        <v>83.587840737657828</v>
      </c>
      <c r="BD232" s="7">
        <f t="shared" si="119"/>
        <v>11.145045431687711</v>
      </c>
      <c r="BE232" s="40">
        <f t="shared" si="126"/>
        <v>0.97398593315759263</v>
      </c>
      <c r="BF232" s="40">
        <f t="shared" si="132"/>
        <v>0</v>
      </c>
      <c r="BG232" s="40">
        <f t="shared" si="131"/>
        <v>0</v>
      </c>
      <c r="BH232" s="40">
        <f t="shared" si="131"/>
        <v>0</v>
      </c>
      <c r="BI232" s="40">
        <f t="shared" si="131"/>
        <v>0</v>
      </c>
      <c r="BJ232" s="40">
        <f t="shared" si="131"/>
        <v>0</v>
      </c>
      <c r="BK232" s="40">
        <f t="shared" si="131"/>
        <v>0</v>
      </c>
      <c r="BL232" s="40">
        <f t="shared" si="131"/>
        <v>0</v>
      </c>
      <c r="BM232" s="40">
        <f t="shared" si="131"/>
        <v>175.00207532538494</v>
      </c>
      <c r="BN232" s="40">
        <f t="shared" si="131"/>
        <v>461.85399676881474</v>
      </c>
      <c r="BO232" s="40">
        <f t="shared" si="131"/>
        <v>708.17932603280474</v>
      </c>
      <c r="BP232" s="40">
        <f t="shared" si="131"/>
        <v>897.19139899986794</v>
      </c>
      <c r="BQ232" s="40">
        <f t="shared" si="131"/>
        <v>1016.0093552545178</v>
      </c>
      <c r="BR232" s="40">
        <f t="shared" si="131"/>
        <v>1056.5359474339575</v>
      </c>
      <c r="BS232" s="40">
        <f t="shared" si="117"/>
        <v>1016.0093552545178</v>
      </c>
      <c r="BT232" s="40">
        <f t="shared" si="117"/>
        <v>897.19139899986794</v>
      </c>
      <c r="BU232" s="40">
        <f t="shared" si="117"/>
        <v>708.17932603280474</v>
      </c>
      <c r="BV232" s="40">
        <f t="shared" si="117"/>
        <v>461.85399676881474</v>
      </c>
      <c r="BW232" s="40">
        <f t="shared" si="115"/>
        <v>175.00207532538494</v>
      </c>
      <c r="BX232" s="40">
        <f t="shared" si="115"/>
        <v>0</v>
      </c>
      <c r="BY232" s="40">
        <f t="shared" si="115"/>
        <v>0</v>
      </c>
      <c r="BZ232" s="40">
        <f t="shared" si="115"/>
        <v>0</v>
      </c>
      <c r="CA232" s="40">
        <f t="shared" si="108"/>
        <v>0</v>
      </c>
      <c r="CB232" s="40">
        <f t="shared" si="108"/>
        <v>0</v>
      </c>
      <c r="CC232" s="40">
        <f t="shared" si="108"/>
        <v>0</v>
      </c>
      <c r="CD232" s="40">
        <f t="shared" si="108"/>
        <v>0</v>
      </c>
      <c r="CE232" s="40">
        <f t="shared" si="127"/>
        <v>538.83333319131839</v>
      </c>
      <c r="CF232" s="10">
        <f t="shared" si="120"/>
        <v>1.4588830355047748</v>
      </c>
      <c r="CG232" s="35">
        <f t="shared" si="121"/>
        <v>7.5290322580645173</v>
      </c>
      <c r="CH232" s="7">
        <f t="shared" si="122"/>
        <v>26.13216246755756</v>
      </c>
      <c r="CI232" s="7">
        <f t="shared" si="128"/>
        <v>13.327402858454356</v>
      </c>
      <c r="CJ232" s="10">
        <f t="shared" si="123"/>
        <v>16.758186058880305</v>
      </c>
    </row>
    <row r="233" spans="1:88" ht="15.75" thickBot="1" x14ac:dyDescent="0.3">
      <c r="A233" s="8">
        <v>222</v>
      </c>
      <c r="B233" s="3" t="s">
        <v>23</v>
      </c>
      <c r="C233" s="14">
        <v>44418</v>
      </c>
      <c r="D233" s="11">
        <f t="shared" si="124"/>
        <v>15.056183025397418</v>
      </c>
      <c r="E233" s="8">
        <f t="shared" si="133"/>
        <v>-180</v>
      </c>
      <c r="F233" s="3">
        <f t="shared" si="133"/>
        <v>-165</v>
      </c>
      <c r="G233" s="3">
        <f t="shared" si="133"/>
        <v>-150</v>
      </c>
      <c r="H233" s="3">
        <f t="shared" si="133"/>
        <v>-135</v>
      </c>
      <c r="I233" s="3">
        <f t="shared" si="133"/>
        <v>-120</v>
      </c>
      <c r="J233" s="3">
        <f t="shared" si="133"/>
        <v>-105</v>
      </c>
      <c r="K233" s="3">
        <f t="shared" si="133"/>
        <v>-90</v>
      </c>
      <c r="L233" s="3">
        <f t="shared" si="112"/>
        <v>-75</v>
      </c>
      <c r="M233" s="3">
        <f t="shared" si="112"/>
        <v>-60</v>
      </c>
      <c r="N233" s="3">
        <f t="shared" si="112"/>
        <v>-45</v>
      </c>
      <c r="O233" s="3">
        <f t="shared" si="112"/>
        <v>-30</v>
      </c>
      <c r="P233" s="3">
        <f t="shared" si="112"/>
        <v>-15</v>
      </c>
      <c r="Q233" s="3">
        <f t="shared" si="112"/>
        <v>0</v>
      </c>
      <c r="R233" s="3">
        <f t="shared" si="112"/>
        <v>15</v>
      </c>
      <c r="S233" s="3">
        <f t="shared" si="112"/>
        <v>30</v>
      </c>
      <c r="T233" s="3">
        <f t="shared" si="129"/>
        <v>45</v>
      </c>
      <c r="U233" s="3">
        <f t="shared" si="129"/>
        <v>60</v>
      </c>
      <c r="V233" s="3">
        <f t="shared" si="129"/>
        <v>75</v>
      </c>
      <c r="W233" s="3">
        <f t="shared" si="129"/>
        <v>90</v>
      </c>
      <c r="X233" s="3">
        <f t="shared" si="129"/>
        <v>105</v>
      </c>
      <c r="Y233" s="3">
        <f t="shared" si="129"/>
        <v>120</v>
      </c>
      <c r="Z233" s="3">
        <f t="shared" si="129"/>
        <v>135</v>
      </c>
      <c r="AA233" s="3">
        <f t="shared" si="129"/>
        <v>150</v>
      </c>
      <c r="AB233" s="3">
        <f t="shared" si="129"/>
        <v>165</v>
      </c>
      <c r="AC233" s="3">
        <f t="shared" si="135"/>
        <v>180</v>
      </c>
      <c r="AD233" s="7">
        <f t="shared" si="134"/>
        <v>172.93618302539736</v>
      </c>
      <c r="AE233" s="7">
        <f t="shared" si="134"/>
        <v>164.13892225626518</v>
      </c>
      <c r="AF233" s="7">
        <f t="shared" si="134"/>
        <v>150.75712084010118</v>
      </c>
      <c r="AG233" s="7">
        <f t="shared" si="134"/>
        <v>136.91900222313461</v>
      </c>
      <c r="AH233" s="7">
        <f t="shared" si="134"/>
        <v>123.03232134266652</v>
      </c>
      <c r="AI233" s="7">
        <f t="shared" si="134"/>
        <v>109.22948936694115</v>
      </c>
      <c r="AJ233" s="7">
        <f t="shared" si="134"/>
        <v>95.613322684998167</v>
      </c>
      <c r="AK233" s="7">
        <f t="shared" si="134"/>
        <v>82.31515640374073</v>
      </c>
      <c r="AL233" s="7">
        <f t="shared" si="134"/>
        <v>69.54427736236957</v>
      </c>
      <c r="AM233" s="7">
        <f t="shared" si="134"/>
        <v>57.672348348422076</v>
      </c>
      <c r="AN233" s="7">
        <f t="shared" si="134"/>
        <v>47.395941950922463</v>
      </c>
      <c r="AO233" s="7">
        <f t="shared" si="134"/>
        <v>39.97734271729238</v>
      </c>
      <c r="AP233" s="7">
        <f t="shared" si="134"/>
        <v>37.176183025397414</v>
      </c>
      <c r="AQ233" s="7">
        <f t="shared" si="134"/>
        <v>39.97734271729238</v>
      </c>
      <c r="AR233" s="7">
        <f t="shared" si="134"/>
        <v>47.395941950922463</v>
      </c>
      <c r="AS233" s="7">
        <f t="shared" si="130"/>
        <v>57.672348348422076</v>
      </c>
      <c r="AT233" s="7">
        <f t="shared" si="130"/>
        <v>69.54427736236957</v>
      </c>
      <c r="AU233" s="7">
        <f t="shared" si="130"/>
        <v>82.31515640374073</v>
      </c>
      <c r="AV233" s="7">
        <f t="shared" si="130"/>
        <v>95.613322684998167</v>
      </c>
      <c r="AW233" s="7">
        <f t="shared" si="130"/>
        <v>109.22948936694115</v>
      </c>
      <c r="AX233" s="7">
        <f t="shared" si="130"/>
        <v>123.03232134266652</v>
      </c>
      <c r="AY233" s="7">
        <f t="shared" si="130"/>
        <v>136.91900222313461</v>
      </c>
      <c r="AZ233" s="7">
        <f t="shared" si="130"/>
        <v>150.75712084010118</v>
      </c>
      <c r="BA233" s="7">
        <f t="shared" si="130"/>
        <v>164.13892225626518</v>
      </c>
      <c r="BB233" s="7">
        <f t="shared" si="118"/>
        <v>172.93618302539736</v>
      </c>
      <c r="BC233" s="7">
        <f t="shared" si="125"/>
        <v>83.722777976888864</v>
      </c>
      <c r="BD233" s="7">
        <f t="shared" si="119"/>
        <v>11.163037063585183</v>
      </c>
      <c r="BE233" s="40">
        <f t="shared" si="126"/>
        <v>0.97433929414987031</v>
      </c>
      <c r="BF233" s="40">
        <f t="shared" si="132"/>
        <v>0</v>
      </c>
      <c r="BG233" s="40">
        <f t="shared" si="131"/>
        <v>0</v>
      </c>
      <c r="BH233" s="40">
        <f t="shared" si="131"/>
        <v>0</v>
      </c>
      <c r="BI233" s="40">
        <f t="shared" si="131"/>
        <v>0</v>
      </c>
      <c r="BJ233" s="40">
        <f t="shared" si="131"/>
        <v>0</v>
      </c>
      <c r="BK233" s="40">
        <f t="shared" si="131"/>
        <v>0</v>
      </c>
      <c r="BL233" s="40">
        <f t="shared" si="131"/>
        <v>0</v>
      </c>
      <c r="BM233" s="40">
        <f t="shared" si="131"/>
        <v>178.10996180678134</v>
      </c>
      <c r="BN233" s="40">
        <f t="shared" si="131"/>
        <v>465.48460421118369</v>
      </c>
      <c r="BO233" s="40">
        <f t="shared" si="131"/>
        <v>712.25880414048697</v>
      </c>
      <c r="BP233" s="40">
        <f t="shared" si="131"/>
        <v>901.61530768315731</v>
      </c>
      <c r="BQ233" s="40">
        <f t="shared" si="131"/>
        <v>1020.6497820491787</v>
      </c>
      <c r="BR233" s="40">
        <f t="shared" si="131"/>
        <v>1061.2502245242774</v>
      </c>
      <c r="BS233" s="40">
        <f t="shared" si="117"/>
        <v>1020.6497820491787</v>
      </c>
      <c r="BT233" s="40">
        <f t="shared" si="117"/>
        <v>901.61530768315731</v>
      </c>
      <c r="BU233" s="40">
        <f t="shared" si="117"/>
        <v>712.25880414048697</v>
      </c>
      <c r="BV233" s="40">
        <f t="shared" si="117"/>
        <v>465.48460421118369</v>
      </c>
      <c r="BW233" s="40">
        <f t="shared" si="115"/>
        <v>178.10996180678134</v>
      </c>
      <c r="BX233" s="40">
        <f t="shared" si="115"/>
        <v>0</v>
      </c>
      <c r="BY233" s="40">
        <f t="shared" si="115"/>
        <v>0</v>
      </c>
      <c r="BZ233" s="40">
        <f t="shared" si="115"/>
        <v>0</v>
      </c>
      <c r="CA233" s="40">
        <f t="shared" si="115"/>
        <v>0</v>
      </c>
      <c r="CB233" s="40">
        <f t="shared" si="115"/>
        <v>0</v>
      </c>
      <c r="CC233" s="40">
        <f t="shared" si="115"/>
        <v>0</v>
      </c>
      <c r="CD233" s="40">
        <f t="shared" si="115"/>
        <v>0</v>
      </c>
      <c r="CE233" s="40">
        <f t="shared" si="127"/>
        <v>541.23761450738152</v>
      </c>
      <c r="CF233" s="10">
        <f t="shared" si="120"/>
        <v>1.4612381346129075</v>
      </c>
      <c r="CG233" s="35">
        <f t="shared" si="121"/>
        <v>7.5290322580645173</v>
      </c>
      <c r="CH233" s="7">
        <f t="shared" si="122"/>
        <v>26.322030490277335</v>
      </c>
      <c r="CI233" s="7">
        <f t="shared" si="128"/>
        <v>13.424235550041441</v>
      </c>
      <c r="CJ233" s="10">
        <f t="shared" si="123"/>
        <v>16.865042923028913</v>
      </c>
    </row>
    <row r="234" spans="1:88" ht="15.75" thickBot="1" x14ac:dyDescent="0.3">
      <c r="A234" s="8">
        <v>223</v>
      </c>
      <c r="B234" s="3" t="s">
        <v>23</v>
      </c>
      <c r="C234" s="14">
        <v>44419</v>
      </c>
      <c r="D234" s="11">
        <f t="shared" si="124"/>
        <v>14.744488002272323</v>
      </c>
      <c r="E234" s="8">
        <f t="shared" si="133"/>
        <v>-180</v>
      </c>
      <c r="F234" s="3">
        <f t="shared" si="133"/>
        <v>-165</v>
      </c>
      <c r="G234" s="3">
        <f t="shared" si="133"/>
        <v>-150</v>
      </c>
      <c r="H234" s="3">
        <f t="shared" si="133"/>
        <v>-135</v>
      </c>
      <c r="I234" s="3">
        <f t="shared" si="133"/>
        <v>-120</v>
      </c>
      <c r="J234" s="3">
        <f t="shared" si="133"/>
        <v>-105</v>
      </c>
      <c r="K234" s="3">
        <f t="shared" si="133"/>
        <v>-90</v>
      </c>
      <c r="L234" s="3">
        <f t="shared" si="112"/>
        <v>-75</v>
      </c>
      <c r="M234" s="3">
        <f t="shared" si="112"/>
        <v>-60</v>
      </c>
      <c r="N234" s="3">
        <f t="shared" si="112"/>
        <v>-45</v>
      </c>
      <c r="O234" s="3">
        <f t="shared" si="112"/>
        <v>-30</v>
      </c>
      <c r="P234" s="3">
        <f t="shared" si="112"/>
        <v>-15</v>
      </c>
      <c r="Q234" s="3">
        <f t="shared" si="112"/>
        <v>0</v>
      </c>
      <c r="R234" s="3">
        <f t="shared" si="112"/>
        <v>15</v>
      </c>
      <c r="S234" s="3">
        <f t="shared" si="112"/>
        <v>30</v>
      </c>
      <c r="T234" s="3">
        <f t="shared" si="129"/>
        <v>45</v>
      </c>
      <c r="U234" s="3">
        <f t="shared" si="129"/>
        <v>60</v>
      </c>
      <c r="V234" s="3">
        <f t="shared" si="129"/>
        <v>75</v>
      </c>
      <c r="W234" s="3">
        <f t="shared" si="129"/>
        <v>90</v>
      </c>
      <c r="X234" s="3">
        <f t="shared" si="129"/>
        <v>105</v>
      </c>
      <c r="Y234" s="3">
        <f t="shared" si="129"/>
        <v>120</v>
      </c>
      <c r="Z234" s="3">
        <f t="shared" si="129"/>
        <v>135</v>
      </c>
      <c r="AA234" s="3">
        <f t="shared" si="129"/>
        <v>150</v>
      </c>
      <c r="AB234" s="3">
        <f t="shared" si="129"/>
        <v>165</v>
      </c>
      <c r="AC234" s="3">
        <f t="shared" si="135"/>
        <v>180</v>
      </c>
      <c r="AD234" s="7">
        <f t="shared" si="134"/>
        <v>172.62448800227227</v>
      </c>
      <c r="AE234" s="7">
        <f t="shared" si="134"/>
        <v>163.98704754607851</v>
      </c>
      <c r="AF234" s="7">
        <f t="shared" si="134"/>
        <v>150.65672908240845</v>
      </c>
      <c r="AG234" s="7">
        <f t="shared" si="134"/>
        <v>136.82988714317801</v>
      </c>
      <c r="AH234" s="7">
        <f t="shared" si="134"/>
        <v>122.94136164971424</v>
      </c>
      <c r="AI234" s="7">
        <f t="shared" si="134"/>
        <v>109.12974893899471</v>
      </c>
      <c r="AJ234" s="7">
        <f t="shared" si="134"/>
        <v>95.499365894572989</v>
      </c>
      <c r="AK234" s="7">
        <f t="shared" si="134"/>
        <v>82.181294577011371</v>
      </c>
      <c r="AL234" s="7">
        <f t="shared" ref="AK234:AZ253" si="136">DEGREES(ACOS((SIN(RADIANS($J$4))*SIN(RADIANS($D234))+COS(RADIANS($J$4))*COS(RADIANS($D234))*COS(RADIANS(M234)))))</f>
        <v>69.383514978417935</v>
      </c>
      <c r="AM234" s="7">
        <f t="shared" si="136"/>
        <v>57.475776078562909</v>
      </c>
      <c r="AN234" s="7">
        <f t="shared" si="136"/>
        <v>47.154015740693538</v>
      </c>
      <c r="AO234" s="7">
        <f t="shared" si="136"/>
        <v>39.68830808740892</v>
      </c>
      <c r="AP234" s="7">
        <f t="shared" si="136"/>
        <v>36.864488002272331</v>
      </c>
      <c r="AQ234" s="7">
        <f t="shared" si="136"/>
        <v>39.68830808740892</v>
      </c>
      <c r="AR234" s="7">
        <f t="shared" si="136"/>
        <v>47.154015740693538</v>
      </c>
      <c r="AS234" s="7">
        <f t="shared" si="130"/>
        <v>57.475776078562909</v>
      </c>
      <c r="AT234" s="7">
        <f t="shared" si="130"/>
        <v>69.383514978417935</v>
      </c>
      <c r="AU234" s="7">
        <f t="shared" si="130"/>
        <v>82.181294577011371</v>
      </c>
      <c r="AV234" s="7">
        <f t="shared" si="130"/>
        <v>95.499365894572989</v>
      </c>
      <c r="AW234" s="7">
        <f t="shared" si="130"/>
        <v>109.12974893899471</v>
      </c>
      <c r="AX234" s="7">
        <f t="shared" si="130"/>
        <v>122.94136164971424</v>
      </c>
      <c r="AY234" s="7">
        <f t="shared" si="130"/>
        <v>136.82988714317801</v>
      </c>
      <c r="AZ234" s="7">
        <f t="shared" si="130"/>
        <v>150.65672908240845</v>
      </c>
      <c r="BA234" s="7">
        <f t="shared" si="130"/>
        <v>163.98704754607851</v>
      </c>
      <c r="BB234" s="7">
        <f t="shared" si="118"/>
        <v>172.62448800227227</v>
      </c>
      <c r="BC234" s="7">
        <f t="shared" si="125"/>
        <v>83.85924196109616</v>
      </c>
      <c r="BD234" s="7">
        <f t="shared" si="119"/>
        <v>11.181232261479488</v>
      </c>
      <c r="BE234" s="40">
        <f t="shared" si="126"/>
        <v>0.97470025896309476</v>
      </c>
      <c r="BF234" s="40">
        <f t="shared" si="132"/>
        <v>0</v>
      </c>
      <c r="BG234" s="40">
        <f t="shared" si="131"/>
        <v>0</v>
      </c>
      <c r="BH234" s="40">
        <f t="shared" si="131"/>
        <v>0</v>
      </c>
      <c r="BI234" s="40">
        <f t="shared" si="131"/>
        <v>0</v>
      </c>
      <c r="BJ234" s="40">
        <f t="shared" si="131"/>
        <v>0</v>
      </c>
      <c r="BK234" s="40">
        <f t="shared" si="131"/>
        <v>0</v>
      </c>
      <c r="BL234" s="40">
        <f t="shared" si="131"/>
        <v>0</v>
      </c>
      <c r="BM234" s="40">
        <f t="shared" si="131"/>
        <v>181.26045985986039</v>
      </c>
      <c r="BN234" s="40">
        <f t="shared" si="131"/>
        <v>469.15800744414042</v>
      </c>
      <c r="BO234" s="40">
        <f t="shared" si="131"/>
        <v>716.38123623111778</v>
      </c>
      <c r="BP234" s="40">
        <f t="shared" si="131"/>
        <v>906.08229173466202</v>
      </c>
      <c r="BQ234" s="40">
        <f t="shared" si="131"/>
        <v>1025.3333605180242</v>
      </c>
      <c r="BR234" s="40">
        <f t="shared" si="131"/>
        <v>1066.0076793153271</v>
      </c>
      <c r="BS234" s="40">
        <f t="shared" si="117"/>
        <v>1025.3333605180242</v>
      </c>
      <c r="BT234" s="40">
        <f t="shared" si="117"/>
        <v>906.08229173466202</v>
      </c>
      <c r="BU234" s="40">
        <f t="shared" si="117"/>
        <v>716.38123623111778</v>
      </c>
      <c r="BV234" s="40">
        <f t="shared" si="117"/>
        <v>469.15800744414042</v>
      </c>
      <c r="BW234" s="40">
        <f t="shared" si="115"/>
        <v>181.26045985986039</v>
      </c>
      <c r="BX234" s="40">
        <f t="shared" si="115"/>
        <v>0</v>
      </c>
      <c r="BY234" s="40">
        <f t="shared" si="115"/>
        <v>0</v>
      </c>
      <c r="BZ234" s="40">
        <f t="shared" si="115"/>
        <v>0</v>
      </c>
      <c r="CA234" s="40">
        <f t="shared" si="115"/>
        <v>0</v>
      </c>
      <c r="CB234" s="40">
        <f t="shared" si="115"/>
        <v>0</v>
      </c>
      <c r="CC234" s="40">
        <f t="shared" si="115"/>
        <v>0</v>
      </c>
      <c r="CD234" s="40">
        <f t="shared" si="115"/>
        <v>0</v>
      </c>
      <c r="CE234" s="40">
        <f t="shared" si="127"/>
        <v>543.66391645081683</v>
      </c>
      <c r="CF234" s="10">
        <f t="shared" si="120"/>
        <v>1.4636198804477147</v>
      </c>
      <c r="CG234" s="35">
        <f t="shared" si="121"/>
        <v>7.5290322580645173</v>
      </c>
      <c r="CH234" s="7">
        <f t="shared" si="122"/>
        <v>26.513896601791892</v>
      </c>
      <c r="CI234" s="7">
        <f t="shared" si="128"/>
        <v>13.522087266913864</v>
      </c>
      <c r="CJ234" s="10">
        <f t="shared" si="123"/>
        <v>16.972843160463675</v>
      </c>
    </row>
    <row r="235" spans="1:88" ht="15.75" thickBot="1" x14ac:dyDescent="0.3">
      <c r="A235" s="8">
        <v>224</v>
      </c>
      <c r="B235" s="3" t="s">
        <v>23</v>
      </c>
      <c r="C235" s="14">
        <v>44420</v>
      </c>
      <c r="D235" s="11">
        <f t="shared" si="124"/>
        <v>14.428423869140033</v>
      </c>
      <c r="E235" s="8">
        <f t="shared" si="133"/>
        <v>-180</v>
      </c>
      <c r="F235" s="3">
        <f t="shared" si="133"/>
        <v>-165</v>
      </c>
      <c r="G235" s="3">
        <f t="shared" si="133"/>
        <v>-150</v>
      </c>
      <c r="H235" s="3">
        <f t="shared" si="133"/>
        <v>-135</v>
      </c>
      <c r="I235" s="3">
        <f t="shared" si="133"/>
        <v>-120</v>
      </c>
      <c r="J235" s="3">
        <f t="shared" si="133"/>
        <v>-105</v>
      </c>
      <c r="K235" s="3">
        <f t="shared" si="133"/>
        <v>-90</v>
      </c>
      <c r="L235" s="3">
        <f t="shared" si="112"/>
        <v>-75</v>
      </c>
      <c r="M235" s="3">
        <f t="shared" si="112"/>
        <v>-60</v>
      </c>
      <c r="N235" s="3">
        <f t="shared" si="112"/>
        <v>-45</v>
      </c>
      <c r="O235" s="3">
        <f t="shared" si="112"/>
        <v>-30</v>
      </c>
      <c r="P235" s="3">
        <f t="shared" si="112"/>
        <v>-15</v>
      </c>
      <c r="Q235" s="3">
        <f t="shared" si="112"/>
        <v>0</v>
      </c>
      <c r="R235" s="3">
        <f t="shared" si="112"/>
        <v>15</v>
      </c>
      <c r="S235" s="3">
        <f t="shared" ref="P235:W269" si="137">(S$11-12)*15</f>
        <v>30</v>
      </c>
      <c r="T235" s="3">
        <f t="shared" si="129"/>
        <v>45</v>
      </c>
      <c r="U235" s="3">
        <f t="shared" si="129"/>
        <v>60</v>
      </c>
      <c r="V235" s="3">
        <f t="shared" si="129"/>
        <v>75</v>
      </c>
      <c r="W235" s="3">
        <f t="shared" si="129"/>
        <v>90</v>
      </c>
      <c r="X235" s="3">
        <f t="shared" si="129"/>
        <v>105</v>
      </c>
      <c r="Y235" s="3">
        <f t="shared" si="129"/>
        <v>120</v>
      </c>
      <c r="Z235" s="3">
        <f t="shared" si="129"/>
        <v>135</v>
      </c>
      <c r="AA235" s="3">
        <f t="shared" si="129"/>
        <v>150</v>
      </c>
      <c r="AB235" s="3">
        <f t="shared" si="129"/>
        <v>165</v>
      </c>
      <c r="AC235" s="3">
        <f t="shared" si="135"/>
        <v>180</v>
      </c>
      <c r="AD235" s="7">
        <f t="shared" ref="AD235:AR262" si="138">DEGREES(ACOS((SIN(RADIANS($J$4))*SIN(RADIANS($D235))+COS(RADIANS($J$4))*COS(RADIANS($D235))*COS(RADIANS(E235)))))</f>
        <v>172.30842386913997</v>
      </c>
      <c r="AE235" s="7">
        <f t="shared" si="138"/>
        <v>163.82848646921914</v>
      </c>
      <c r="AF235" s="7">
        <f t="shared" si="138"/>
        <v>150.55217845367596</v>
      </c>
      <c r="AG235" s="7">
        <f t="shared" si="138"/>
        <v>136.73783091503748</v>
      </c>
      <c r="AH235" s="7">
        <f t="shared" si="138"/>
        <v>122.84810166874128</v>
      </c>
      <c r="AI235" s="7">
        <f t="shared" si="138"/>
        <v>109.02807168176489</v>
      </c>
      <c r="AJ235" s="7">
        <f t="shared" si="138"/>
        <v>95.383667364296855</v>
      </c>
      <c r="AK235" s="7">
        <f t="shared" si="136"/>
        <v>82.045750358941746</v>
      </c>
      <c r="AL235" s="7">
        <f t="shared" si="136"/>
        <v>69.220977781680986</v>
      </c>
      <c r="AM235" s="7">
        <f t="shared" si="136"/>
        <v>57.277114867996097</v>
      </c>
      <c r="AN235" s="7">
        <f t="shared" si="136"/>
        <v>46.909339423594936</v>
      </c>
      <c r="AO235" s="7">
        <f t="shared" si="136"/>
        <v>39.395516146906232</v>
      </c>
      <c r="AP235" s="7">
        <f t="shared" si="136"/>
        <v>36.548423869140031</v>
      </c>
      <c r="AQ235" s="7">
        <f t="shared" si="136"/>
        <v>39.395516146906232</v>
      </c>
      <c r="AR235" s="7">
        <f t="shared" si="136"/>
        <v>46.909339423594936</v>
      </c>
      <c r="AS235" s="7">
        <f t="shared" si="130"/>
        <v>57.277114867996097</v>
      </c>
      <c r="AT235" s="7">
        <f t="shared" si="130"/>
        <v>69.220977781680986</v>
      </c>
      <c r="AU235" s="7">
        <f t="shared" si="130"/>
        <v>82.045750358941746</v>
      </c>
      <c r="AV235" s="7">
        <f t="shared" si="130"/>
        <v>95.383667364296855</v>
      </c>
      <c r="AW235" s="7">
        <f t="shared" si="130"/>
        <v>109.02807168176489</v>
      </c>
      <c r="AX235" s="7">
        <f t="shared" si="130"/>
        <v>122.84810166874128</v>
      </c>
      <c r="AY235" s="7">
        <f t="shared" si="130"/>
        <v>136.73783091503748</v>
      </c>
      <c r="AZ235" s="7">
        <f t="shared" si="130"/>
        <v>150.55217845367596</v>
      </c>
      <c r="BA235" s="7">
        <f t="shared" si="130"/>
        <v>163.82848646921914</v>
      </c>
      <c r="BB235" s="7">
        <f t="shared" si="118"/>
        <v>172.30842386913997</v>
      </c>
      <c r="BC235" s="7">
        <f t="shared" si="125"/>
        <v>83.997184862907218</v>
      </c>
      <c r="BD235" s="7">
        <f t="shared" si="119"/>
        <v>11.19962464838763</v>
      </c>
      <c r="BE235" s="40">
        <f t="shared" si="126"/>
        <v>0.97506872063560157</v>
      </c>
      <c r="BF235" s="40">
        <f t="shared" si="132"/>
        <v>0</v>
      </c>
      <c r="BG235" s="40">
        <f t="shared" si="131"/>
        <v>0</v>
      </c>
      <c r="BH235" s="40">
        <f t="shared" si="131"/>
        <v>0</v>
      </c>
      <c r="BI235" s="40">
        <f t="shared" si="131"/>
        <v>0</v>
      </c>
      <c r="BJ235" s="40">
        <f t="shared" si="131"/>
        <v>0</v>
      </c>
      <c r="BK235" s="40">
        <f t="shared" si="131"/>
        <v>0</v>
      </c>
      <c r="BL235" s="40">
        <f t="shared" ref="BL235:BV266" si="139">IF(1367*$BE235*COS(RADIANS(AJ235))&gt;0,1367*$BE235*COS(RADIANS(AJ235)),0)</f>
        <v>0</v>
      </c>
      <c r="BM235" s="40">
        <f t="shared" si="139"/>
        <v>184.45243299881022</v>
      </c>
      <c r="BN235" s="40">
        <f t="shared" si="139"/>
        <v>472.87254777006336</v>
      </c>
      <c r="BO235" s="40">
        <f t="shared" si="139"/>
        <v>720.54451517362679</v>
      </c>
      <c r="BP235" s="40">
        <f t="shared" si="139"/>
        <v>910.58989992822626</v>
      </c>
      <c r="BQ235" s="40">
        <f t="shared" si="139"/>
        <v>1030.0574231276837</v>
      </c>
      <c r="BR235" s="40">
        <f t="shared" si="139"/>
        <v>1070.8055704953731</v>
      </c>
      <c r="BS235" s="40">
        <f t="shared" si="117"/>
        <v>1030.0574231276837</v>
      </c>
      <c r="BT235" s="40">
        <f t="shared" si="117"/>
        <v>910.58989992822626</v>
      </c>
      <c r="BU235" s="40">
        <f t="shared" si="117"/>
        <v>720.54451517362679</v>
      </c>
      <c r="BV235" s="40">
        <f t="shared" si="117"/>
        <v>472.87254777006336</v>
      </c>
      <c r="BW235" s="40">
        <f t="shared" si="115"/>
        <v>184.45243299881022</v>
      </c>
      <c r="BX235" s="40">
        <f t="shared" si="115"/>
        <v>0</v>
      </c>
      <c r="BY235" s="40">
        <f t="shared" si="115"/>
        <v>0</v>
      </c>
      <c r="BZ235" s="40">
        <f t="shared" si="115"/>
        <v>0</v>
      </c>
      <c r="CA235" s="40">
        <f t="shared" si="115"/>
        <v>0</v>
      </c>
      <c r="CB235" s="40">
        <f t="shared" si="115"/>
        <v>0</v>
      </c>
      <c r="CC235" s="40">
        <f t="shared" si="115"/>
        <v>0</v>
      </c>
      <c r="CD235" s="40">
        <f t="shared" si="115"/>
        <v>0</v>
      </c>
      <c r="CE235" s="40">
        <f t="shared" si="127"/>
        <v>546.11084095264027</v>
      </c>
      <c r="CF235" s="10">
        <f t="shared" si="120"/>
        <v>1.4660274382640728</v>
      </c>
      <c r="CG235" s="35">
        <f t="shared" si="121"/>
        <v>7.5290322580645173</v>
      </c>
      <c r="CH235" s="7">
        <f t="shared" si="122"/>
        <v>26.707664364868545</v>
      </c>
      <c r="CI235" s="7">
        <f t="shared" si="128"/>
        <v>13.620908826082958</v>
      </c>
      <c r="CJ235" s="10">
        <f t="shared" si="123"/>
        <v>17.081525790595119</v>
      </c>
    </row>
    <row r="236" spans="1:88" ht="15.75" thickBot="1" x14ac:dyDescent="0.3">
      <c r="A236" s="8">
        <v>225</v>
      </c>
      <c r="B236" s="3" t="s">
        <v>23</v>
      </c>
      <c r="C236" s="14">
        <v>44421</v>
      </c>
      <c r="D236" s="11">
        <f t="shared" si="124"/>
        <v>14.108084282624434</v>
      </c>
      <c r="E236" s="8">
        <f t="shared" si="133"/>
        <v>-180</v>
      </c>
      <c r="F236" s="3">
        <f t="shared" si="133"/>
        <v>-165</v>
      </c>
      <c r="G236" s="3">
        <f t="shared" si="133"/>
        <v>-150</v>
      </c>
      <c r="H236" s="3">
        <f t="shared" si="133"/>
        <v>-135</v>
      </c>
      <c r="I236" s="3">
        <f t="shared" si="133"/>
        <v>-120</v>
      </c>
      <c r="J236" s="3">
        <f t="shared" si="133"/>
        <v>-105</v>
      </c>
      <c r="K236" s="3">
        <f t="shared" si="133"/>
        <v>-90</v>
      </c>
      <c r="L236" s="3">
        <f t="shared" si="133"/>
        <v>-75</v>
      </c>
      <c r="M236" s="3">
        <f t="shared" si="133"/>
        <v>-60</v>
      </c>
      <c r="N236" s="3">
        <f t="shared" si="133"/>
        <v>-45</v>
      </c>
      <c r="O236" s="3">
        <f t="shared" si="133"/>
        <v>-30</v>
      </c>
      <c r="P236" s="3">
        <f t="shared" si="137"/>
        <v>-15</v>
      </c>
      <c r="Q236" s="3">
        <f t="shared" si="137"/>
        <v>0</v>
      </c>
      <c r="R236" s="3">
        <f t="shared" si="137"/>
        <v>15</v>
      </c>
      <c r="S236" s="3">
        <f t="shared" si="137"/>
        <v>30</v>
      </c>
      <c r="T236" s="3">
        <f t="shared" si="129"/>
        <v>45</v>
      </c>
      <c r="U236" s="3">
        <f t="shared" si="129"/>
        <v>60</v>
      </c>
      <c r="V236" s="3">
        <f t="shared" si="129"/>
        <v>75</v>
      </c>
      <c r="W236" s="3">
        <f t="shared" si="129"/>
        <v>90</v>
      </c>
      <c r="X236" s="3">
        <f t="shared" si="129"/>
        <v>105</v>
      </c>
      <c r="Y236" s="3">
        <f t="shared" si="129"/>
        <v>120</v>
      </c>
      <c r="Z236" s="3">
        <f t="shared" si="129"/>
        <v>135</v>
      </c>
      <c r="AA236" s="3">
        <f t="shared" si="129"/>
        <v>150</v>
      </c>
      <c r="AB236" s="3">
        <f t="shared" si="129"/>
        <v>165</v>
      </c>
      <c r="AC236" s="3">
        <f t="shared" si="135"/>
        <v>180</v>
      </c>
      <c r="AD236" s="7">
        <f t="shared" si="138"/>
        <v>171.98808428262444</v>
      </c>
      <c r="AE236" s="7">
        <f t="shared" si="138"/>
        <v>163.66323419170939</v>
      </c>
      <c r="AF236" s="7">
        <f t="shared" si="138"/>
        <v>150.44341648573774</v>
      </c>
      <c r="AG236" s="7">
        <f t="shared" si="138"/>
        <v>136.64280242906054</v>
      </c>
      <c r="AH236" s="7">
        <f t="shared" si="138"/>
        <v>122.75253264393827</v>
      </c>
      <c r="AI236" s="7">
        <f t="shared" si="138"/>
        <v>108.92446931615135</v>
      </c>
      <c r="AJ236" s="7">
        <f t="shared" si="138"/>
        <v>95.266258609729377</v>
      </c>
      <c r="AK236" s="7">
        <f t="shared" si="136"/>
        <v>81.908575559284841</v>
      </c>
      <c r="AL236" s="7">
        <f t="shared" si="136"/>
        <v>69.056739008213285</v>
      </c>
      <c r="AM236" s="7">
        <f t="shared" si="136"/>
        <v>57.07645943236674</v>
      </c>
      <c r="AN236" s="7">
        <f t="shared" si="136"/>
        <v>46.662022951482619</v>
      </c>
      <c r="AO236" s="7">
        <f t="shared" si="136"/>
        <v>39.099072774496641</v>
      </c>
      <c r="AP236" s="7">
        <f t="shared" si="136"/>
        <v>36.228084282624437</v>
      </c>
      <c r="AQ236" s="7">
        <f t="shared" si="136"/>
        <v>39.099072774496641</v>
      </c>
      <c r="AR236" s="7">
        <f t="shared" si="136"/>
        <v>46.662022951482619</v>
      </c>
      <c r="AS236" s="7">
        <f t="shared" si="130"/>
        <v>57.07645943236674</v>
      </c>
      <c r="AT236" s="7">
        <f t="shared" si="130"/>
        <v>69.056739008213285</v>
      </c>
      <c r="AU236" s="7">
        <f t="shared" si="130"/>
        <v>81.908575559284841</v>
      </c>
      <c r="AV236" s="7">
        <f t="shared" si="130"/>
        <v>95.266258609729377</v>
      </c>
      <c r="AW236" s="7">
        <f t="shared" si="130"/>
        <v>108.92446931615135</v>
      </c>
      <c r="AX236" s="7">
        <f t="shared" si="130"/>
        <v>122.75253264393827</v>
      </c>
      <c r="AY236" s="7">
        <f t="shared" si="130"/>
        <v>136.64280242906054</v>
      </c>
      <c r="AZ236" s="7">
        <f t="shared" si="130"/>
        <v>150.44341648573774</v>
      </c>
      <c r="BA236" s="7">
        <f t="shared" si="130"/>
        <v>163.66323419170939</v>
      </c>
      <c r="BB236" s="7">
        <f t="shared" si="118"/>
        <v>171.98808428262444</v>
      </c>
      <c r="BC236" s="7">
        <f t="shared" si="125"/>
        <v>84.136559341316172</v>
      </c>
      <c r="BD236" s="7">
        <f t="shared" si="119"/>
        <v>11.21820791217549</v>
      </c>
      <c r="BE236" s="40">
        <f t="shared" si="126"/>
        <v>0.97544456998424511</v>
      </c>
      <c r="BF236" s="40">
        <f t="shared" si="132"/>
        <v>0</v>
      </c>
      <c r="BG236" s="40">
        <f t="shared" si="132"/>
        <v>0</v>
      </c>
      <c r="BH236" s="40">
        <f t="shared" si="132"/>
        <v>0</v>
      </c>
      <c r="BI236" s="40">
        <f t="shared" si="132"/>
        <v>0</v>
      </c>
      <c r="BJ236" s="40">
        <f t="shared" si="132"/>
        <v>0</v>
      </c>
      <c r="BK236" s="40">
        <f t="shared" si="132"/>
        <v>0</v>
      </c>
      <c r="BL236" s="40">
        <f t="shared" si="139"/>
        <v>0</v>
      </c>
      <c r="BM236" s="40">
        <f t="shared" si="139"/>
        <v>187.68472570797363</v>
      </c>
      <c r="BN236" s="40">
        <f t="shared" si="139"/>
        <v>476.62654847318214</v>
      </c>
      <c r="BO236" s="40">
        <f t="shared" si="139"/>
        <v>724.74651668756155</v>
      </c>
      <c r="BP236" s="40">
        <f t="shared" si="139"/>
        <v>915.1356645549364</v>
      </c>
      <c r="BQ236" s="40">
        <f t="shared" si="139"/>
        <v>1034.819286281089</v>
      </c>
      <c r="BR236" s="40">
        <f t="shared" si="139"/>
        <v>1075.6411408319179</v>
      </c>
      <c r="BS236" s="40">
        <f t="shared" si="117"/>
        <v>1034.819286281089</v>
      </c>
      <c r="BT236" s="40">
        <f t="shared" si="117"/>
        <v>915.1356645549364</v>
      </c>
      <c r="BU236" s="40">
        <f t="shared" si="117"/>
        <v>724.74651668756155</v>
      </c>
      <c r="BV236" s="40">
        <f t="shared" si="117"/>
        <v>476.62654847318214</v>
      </c>
      <c r="BW236" s="40">
        <f t="shared" si="115"/>
        <v>187.68472570797363</v>
      </c>
      <c r="BX236" s="40">
        <f t="shared" si="115"/>
        <v>0</v>
      </c>
      <c r="BY236" s="40">
        <f t="shared" si="115"/>
        <v>0</v>
      </c>
      <c r="BZ236" s="40">
        <f t="shared" si="115"/>
        <v>0</v>
      </c>
      <c r="CA236" s="40">
        <f t="shared" si="115"/>
        <v>0</v>
      </c>
      <c r="CB236" s="40">
        <f t="shared" si="115"/>
        <v>0</v>
      </c>
      <c r="CC236" s="40">
        <f t="shared" si="115"/>
        <v>0</v>
      </c>
      <c r="CD236" s="40">
        <f t="shared" si="115"/>
        <v>0</v>
      </c>
      <c r="CE236" s="40">
        <f t="shared" si="127"/>
        <v>548.57698182427816</v>
      </c>
      <c r="CF236" s="10">
        <f t="shared" si="120"/>
        <v>1.4684599818055586</v>
      </c>
      <c r="CG236" s="35">
        <f t="shared" si="121"/>
        <v>7.5290322580645173</v>
      </c>
      <c r="CH236" s="7">
        <f t="shared" si="122"/>
        <v>26.903236588910637</v>
      </c>
      <c r="CI236" s="7">
        <f t="shared" si="128"/>
        <v>13.720650660344425</v>
      </c>
      <c r="CJ236" s="10">
        <f t="shared" si="123"/>
        <v>17.191029596545999</v>
      </c>
    </row>
    <row r="237" spans="1:88" ht="15.75" thickBot="1" x14ac:dyDescent="0.3">
      <c r="A237" s="8">
        <v>226</v>
      </c>
      <c r="B237" s="3" t="s">
        <v>23</v>
      </c>
      <c r="C237" s="14">
        <v>44422</v>
      </c>
      <c r="D237" s="11">
        <f t="shared" si="124"/>
        <v>13.783564166258497</v>
      </c>
      <c r="E237" s="8">
        <f t="shared" si="133"/>
        <v>-180</v>
      </c>
      <c r="F237" s="3">
        <f t="shared" si="133"/>
        <v>-165</v>
      </c>
      <c r="G237" s="3">
        <f t="shared" si="133"/>
        <v>-150</v>
      </c>
      <c r="H237" s="3">
        <f t="shared" si="133"/>
        <v>-135</v>
      </c>
      <c r="I237" s="3">
        <f t="shared" si="133"/>
        <v>-120</v>
      </c>
      <c r="J237" s="3">
        <f t="shared" si="133"/>
        <v>-105</v>
      </c>
      <c r="K237" s="3">
        <f t="shared" si="133"/>
        <v>-90</v>
      </c>
      <c r="L237" s="3">
        <f t="shared" si="133"/>
        <v>-75</v>
      </c>
      <c r="M237" s="3">
        <f t="shared" si="133"/>
        <v>-60</v>
      </c>
      <c r="N237" s="3">
        <f t="shared" si="133"/>
        <v>-45</v>
      </c>
      <c r="O237" s="3">
        <f t="shared" si="133"/>
        <v>-30</v>
      </c>
      <c r="P237" s="3">
        <f t="shared" si="137"/>
        <v>-15</v>
      </c>
      <c r="Q237" s="3">
        <f t="shared" si="137"/>
        <v>0</v>
      </c>
      <c r="R237" s="3">
        <f t="shared" si="137"/>
        <v>15</v>
      </c>
      <c r="S237" s="3">
        <f t="shared" si="137"/>
        <v>30</v>
      </c>
      <c r="T237" s="3">
        <f t="shared" si="129"/>
        <v>45</v>
      </c>
      <c r="U237" s="3">
        <f t="shared" si="129"/>
        <v>60</v>
      </c>
      <c r="V237" s="3">
        <f t="shared" si="129"/>
        <v>75</v>
      </c>
      <c r="W237" s="3">
        <f t="shared" si="129"/>
        <v>90</v>
      </c>
      <c r="X237" s="3">
        <f t="shared" si="129"/>
        <v>105</v>
      </c>
      <c r="Y237" s="3">
        <f t="shared" si="129"/>
        <v>120</v>
      </c>
      <c r="Z237" s="3">
        <f t="shared" si="129"/>
        <v>135</v>
      </c>
      <c r="AA237" s="3">
        <f t="shared" si="129"/>
        <v>150</v>
      </c>
      <c r="AB237" s="3">
        <f t="shared" si="129"/>
        <v>165</v>
      </c>
      <c r="AC237" s="3">
        <f t="shared" si="135"/>
        <v>180</v>
      </c>
      <c r="AD237" s="7">
        <f t="shared" si="138"/>
        <v>171.66356416625848</v>
      </c>
      <c r="AE237" s="7">
        <f t="shared" si="138"/>
        <v>163.49129871592493</v>
      </c>
      <c r="AF237" s="7">
        <f t="shared" si="138"/>
        <v>150.3303957252094</v>
      </c>
      <c r="AG237" s="7">
        <f t="shared" si="138"/>
        <v>136.5447730975196</v>
      </c>
      <c r="AH237" s="7">
        <f t="shared" si="138"/>
        <v>122.65464737590142</v>
      </c>
      <c r="AI237" s="7">
        <f t="shared" si="138"/>
        <v>108.8189546372579</v>
      </c>
      <c r="AJ237" s="7">
        <f t="shared" si="138"/>
        <v>95.147171959924222</v>
      </c>
      <c r="AK237" s="7">
        <f t="shared" si="136"/>
        <v>81.769822697874972</v>
      </c>
      <c r="AL237" s="7">
        <f t="shared" si="136"/>
        <v>68.890872677988455</v>
      </c>
      <c r="AM237" s="7">
        <f t="shared" si="136"/>
        <v>56.873905592205084</v>
      </c>
      <c r="AN237" s="7">
        <f t="shared" si="136"/>
        <v>46.41217791649543</v>
      </c>
      <c r="AO237" s="7">
        <f t="shared" si="136"/>
        <v>38.799085596043021</v>
      </c>
      <c r="AP237" s="7">
        <f t="shared" si="136"/>
        <v>35.903564166258491</v>
      </c>
      <c r="AQ237" s="7">
        <f t="shared" si="136"/>
        <v>38.799085596043021</v>
      </c>
      <c r="AR237" s="7">
        <f t="shared" si="136"/>
        <v>46.41217791649543</v>
      </c>
      <c r="AS237" s="7">
        <f t="shared" si="130"/>
        <v>56.873905592205084</v>
      </c>
      <c r="AT237" s="7">
        <f t="shared" si="130"/>
        <v>68.890872677988455</v>
      </c>
      <c r="AU237" s="7">
        <f t="shared" si="130"/>
        <v>81.769822697874972</v>
      </c>
      <c r="AV237" s="7">
        <f t="shared" si="130"/>
        <v>95.147171959924222</v>
      </c>
      <c r="AW237" s="7">
        <f t="shared" si="130"/>
        <v>108.8189546372579</v>
      </c>
      <c r="AX237" s="7">
        <f t="shared" si="130"/>
        <v>122.65464737590142</v>
      </c>
      <c r="AY237" s="7">
        <f t="shared" si="130"/>
        <v>136.5447730975196</v>
      </c>
      <c r="AZ237" s="7">
        <f t="shared" si="130"/>
        <v>150.3303957252094</v>
      </c>
      <c r="BA237" s="7">
        <f t="shared" si="130"/>
        <v>163.49129871592493</v>
      </c>
      <c r="BB237" s="7">
        <f t="shared" si="118"/>
        <v>171.66356416625848</v>
      </c>
      <c r="BC237" s="7">
        <f t="shared" si="125"/>
        <v>84.277318564160737</v>
      </c>
      <c r="BD237" s="7">
        <f t="shared" si="119"/>
        <v>11.236975808554766</v>
      </c>
      <c r="BE237" s="40">
        <f t="shared" si="126"/>
        <v>0.97582769563675187</v>
      </c>
      <c r="BF237" s="40">
        <f t="shared" si="132"/>
        <v>0</v>
      </c>
      <c r="BG237" s="40">
        <f t="shared" si="132"/>
        <v>0</v>
      </c>
      <c r="BH237" s="40">
        <f t="shared" si="132"/>
        <v>0</v>
      </c>
      <c r="BI237" s="40">
        <f t="shared" si="132"/>
        <v>0</v>
      </c>
      <c r="BJ237" s="40">
        <f t="shared" si="132"/>
        <v>0</v>
      </c>
      <c r="BK237" s="40">
        <f t="shared" si="132"/>
        <v>0</v>
      </c>
      <c r="BL237" s="40">
        <f t="shared" si="139"/>
        <v>0</v>
      </c>
      <c r="BM237" s="40">
        <f t="shared" si="139"/>
        <v>190.95616389742949</v>
      </c>
      <c r="BN237" s="40">
        <f t="shared" si="139"/>
        <v>480.41831585957249</v>
      </c>
      <c r="BO237" s="40">
        <f t="shared" si="139"/>
        <v>728.98510088492355</v>
      </c>
      <c r="BP237" s="40">
        <f t="shared" si="139"/>
        <v>919.71710335004002</v>
      </c>
      <c r="BQ237" s="40">
        <f t="shared" si="139"/>
        <v>1039.6162524864615</v>
      </c>
      <c r="BR237" s="40">
        <f t="shared" si="139"/>
        <v>1080.5116194232528</v>
      </c>
      <c r="BS237" s="40">
        <f t="shared" si="117"/>
        <v>1039.6162524864615</v>
      </c>
      <c r="BT237" s="40">
        <f t="shared" si="117"/>
        <v>919.71710335004002</v>
      </c>
      <c r="BU237" s="40">
        <f t="shared" si="117"/>
        <v>728.98510088492355</v>
      </c>
      <c r="BV237" s="40">
        <f t="shared" si="117"/>
        <v>480.41831585957249</v>
      </c>
      <c r="BW237" s="40">
        <f t="shared" si="115"/>
        <v>190.95616389742949</v>
      </c>
      <c r="BX237" s="40">
        <f t="shared" si="115"/>
        <v>0</v>
      </c>
      <c r="BY237" s="40">
        <f t="shared" si="115"/>
        <v>0</v>
      </c>
      <c r="BZ237" s="40">
        <f t="shared" si="115"/>
        <v>0</v>
      </c>
      <c r="CA237" s="40">
        <f t="shared" si="115"/>
        <v>0</v>
      </c>
      <c r="CB237" s="40">
        <f t="shared" si="115"/>
        <v>0</v>
      </c>
      <c r="CC237" s="40">
        <f t="shared" si="115"/>
        <v>0</v>
      </c>
      <c r="CD237" s="40">
        <f t="shared" si="115"/>
        <v>0</v>
      </c>
      <c r="CE237" s="40">
        <f t="shared" si="127"/>
        <v>551.06092590585888</v>
      </c>
      <c r="CF237" s="10">
        <f t="shared" si="120"/>
        <v>1.4709166936967448</v>
      </c>
      <c r="CG237" s="35">
        <f t="shared" si="121"/>
        <v>7.5290322580645173</v>
      </c>
      <c r="CH237" s="7">
        <f t="shared" si="122"/>
        <v>27.100515397232567</v>
      </c>
      <c r="CI237" s="7">
        <f t="shared" si="128"/>
        <v>13.821262852588609</v>
      </c>
      <c r="CJ237" s="10">
        <f t="shared" si="123"/>
        <v>17.301293171684069</v>
      </c>
    </row>
    <row r="238" spans="1:88" ht="15.75" thickBot="1" x14ac:dyDescent="0.3">
      <c r="A238" s="8">
        <v>227</v>
      </c>
      <c r="B238" s="3" t="s">
        <v>23</v>
      </c>
      <c r="C238" s="14">
        <v>44423</v>
      </c>
      <c r="D238" s="11">
        <f t="shared" si="124"/>
        <v>13.454959682356419</v>
      </c>
      <c r="E238" s="8">
        <f t="shared" si="133"/>
        <v>-180</v>
      </c>
      <c r="F238" s="3">
        <f t="shared" si="133"/>
        <v>-165</v>
      </c>
      <c r="G238" s="3">
        <f t="shared" si="133"/>
        <v>-150</v>
      </c>
      <c r="H238" s="3">
        <f t="shared" si="133"/>
        <v>-135</v>
      </c>
      <c r="I238" s="3">
        <f t="shared" si="133"/>
        <v>-120</v>
      </c>
      <c r="J238" s="3">
        <f t="shared" si="133"/>
        <v>-105</v>
      </c>
      <c r="K238" s="3">
        <f t="shared" si="133"/>
        <v>-90</v>
      </c>
      <c r="L238" s="3">
        <f t="shared" si="133"/>
        <v>-75</v>
      </c>
      <c r="M238" s="3">
        <f t="shared" si="133"/>
        <v>-60</v>
      </c>
      <c r="N238" s="3">
        <f t="shared" si="133"/>
        <v>-45</v>
      </c>
      <c r="O238" s="3">
        <f t="shared" si="133"/>
        <v>-30</v>
      </c>
      <c r="P238" s="3">
        <f t="shared" si="137"/>
        <v>-15</v>
      </c>
      <c r="Q238" s="3">
        <f t="shared" si="137"/>
        <v>0</v>
      </c>
      <c r="R238" s="3">
        <f t="shared" si="137"/>
        <v>15</v>
      </c>
      <c r="S238" s="3">
        <f t="shared" si="137"/>
        <v>30</v>
      </c>
      <c r="T238" s="3">
        <f t="shared" si="129"/>
        <v>45</v>
      </c>
      <c r="U238" s="3">
        <f t="shared" si="129"/>
        <v>60</v>
      </c>
      <c r="V238" s="3">
        <f t="shared" si="129"/>
        <v>75</v>
      </c>
      <c r="W238" s="3">
        <f t="shared" si="129"/>
        <v>90</v>
      </c>
      <c r="X238" s="3">
        <f t="shared" si="129"/>
        <v>105</v>
      </c>
      <c r="Y238" s="3">
        <f t="shared" si="129"/>
        <v>120</v>
      </c>
      <c r="Z238" s="3">
        <f t="shared" si="129"/>
        <v>135</v>
      </c>
      <c r="AA238" s="3">
        <f t="shared" si="129"/>
        <v>150</v>
      </c>
      <c r="AB238" s="3">
        <f t="shared" si="129"/>
        <v>165</v>
      </c>
      <c r="AC238" s="3">
        <f t="shared" si="135"/>
        <v>180</v>
      </c>
      <c r="AD238" s="7">
        <f t="shared" si="138"/>
        <v>171.33495968235644</v>
      </c>
      <c r="AE238" s="7">
        <f t="shared" si="138"/>
        <v>163.31270055278236</v>
      </c>
      <c r="AF238" s="7">
        <f t="shared" si="138"/>
        <v>150.21307388670871</v>
      </c>
      <c r="AG238" s="7">
        <f t="shared" si="138"/>
        <v>136.44371695277184</v>
      </c>
      <c r="AH238" s="7">
        <f t="shared" si="138"/>
        <v>122.55444027531615</v>
      </c>
      <c r="AI238" s="7">
        <f t="shared" si="138"/>
        <v>108.7115415365128</v>
      </c>
      <c r="AJ238" s="7">
        <f t="shared" si="138"/>
        <v>95.026440554339104</v>
      </c>
      <c r="AK238" s="7">
        <f t="shared" si="136"/>
        <v>81.629544979779467</v>
      </c>
      <c r="AL238" s="7">
        <f t="shared" si="136"/>
        <v>68.72345355218728</v>
      </c>
      <c r="AM238" s="7">
        <f t="shared" si="136"/>
        <v>56.669550222411239</v>
      </c>
      <c r="AN238" s="7">
        <f t="shared" si="136"/>
        <v>46.159917516203386</v>
      </c>
      <c r="AO238" s="7">
        <f t="shared" si="136"/>
        <v>38.495663972784087</v>
      </c>
      <c r="AP238" s="7">
        <f t="shared" si="136"/>
        <v>35.574959682356415</v>
      </c>
      <c r="AQ238" s="7">
        <f t="shared" si="136"/>
        <v>38.495663972784087</v>
      </c>
      <c r="AR238" s="7">
        <f t="shared" si="136"/>
        <v>46.159917516203386</v>
      </c>
      <c r="AS238" s="7">
        <f t="shared" si="130"/>
        <v>56.669550222411239</v>
      </c>
      <c r="AT238" s="7">
        <f t="shared" si="130"/>
        <v>68.72345355218728</v>
      </c>
      <c r="AU238" s="7">
        <f t="shared" si="130"/>
        <v>81.629544979779467</v>
      </c>
      <c r="AV238" s="7">
        <f t="shared" si="130"/>
        <v>95.026440554339104</v>
      </c>
      <c r="AW238" s="7">
        <f t="shared" si="130"/>
        <v>108.7115415365128</v>
      </c>
      <c r="AX238" s="7">
        <f t="shared" si="130"/>
        <v>122.55444027531615</v>
      </c>
      <c r="AY238" s="7">
        <f t="shared" si="130"/>
        <v>136.44371695277184</v>
      </c>
      <c r="AZ238" s="7">
        <f t="shared" si="130"/>
        <v>150.21307388670871</v>
      </c>
      <c r="BA238" s="7">
        <f t="shared" si="130"/>
        <v>163.31270055278236</v>
      </c>
      <c r="BB238" s="7">
        <f t="shared" si="118"/>
        <v>171.33495968235644</v>
      </c>
      <c r="BC238" s="7">
        <f t="shared" si="125"/>
        <v>84.419416227980449</v>
      </c>
      <c r="BD238" s="7">
        <f t="shared" si="119"/>
        <v>11.255922163730727</v>
      </c>
      <c r="BE238" s="40">
        <f t="shared" si="126"/>
        <v>0.9762179840647226</v>
      </c>
      <c r="BF238" s="40">
        <f t="shared" si="132"/>
        <v>0</v>
      </c>
      <c r="BG238" s="40">
        <f t="shared" si="132"/>
        <v>0</v>
      </c>
      <c r="BH238" s="40">
        <f t="shared" si="132"/>
        <v>0</v>
      </c>
      <c r="BI238" s="40">
        <f t="shared" si="132"/>
        <v>0</v>
      </c>
      <c r="BJ238" s="40">
        <f t="shared" si="132"/>
        <v>0</v>
      </c>
      <c r="BK238" s="40">
        <f t="shared" si="132"/>
        <v>0</v>
      </c>
      <c r="BL238" s="40">
        <f t="shared" si="139"/>
        <v>0</v>
      </c>
      <c r="BM238" s="40">
        <f t="shared" si="139"/>
        <v>194.26555538725853</v>
      </c>
      <c r="BN238" s="40">
        <f t="shared" si="139"/>
        <v>484.24614032823104</v>
      </c>
      <c r="BO238" s="40">
        <f t="shared" si="139"/>
        <v>733.25811384515237</v>
      </c>
      <c r="BP238" s="40">
        <f t="shared" si="139"/>
        <v>924.33172145458877</v>
      </c>
      <c r="BQ238" s="40">
        <f t="shared" si="139"/>
        <v>1044.4456125620227</v>
      </c>
      <c r="BR238" s="40">
        <f t="shared" si="139"/>
        <v>1085.414223986073</v>
      </c>
      <c r="BS238" s="40">
        <f t="shared" si="117"/>
        <v>1044.4456125620227</v>
      </c>
      <c r="BT238" s="40">
        <f t="shared" si="117"/>
        <v>924.33172145458877</v>
      </c>
      <c r="BU238" s="40">
        <f t="shared" si="117"/>
        <v>733.25811384515237</v>
      </c>
      <c r="BV238" s="40">
        <f t="shared" si="117"/>
        <v>484.24614032823104</v>
      </c>
      <c r="BW238" s="40">
        <f t="shared" si="115"/>
        <v>194.26555538725853</v>
      </c>
      <c r="BX238" s="40">
        <f t="shared" si="115"/>
        <v>0</v>
      </c>
      <c r="BY238" s="40">
        <f t="shared" si="115"/>
        <v>0</v>
      </c>
      <c r="BZ238" s="40">
        <f t="shared" si="115"/>
        <v>0</v>
      </c>
      <c r="CA238" s="40">
        <f t="shared" si="115"/>
        <v>0</v>
      </c>
      <c r="CB238" s="40">
        <f t="shared" si="115"/>
        <v>0</v>
      </c>
      <c r="CC238" s="40">
        <f t="shared" si="115"/>
        <v>0</v>
      </c>
      <c r="CD238" s="40">
        <f t="shared" si="115"/>
        <v>0</v>
      </c>
      <c r="CE238" s="40">
        <f t="shared" si="127"/>
        <v>553.56125423289723</v>
      </c>
      <c r="CF238" s="10">
        <f t="shared" si="120"/>
        <v>1.4733967657897908</v>
      </c>
      <c r="CG238" s="35">
        <f t="shared" si="121"/>
        <v>7.5290322580645173</v>
      </c>
      <c r="CH238" s="7">
        <f t="shared" si="122"/>
        <v>27.299402295652119</v>
      </c>
      <c r="CI238" s="7">
        <f t="shared" si="128"/>
        <v>13.92269517078258</v>
      </c>
      <c r="CJ238" s="10">
        <f t="shared" si="123"/>
        <v>17.412254966541678</v>
      </c>
    </row>
    <row r="239" spans="1:88" ht="15.75" thickBot="1" x14ac:dyDescent="0.3">
      <c r="A239" s="8">
        <v>228</v>
      </c>
      <c r="B239" s="3" t="s">
        <v>23</v>
      </c>
      <c r="C239" s="14">
        <v>44424</v>
      </c>
      <c r="D239" s="11">
        <f t="shared" si="124"/>
        <v>13.122368203518638</v>
      </c>
      <c r="E239" s="8">
        <f t="shared" si="133"/>
        <v>-180</v>
      </c>
      <c r="F239" s="3">
        <f t="shared" si="133"/>
        <v>-165</v>
      </c>
      <c r="G239" s="3">
        <f t="shared" si="133"/>
        <v>-150</v>
      </c>
      <c r="H239" s="3">
        <f t="shared" si="133"/>
        <v>-135</v>
      </c>
      <c r="I239" s="3">
        <f t="shared" si="133"/>
        <v>-120</v>
      </c>
      <c r="J239" s="3">
        <f t="shared" si="133"/>
        <v>-105</v>
      </c>
      <c r="K239" s="3">
        <f t="shared" si="133"/>
        <v>-90</v>
      </c>
      <c r="L239" s="3">
        <f t="shared" si="133"/>
        <v>-75</v>
      </c>
      <c r="M239" s="3">
        <f t="shared" si="133"/>
        <v>-60</v>
      </c>
      <c r="N239" s="3">
        <f t="shared" si="133"/>
        <v>-45</v>
      </c>
      <c r="O239" s="3">
        <f t="shared" si="133"/>
        <v>-30</v>
      </c>
      <c r="P239" s="3">
        <f t="shared" si="137"/>
        <v>-15</v>
      </c>
      <c r="Q239" s="3">
        <f t="shared" si="137"/>
        <v>0</v>
      </c>
      <c r="R239" s="3">
        <f t="shared" si="137"/>
        <v>15</v>
      </c>
      <c r="S239" s="3">
        <f t="shared" si="137"/>
        <v>30</v>
      </c>
      <c r="T239" s="3">
        <f t="shared" si="129"/>
        <v>45</v>
      </c>
      <c r="U239" s="3">
        <f t="shared" si="129"/>
        <v>60</v>
      </c>
      <c r="V239" s="3">
        <f t="shared" si="129"/>
        <v>75</v>
      </c>
      <c r="W239" s="3">
        <f t="shared" si="129"/>
        <v>90</v>
      </c>
      <c r="X239" s="3">
        <f t="shared" si="129"/>
        <v>105</v>
      </c>
      <c r="Y239" s="3">
        <f t="shared" si="129"/>
        <v>120</v>
      </c>
      <c r="Z239" s="3">
        <f t="shared" si="129"/>
        <v>135</v>
      </c>
      <c r="AA239" s="3">
        <f t="shared" ref="X239:AC294" si="140">(AA$11-12)*15</f>
        <v>150</v>
      </c>
      <c r="AB239" s="3">
        <f t="shared" si="140"/>
        <v>165</v>
      </c>
      <c r="AC239" s="3">
        <f t="shared" si="135"/>
        <v>180</v>
      </c>
      <c r="AD239" s="7">
        <f t="shared" si="138"/>
        <v>171.00236820351856</v>
      </c>
      <c r="AE239" s="7">
        <f t="shared" si="138"/>
        <v>163.12747233527637</v>
      </c>
      <c r="AF239" s="7">
        <f t="shared" si="138"/>
        <v>150.09141399003653</v>
      </c>
      <c r="AG239" s="7">
        <f t="shared" si="138"/>
        <v>136.33961074010139</v>
      </c>
      <c r="AH239" s="7">
        <f t="shared" si="138"/>
        <v>122.45190741403509</v>
      </c>
      <c r="AI239" s="7">
        <f t="shared" si="138"/>
        <v>108.60224502223812</v>
      </c>
      <c r="AJ239" s="7">
        <f t="shared" si="138"/>
        <v>94.904098338668277</v>
      </c>
      <c r="AK239" s="7">
        <f t="shared" si="136"/>
        <v>81.487796269478409</v>
      </c>
      <c r="AL239" s="7">
        <f t="shared" si="136"/>
        <v>68.554557089249613</v>
      </c>
      <c r="AM239" s="7">
        <f t="shared" si="136"/>
        <v>56.463491199951982</v>
      </c>
      <c r="AN239" s="7">
        <f t="shared" si="136"/>
        <v>45.90535651709753</v>
      </c>
      <c r="AO239" s="7">
        <f t="shared" si="136"/>
        <v>38.188918989694514</v>
      </c>
      <c r="AP239" s="7">
        <f t="shared" si="136"/>
        <v>35.242368203518637</v>
      </c>
      <c r="AQ239" s="7">
        <f t="shared" si="136"/>
        <v>38.188918989694514</v>
      </c>
      <c r="AR239" s="7">
        <f t="shared" si="136"/>
        <v>45.90535651709753</v>
      </c>
      <c r="AS239" s="7">
        <f t="shared" si="130"/>
        <v>56.463491199951982</v>
      </c>
      <c r="AT239" s="7">
        <f t="shared" si="130"/>
        <v>68.554557089249613</v>
      </c>
      <c r="AU239" s="7">
        <f t="shared" si="130"/>
        <v>81.487796269478409</v>
      </c>
      <c r="AV239" s="7">
        <f t="shared" si="130"/>
        <v>94.904098338668277</v>
      </c>
      <c r="AW239" s="7">
        <f t="shared" si="130"/>
        <v>108.60224502223812</v>
      </c>
      <c r="AX239" s="7">
        <f t="shared" si="130"/>
        <v>122.45190741403509</v>
      </c>
      <c r="AY239" s="7">
        <f t="shared" si="130"/>
        <v>136.33961074010139</v>
      </c>
      <c r="AZ239" s="7">
        <f t="shared" si="130"/>
        <v>150.09141399003653</v>
      </c>
      <c r="BA239" s="7">
        <f t="shared" si="130"/>
        <v>163.12747233527637</v>
      </c>
      <c r="BB239" s="7">
        <f t="shared" si="118"/>
        <v>171.00236820351856</v>
      </c>
      <c r="BC239" s="7">
        <f t="shared" si="125"/>
        <v>84.562806575296534</v>
      </c>
      <c r="BD239" s="7">
        <f t="shared" si="119"/>
        <v>11.275040876706205</v>
      </c>
      <c r="BE239" s="40">
        <f t="shared" si="126"/>
        <v>0.97661531961727288</v>
      </c>
      <c r="BF239" s="40">
        <f t="shared" si="132"/>
        <v>0</v>
      </c>
      <c r="BG239" s="40">
        <f t="shared" si="132"/>
        <v>0</v>
      </c>
      <c r="BH239" s="40">
        <f t="shared" si="132"/>
        <v>0</v>
      </c>
      <c r="BI239" s="40">
        <f t="shared" si="132"/>
        <v>0</v>
      </c>
      <c r="BJ239" s="40">
        <f t="shared" si="132"/>
        <v>0</v>
      </c>
      <c r="BK239" s="40">
        <f t="shared" si="132"/>
        <v>0</v>
      </c>
      <c r="BL239" s="40">
        <f t="shared" si="139"/>
        <v>0</v>
      </c>
      <c r="BM239" s="40">
        <f t="shared" si="139"/>
        <v>197.61169042052902</v>
      </c>
      <c r="BN239" s="40">
        <f t="shared" si="139"/>
        <v>488.10829747255741</v>
      </c>
      <c r="BO239" s="40">
        <f t="shared" si="139"/>
        <v>737.56338922195869</v>
      </c>
      <c r="BP239" s="40">
        <f t="shared" si="139"/>
        <v>928.97701341004199</v>
      </c>
      <c r="BQ239" s="40">
        <f t="shared" si="139"/>
        <v>1049.3046478743597</v>
      </c>
      <c r="BR239" s="40">
        <f t="shared" si="139"/>
        <v>1090.3461631769869</v>
      </c>
      <c r="BS239" s="40">
        <f t="shared" si="117"/>
        <v>1049.3046478743597</v>
      </c>
      <c r="BT239" s="40">
        <f t="shared" si="117"/>
        <v>928.97701341004199</v>
      </c>
      <c r="BU239" s="40">
        <f t="shared" si="117"/>
        <v>737.56338922195869</v>
      </c>
      <c r="BV239" s="40">
        <f t="shared" si="117"/>
        <v>488.10829747255741</v>
      </c>
      <c r="BW239" s="40">
        <f t="shared" si="115"/>
        <v>197.61169042052902</v>
      </c>
      <c r="BX239" s="40">
        <f t="shared" si="115"/>
        <v>0</v>
      </c>
      <c r="BY239" s="40">
        <f t="shared" si="115"/>
        <v>0</v>
      </c>
      <c r="BZ239" s="40">
        <f t="shared" si="115"/>
        <v>0</v>
      </c>
      <c r="CA239" s="40">
        <f t="shared" ref="CA239:CD302" si="141">IF(1367*$BE239*COS(RADIANS(AY239))&gt;0,1367*$BE239*COS(RADIANS(AY239)),0)</f>
        <v>0</v>
      </c>
      <c r="CB239" s="40">
        <f t="shared" si="141"/>
        <v>0</v>
      </c>
      <c r="CC239" s="40">
        <f t="shared" si="141"/>
        <v>0</v>
      </c>
      <c r="CD239" s="40">
        <f t="shared" si="141"/>
        <v>0</v>
      </c>
      <c r="CE239" s="40">
        <f t="shared" si="127"/>
        <v>556.07654322026337</v>
      </c>
      <c r="CF239" s="10">
        <f t="shared" si="120"/>
        <v>1.4758993994660348</v>
      </c>
      <c r="CG239" s="35">
        <f t="shared" si="121"/>
        <v>7.5290322580645173</v>
      </c>
      <c r="CH239" s="7">
        <f t="shared" si="122"/>
        <v>27.499798242357365</v>
      </c>
      <c r="CI239" s="7">
        <f t="shared" si="128"/>
        <v>14.024897103602257</v>
      </c>
      <c r="CJ239" s="10">
        <f t="shared" si="123"/>
        <v>17.523853336098504</v>
      </c>
    </row>
    <row r="240" spans="1:88" ht="15.75" thickBot="1" x14ac:dyDescent="0.3">
      <c r="A240" s="8">
        <v>229</v>
      </c>
      <c r="B240" s="3" t="s">
        <v>23</v>
      </c>
      <c r="C240" s="14">
        <v>44425</v>
      </c>
      <c r="D240" s="11">
        <f t="shared" si="124"/>
        <v>12.785888283778265</v>
      </c>
      <c r="E240" s="8">
        <f t="shared" si="133"/>
        <v>-180</v>
      </c>
      <c r="F240" s="3">
        <f t="shared" si="133"/>
        <v>-165</v>
      </c>
      <c r="G240" s="3">
        <f t="shared" si="133"/>
        <v>-150</v>
      </c>
      <c r="H240" s="3">
        <f t="shared" si="133"/>
        <v>-135</v>
      </c>
      <c r="I240" s="3">
        <f t="shared" si="133"/>
        <v>-120</v>
      </c>
      <c r="J240" s="3">
        <f t="shared" si="133"/>
        <v>-105</v>
      </c>
      <c r="K240" s="3">
        <f t="shared" si="133"/>
        <v>-90</v>
      </c>
      <c r="L240" s="3">
        <f t="shared" si="133"/>
        <v>-75</v>
      </c>
      <c r="M240" s="3">
        <f t="shared" si="133"/>
        <v>-60</v>
      </c>
      <c r="N240" s="3">
        <f t="shared" si="133"/>
        <v>-45</v>
      </c>
      <c r="O240" s="3">
        <f t="shared" si="133"/>
        <v>-30</v>
      </c>
      <c r="P240" s="3">
        <f t="shared" si="137"/>
        <v>-15</v>
      </c>
      <c r="Q240" s="3">
        <f t="shared" si="137"/>
        <v>0</v>
      </c>
      <c r="R240" s="3">
        <f t="shared" si="137"/>
        <v>15</v>
      </c>
      <c r="S240" s="3">
        <f t="shared" si="137"/>
        <v>30</v>
      </c>
      <c r="T240" s="3">
        <f t="shared" si="137"/>
        <v>45</v>
      </c>
      <c r="U240" s="3">
        <f t="shared" si="137"/>
        <v>60</v>
      </c>
      <c r="V240" s="3">
        <f t="shared" si="137"/>
        <v>75</v>
      </c>
      <c r="W240" s="3">
        <f t="shared" si="137"/>
        <v>90</v>
      </c>
      <c r="X240" s="3">
        <f t="shared" si="140"/>
        <v>105</v>
      </c>
      <c r="Y240" s="3">
        <f t="shared" si="140"/>
        <v>120</v>
      </c>
      <c r="Z240" s="3">
        <f t="shared" si="140"/>
        <v>135</v>
      </c>
      <c r="AA240" s="3">
        <f t="shared" si="140"/>
        <v>150</v>
      </c>
      <c r="AB240" s="3">
        <f t="shared" si="140"/>
        <v>165</v>
      </c>
      <c r="AC240" s="3">
        <f t="shared" si="135"/>
        <v>180</v>
      </c>
      <c r="AD240" s="7">
        <f t="shared" si="138"/>
        <v>170.66588828377823</v>
      </c>
      <c r="AE240" s="7">
        <f t="shared" si="138"/>
        <v>162.93565838076265</v>
      </c>
      <c r="AF240" s="7">
        <f t="shared" si="138"/>
        <v>149.96538448084337</v>
      </c>
      <c r="AG240" s="7">
        <f t="shared" si="138"/>
        <v>136.23243400499356</v>
      </c>
      <c r="AH240" s="7">
        <f t="shared" si="138"/>
        <v>122.34704657343846</v>
      </c>
      <c r="AI240" s="7">
        <f t="shared" si="138"/>
        <v>108.4910812386199</v>
      </c>
      <c r="AJ240" s="7">
        <f t="shared" si="138"/>
        <v>94.780180059583799</v>
      </c>
      <c r="AK240" s="7">
        <f t="shared" si="136"/>
        <v>81.344631064079792</v>
      </c>
      <c r="AL240" s="7">
        <f t="shared" si="136"/>
        <v>68.384259399698635</v>
      </c>
      <c r="AM240" s="7">
        <f t="shared" si="136"/>
        <v>56.255827349742624</v>
      </c>
      <c r="AN240" s="7">
        <f t="shared" si="136"/>
        <v>45.648611216337031</v>
      </c>
      <c r="AO240" s="7">
        <f t="shared" si="136"/>
        <v>37.878963443990799</v>
      </c>
      <c r="AP240" s="7">
        <f t="shared" si="136"/>
        <v>34.905888283778275</v>
      </c>
      <c r="AQ240" s="7">
        <f t="shared" si="136"/>
        <v>37.878963443990799</v>
      </c>
      <c r="AR240" s="7">
        <f t="shared" si="136"/>
        <v>45.648611216337031</v>
      </c>
      <c r="AS240" s="7">
        <f t="shared" si="130"/>
        <v>56.255827349742624</v>
      </c>
      <c r="AT240" s="7">
        <f t="shared" si="130"/>
        <v>68.384259399698635</v>
      </c>
      <c r="AU240" s="7">
        <f t="shared" si="130"/>
        <v>81.344631064079792</v>
      </c>
      <c r="AV240" s="7">
        <f t="shared" si="130"/>
        <v>94.780180059583799</v>
      </c>
      <c r="AW240" s="7">
        <f t="shared" si="130"/>
        <v>108.4910812386199</v>
      </c>
      <c r="AX240" s="7">
        <f t="shared" si="130"/>
        <v>122.34704657343846</v>
      </c>
      <c r="AY240" s="7">
        <f t="shared" si="130"/>
        <v>136.23243400499356</v>
      </c>
      <c r="AZ240" s="7">
        <f t="shared" si="130"/>
        <v>149.96538448084337</v>
      </c>
      <c r="BA240" s="7">
        <f t="shared" si="130"/>
        <v>162.93565838076265</v>
      </c>
      <c r="BB240" s="7">
        <f t="shared" si="118"/>
        <v>170.66588828377823</v>
      </c>
      <c r="BC240" s="7">
        <f t="shared" si="125"/>
        <v>84.70744440935907</v>
      </c>
      <c r="BD240" s="7">
        <f t="shared" si="119"/>
        <v>11.294325921247877</v>
      </c>
      <c r="BE240" s="40">
        <f t="shared" si="126"/>
        <v>0.97701958455530324</v>
      </c>
      <c r="BF240" s="40">
        <f t="shared" si="132"/>
        <v>0</v>
      </c>
      <c r="BG240" s="40">
        <f t="shared" si="132"/>
        <v>0</v>
      </c>
      <c r="BH240" s="40">
        <f t="shared" si="132"/>
        <v>0</v>
      </c>
      <c r="BI240" s="40">
        <f t="shared" si="132"/>
        <v>0</v>
      </c>
      <c r="BJ240" s="40">
        <f t="shared" si="132"/>
        <v>0</v>
      </c>
      <c r="BK240" s="40">
        <f t="shared" si="132"/>
        <v>0</v>
      </c>
      <c r="BL240" s="40">
        <f t="shared" si="139"/>
        <v>0</v>
      </c>
      <c r="BM240" s="40">
        <f t="shared" si="139"/>
        <v>200.99334220497988</v>
      </c>
      <c r="BN240" s="40">
        <f t="shared" si="139"/>
        <v>492.00304921146983</v>
      </c>
      <c r="BO240" s="40">
        <f t="shared" si="139"/>
        <v>741.89874988059546</v>
      </c>
      <c r="BP240" s="40">
        <f t="shared" si="139"/>
        <v>933.65046518392751</v>
      </c>
      <c r="BQ240" s="40">
        <f t="shared" si="139"/>
        <v>1054.1906326082362</v>
      </c>
      <c r="BR240" s="40">
        <f t="shared" si="139"/>
        <v>1095.3046389456003</v>
      </c>
      <c r="BS240" s="40">
        <f t="shared" si="117"/>
        <v>1054.1906326082362</v>
      </c>
      <c r="BT240" s="40">
        <f t="shared" si="117"/>
        <v>933.65046518392751</v>
      </c>
      <c r="BU240" s="40">
        <f t="shared" si="117"/>
        <v>741.89874988059546</v>
      </c>
      <c r="BV240" s="40">
        <f t="shared" si="117"/>
        <v>492.00304921146983</v>
      </c>
      <c r="BW240" s="40">
        <f t="shared" si="117"/>
        <v>200.99334220497988</v>
      </c>
      <c r="BX240" s="40">
        <f t="shared" si="117"/>
        <v>0</v>
      </c>
      <c r="BY240" s="40">
        <f t="shared" si="117"/>
        <v>0</v>
      </c>
      <c r="BZ240" s="40">
        <f t="shared" si="117"/>
        <v>0</v>
      </c>
      <c r="CA240" s="40">
        <f t="shared" si="141"/>
        <v>0</v>
      </c>
      <c r="CB240" s="40">
        <f t="shared" si="141"/>
        <v>0</v>
      </c>
      <c r="CC240" s="40">
        <f t="shared" si="141"/>
        <v>0</v>
      </c>
      <c r="CD240" s="40">
        <f t="shared" si="141"/>
        <v>0</v>
      </c>
      <c r="CE240" s="40">
        <f t="shared" si="127"/>
        <v>558.60536586225624</v>
      </c>
      <c r="CF240" s="10">
        <f t="shared" si="120"/>
        <v>1.4784238058933792</v>
      </c>
      <c r="CG240" s="35">
        <f t="shared" si="121"/>
        <v>7.5290322580645173</v>
      </c>
      <c r="CH240" s="7">
        <f t="shared" si="122"/>
        <v>27.701603719001142</v>
      </c>
      <c r="CI240" s="7">
        <f t="shared" si="128"/>
        <v>14.127817896690582</v>
      </c>
      <c r="CJ240" s="10">
        <f t="shared" si="123"/>
        <v>17.636026587401744</v>
      </c>
    </row>
    <row r="241" spans="1:88" ht="15.75" thickBot="1" x14ac:dyDescent="0.3">
      <c r="A241" s="8">
        <v>230</v>
      </c>
      <c r="B241" s="3" t="s">
        <v>23</v>
      </c>
      <c r="C241" s="14">
        <v>44426</v>
      </c>
      <c r="D241" s="11">
        <f t="shared" si="124"/>
        <v>12.445619629397337</v>
      </c>
      <c r="E241" s="8">
        <f t="shared" si="133"/>
        <v>-180</v>
      </c>
      <c r="F241" s="3">
        <f t="shared" si="133"/>
        <v>-165</v>
      </c>
      <c r="G241" s="3">
        <f t="shared" si="133"/>
        <v>-150</v>
      </c>
      <c r="H241" s="3">
        <f t="shared" si="133"/>
        <v>-135</v>
      </c>
      <c r="I241" s="3">
        <f t="shared" si="133"/>
        <v>-120</v>
      </c>
      <c r="J241" s="3">
        <f t="shared" si="133"/>
        <v>-105</v>
      </c>
      <c r="K241" s="3">
        <f t="shared" si="133"/>
        <v>-90</v>
      </c>
      <c r="L241" s="3">
        <f t="shared" si="133"/>
        <v>-75</v>
      </c>
      <c r="M241" s="3">
        <f t="shared" si="133"/>
        <v>-60</v>
      </c>
      <c r="N241" s="3">
        <f t="shared" si="133"/>
        <v>-45</v>
      </c>
      <c r="O241" s="3">
        <f t="shared" si="133"/>
        <v>-30</v>
      </c>
      <c r="P241" s="3">
        <f t="shared" si="137"/>
        <v>-15</v>
      </c>
      <c r="Q241" s="3">
        <f t="shared" si="137"/>
        <v>0</v>
      </c>
      <c r="R241" s="3">
        <f t="shared" si="137"/>
        <v>15</v>
      </c>
      <c r="S241" s="3">
        <f t="shared" si="137"/>
        <v>30</v>
      </c>
      <c r="T241" s="3">
        <f t="shared" si="137"/>
        <v>45</v>
      </c>
      <c r="U241" s="3">
        <f t="shared" si="137"/>
        <v>60</v>
      </c>
      <c r="V241" s="3">
        <f t="shared" si="137"/>
        <v>75</v>
      </c>
      <c r="W241" s="3">
        <f t="shared" si="137"/>
        <v>90</v>
      </c>
      <c r="X241" s="3">
        <f t="shared" si="140"/>
        <v>105</v>
      </c>
      <c r="Y241" s="3">
        <f t="shared" si="140"/>
        <v>120</v>
      </c>
      <c r="Z241" s="3">
        <f t="shared" si="140"/>
        <v>135</v>
      </c>
      <c r="AA241" s="3">
        <f t="shared" si="140"/>
        <v>150</v>
      </c>
      <c r="AB241" s="3">
        <f t="shared" si="140"/>
        <v>165</v>
      </c>
      <c r="AC241" s="3">
        <f t="shared" si="135"/>
        <v>180</v>
      </c>
      <c r="AD241" s="7">
        <f t="shared" si="138"/>
        <v>170.32561962939732</v>
      </c>
      <c r="AE241" s="7">
        <f t="shared" si="138"/>
        <v>162.73731420960016</v>
      </c>
      <c r="AF241" s="7">
        <f t="shared" si="138"/>
        <v>149.83495933441296</v>
      </c>
      <c r="AG241" s="7">
        <f t="shared" si="138"/>
        <v>136.12216917461106</v>
      </c>
      <c r="AH241" s="7">
        <f t="shared" si="138"/>
        <v>122.23985728997171</v>
      </c>
      <c r="AI241" s="7">
        <f t="shared" si="138"/>
        <v>108.37806748303422</v>
      </c>
      <c r="AJ241" s="7">
        <f t="shared" si="138"/>
        <v>94.654721258375361</v>
      </c>
      <c r="AK241" s="7">
        <f t="shared" si="136"/>
        <v>81.200104465579656</v>
      </c>
      <c r="AL241" s="7">
        <f t="shared" si="136"/>
        <v>68.212637199749921</v>
      </c>
      <c r="AM241" s="7">
        <f t="shared" si="136"/>
        <v>56.046658388688648</v>
      </c>
      <c r="AN241" s="7">
        <f t="shared" si="136"/>
        <v>45.389799401664739</v>
      </c>
      <c r="AO241" s="7">
        <f t="shared" si="136"/>
        <v>37.565911833791858</v>
      </c>
      <c r="AP241" s="7">
        <f t="shared" si="136"/>
        <v>34.565619629397339</v>
      </c>
      <c r="AQ241" s="7">
        <f t="shared" si="136"/>
        <v>37.565911833791858</v>
      </c>
      <c r="AR241" s="7">
        <f t="shared" si="136"/>
        <v>45.389799401664739</v>
      </c>
      <c r="AS241" s="7">
        <f t="shared" si="136"/>
        <v>56.046658388688648</v>
      </c>
      <c r="AT241" s="7">
        <f t="shared" si="136"/>
        <v>68.212637199749921</v>
      </c>
      <c r="AU241" s="7">
        <f t="shared" si="136"/>
        <v>81.200104465579656</v>
      </c>
      <c r="AV241" s="7">
        <f t="shared" si="136"/>
        <v>94.654721258375361</v>
      </c>
      <c r="AW241" s="7">
        <f t="shared" si="136"/>
        <v>108.37806748303422</v>
      </c>
      <c r="AX241" s="7">
        <f t="shared" si="136"/>
        <v>122.23985728997171</v>
      </c>
      <c r="AY241" s="7">
        <f t="shared" si="136"/>
        <v>136.12216917461106</v>
      </c>
      <c r="AZ241" s="7">
        <f t="shared" si="136"/>
        <v>149.83495933441296</v>
      </c>
      <c r="BA241" s="7">
        <f t="shared" ref="BA241:BB287" si="142">DEGREES(ACOS((SIN(RADIANS($J$4))*SIN(RADIANS($D241))+COS(RADIANS($J$4))*COS(RADIANS($D241))*COS(RADIANS(AB241)))))</f>
        <v>162.73731420960016</v>
      </c>
      <c r="BB241" s="7">
        <f t="shared" si="118"/>
        <v>170.32561962939732</v>
      </c>
      <c r="BC241" s="7">
        <f t="shared" si="125"/>
        <v>84.853285106412656</v>
      </c>
      <c r="BD241" s="7">
        <f t="shared" si="119"/>
        <v>11.313771347521687</v>
      </c>
      <c r="BE241" s="40">
        <f t="shared" si="126"/>
        <v>0.97743065908638782</v>
      </c>
      <c r="BF241" s="40">
        <f t="shared" si="132"/>
        <v>0</v>
      </c>
      <c r="BG241" s="40">
        <f t="shared" si="132"/>
        <v>0</v>
      </c>
      <c r="BH241" s="40">
        <f t="shared" si="132"/>
        <v>0</v>
      </c>
      <c r="BI241" s="40">
        <f t="shared" si="132"/>
        <v>0</v>
      </c>
      <c r="BJ241" s="40">
        <f t="shared" si="132"/>
        <v>0</v>
      </c>
      <c r="BK241" s="40">
        <f t="shared" si="132"/>
        <v>0</v>
      </c>
      <c r="BL241" s="40">
        <f t="shared" si="139"/>
        <v>0</v>
      </c>
      <c r="BM241" s="40">
        <f t="shared" si="139"/>
        <v>204.40926748328036</v>
      </c>
      <c r="BN241" s="40">
        <f t="shared" si="139"/>
        <v>495.92864494927346</v>
      </c>
      <c r="BO241" s="40">
        <f t="shared" si="139"/>
        <v>746.26200956403898</v>
      </c>
      <c r="BP241" s="40">
        <f t="shared" si="139"/>
        <v>938.34955622452571</v>
      </c>
      <c r="BQ241" s="40">
        <f t="shared" si="139"/>
        <v>1059.1008360655014</v>
      </c>
      <c r="BR241" s="40">
        <f t="shared" si="139"/>
        <v>1100.2868489167292</v>
      </c>
      <c r="BS241" s="40">
        <f t="shared" si="117"/>
        <v>1059.1008360655014</v>
      </c>
      <c r="BT241" s="40">
        <f t="shared" si="117"/>
        <v>938.34955622452571</v>
      </c>
      <c r="BU241" s="40">
        <f t="shared" si="117"/>
        <v>746.26200956403898</v>
      </c>
      <c r="BV241" s="40">
        <f t="shared" si="117"/>
        <v>495.92864494927346</v>
      </c>
      <c r="BW241" s="40">
        <f t="shared" si="117"/>
        <v>204.40926748328036</v>
      </c>
      <c r="BX241" s="40">
        <f t="shared" si="117"/>
        <v>0</v>
      </c>
      <c r="BY241" s="40">
        <f t="shared" si="117"/>
        <v>0</v>
      </c>
      <c r="BZ241" s="40">
        <f t="shared" si="117"/>
        <v>0</v>
      </c>
      <c r="CA241" s="40">
        <f t="shared" si="141"/>
        <v>0</v>
      </c>
      <c r="CB241" s="40">
        <f t="shared" si="141"/>
        <v>0</v>
      </c>
      <c r="CC241" s="40">
        <f t="shared" si="141"/>
        <v>0</v>
      </c>
      <c r="CD241" s="40">
        <f t="shared" si="141"/>
        <v>0</v>
      </c>
      <c r="CE241" s="40">
        <f t="shared" si="127"/>
        <v>561.14629294753195</v>
      </c>
      <c r="CF241" s="10">
        <f t="shared" si="120"/>
        <v>1.4809692062403679</v>
      </c>
      <c r="CG241" s="35">
        <f t="shared" si="121"/>
        <v>7.5290322580645173</v>
      </c>
      <c r="CH241" s="7">
        <f t="shared" si="122"/>
        <v>27.904718802970805</v>
      </c>
      <c r="CI241" s="7">
        <f t="shared" si="128"/>
        <v>14.23140658951511</v>
      </c>
      <c r="CJ241" s="10">
        <f t="shared" si="123"/>
        <v>17.748713027495395</v>
      </c>
    </row>
    <row r="242" spans="1:88" ht="15.75" thickBot="1" x14ac:dyDescent="0.3">
      <c r="A242" s="8">
        <v>231</v>
      </c>
      <c r="B242" s="3" t="s">
        <v>23</v>
      </c>
      <c r="C242" s="14">
        <v>44427</v>
      </c>
      <c r="D242" s="11">
        <f t="shared" si="124"/>
        <v>12.101663069321749</v>
      </c>
      <c r="E242" s="8">
        <f t="shared" si="133"/>
        <v>-180</v>
      </c>
      <c r="F242" s="3">
        <f t="shared" si="133"/>
        <v>-165</v>
      </c>
      <c r="G242" s="3">
        <f t="shared" si="133"/>
        <v>-150</v>
      </c>
      <c r="H242" s="3">
        <f t="shared" si="133"/>
        <v>-135</v>
      </c>
      <c r="I242" s="3">
        <f t="shared" si="133"/>
        <v>-120</v>
      </c>
      <c r="J242" s="3">
        <f t="shared" si="133"/>
        <v>-105</v>
      </c>
      <c r="K242" s="3">
        <f t="shared" si="133"/>
        <v>-90</v>
      </c>
      <c r="L242" s="3">
        <f t="shared" si="133"/>
        <v>-75</v>
      </c>
      <c r="M242" s="3">
        <f t="shared" si="133"/>
        <v>-60</v>
      </c>
      <c r="N242" s="3">
        <f t="shared" si="133"/>
        <v>-45</v>
      </c>
      <c r="O242" s="3">
        <f t="shared" si="133"/>
        <v>-30</v>
      </c>
      <c r="P242" s="3">
        <f t="shared" si="137"/>
        <v>-15</v>
      </c>
      <c r="Q242" s="3">
        <f t="shared" si="137"/>
        <v>0</v>
      </c>
      <c r="R242" s="3">
        <f t="shared" si="137"/>
        <v>15</v>
      </c>
      <c r="S242" s="3">
        <f t="shared" si="137"/>
        <v>30</v>
      </c>
      <c r="T242" s="3">
        <f t="shared" si="137"/>
        <v>45</v>
      </c>
      <c r="U242" s="3">
        <f t="shared" si="137"/>
        <v>60</v>
      </c>
      <c r="V242" s="3">
        <f t="shared" si="137"/>
        <v>75</v>
      </c>
      <c r="W242" s="3">
        <f t="shared" si="137"/>
        <v>90</v>
      </c>
      <c r="X242" s="3">
        <f t="shared" si="140"/>
        <v>105</v>
      </c>
      <c r="Y242" s="3">
        <f t="shared" si="140"/>
        <v>120</v>
      </c>
      <c r="Z242" s="3">
        <f t="shared" si="140"/>
        <v>135</v>
      </c>
      <c r="AA242" s="3">
        <f t="shared" si="140"/>
        <v>150</v>
      </c>
      <c r="AB242" s="3">
        <f t="shared" si="140"/>
        <v>165</v>
      </c>
      <c r="AC242" s="3">
        <f t="shared" si="135"/>
        <v>180</v>
      </c>
      <c r="AD242" s="7">
        <f t="shared" si="138"/>
        <v>169.98166306932174</v>
      </c>
      <c r="AE242" s="7">
        <f t="shared" si="138"/>
        <v>162.53250602781867</v>
      </c>
      <c r="AF242" s="7">
        <f t="shared" si="138"/>
        <v>149.7001181423033</v>
      </c>
      <c r="AG242" s="7">
        <f t="shared" si="138"/>
        <v>136.00880163326346</v>
      </c>
      <c r="AH242" s="7">
        <f t="shared" si="138"/>
        <v>122.13034089776325</v>
      </c>
      <c r="AI242" s="7">
        <f t="shared" si="138"/>
        <v>108.26322222168814</v>
      </c>
      <c r="AJ242" s="7">
        <f t="shared" si="138"/>
        <v>94.527758263480536</v>
      </c>
      <c r="AK242" s="7">
        <f t="shared" si="136"/>
        <v>81.054272152179507</v>
      </c>
      <c r="AL242" s="7">
        <f t="shared" si="136"/>
        <v>68.039767763719524</v>
      </c>
      <c r="AM242" s="7">
        <f t="shared" si="136"/>
        <v>55.836084867864557</v>
      </c>
      <c r="AN242" s="7">
        <f t="shared" si="136"/>
        <v>45.12904030939854</v>
      </c>
      <c r="AO242" s="7">
        <f t="shared" si="136"/>
        <v>37.249880346941382</v>
      </c>
      <c r="AP242" s="7">
        <f t="shared" si="136"/>
        <v>34.221663069321764</v>
      </c>
      <c r="AQ242" s="7">
        <f t="shared" si="136"/>
        <v>37.249880346941382</v>
      </c>
      <c r="AR242" s="7">
        <f t="shared" si="136"/>
        <v>45.12904030939854</v>
      </c>
      <c r="AS242" s="7">
        <f t="shared" si="136"/>
        <v>55.836084867864557</v>
      </c>
      <c r="AT242" s="7">
        <f t="shared" si="136"/>
        <v>68.039767763719524</v>
      </c>
      <c r="AU242" s="7">
        <f t="shared" si="136"/>
        <v>81.054272152179507</v>
      </c>
      <c r="AV242" s="7">
        <f t="shared" si="136"/>
        <v>94.527758263480536</v>
      </c>
      <c r="AW242" s="7">
        <f t="shared" si="136"/>
        <v>108.26322222168814</v>
      </c>
      <c r="AX242" s="7">
        <f t="shared" si="136"/>
        <v>122.13034089776325</v>
      </c>
      <c r="AY242" s="7">
        <f t="shared" si="136"/>
        <v>136.00880163326346</v>
      </c>
      <c r="AZ242" s="7">
        <f t="shared" si="136"/>
        <v>149.7001181423033</v>
      </c>
      <c r="BA242" s="7">
        <f t="shared" si="142"/>
        <v>162.53250602781867</v>
      </c>
      <c r="BB242" s="7">
        <f t="shared" si="118"/>
        <v>169.98166306932174</v>
      </c>
      <c r="BC242" s="7">
        <f t="shared" si="125"/>
        <v>85.000284625536082</v>
      </c>
      <c r="BD242" s="7">
        <f t="shared" si="119"/>
        <v>11.33337128340481</v>
      </c>
      <c r="BE242" s="40">
        <f t="shared" si="126"/>
        <v>0.97784842140027151</v>
      </c>
      <c r="BF242" s="40">
        <f t="shared" si="132"/>
        <v>0</v>
      </c>
      <c r="BG242" s="40">
        <f t="shared" si="132"/>
        <v>0</v>
      </c>
      <c r="BH242" s="40">
        <f t="shared" si="132"/>
        <v>0</v>
      </c>
      <c r="BI242" s="40">
        <f t="shared" si="132"/>
        <v>0</v>
      </c>
      <c r="BJ242" s="40">
        <f t="shared" si="132"/>
        <v>0</v>
      </c>
      <c r="BK242" s="40">
        <f t="shared" si="132"/>
        <v>0</v>
      </c>
      <c r="BL242" s="40">
        <f t="shared" si="139"/>
        <v>0</v>
      </c>
      <c r="BM242" s="40">
        <f t="shared" si="139"/>
        <v>207.85820713167135</v>
      </c>
      <c r="BN242" s="40">
        <f t="shared" si="139"/>
        <v>499.88332276330937</v>
      </c>
      <c r="BO242" s="40">
        <f t="shared" si="139"/>
        <v>750.65097458642595</v>
      </c>
      <c r="BP242" s="40">
        <f t="shared" si="139"/>
        <v>943.07176154241472</v>
      </c>
      <c r="BQ242" s="40">
        <f t="shared" si="139"/>
        <v>1064.0325249906102</v>
      </c>
      <c r="BR242" s="40">
        <f t="shared" si="139"/>
        <v>1105.2899887991316</v>
      </c>
      <c r="BS242" s="40">
        <f t="shared" si="117"/>
        <v>1064.0325249906102</v>
      </c>
      <c r="BT242" s="40">
        <f t="shared" si="117"/>
        <v>943.07176154241472</v>
      </c>
      <c r="BU242" s="40">
        <f t="shared" si="117"/>
        <v>750.65097458642595</v>
      </c>
      <c r="BV242" s="40">
        <f t="shared" si="117"/>
        <v>499.88332276330937</v>
      </c>
      <c r="BW242" s="40">
        <f t="shared" si="117"/>
        <v>207.85820713167135</v>
      </c>
      <c r="BX242" s="40">
        <f t="shared" si="117"/>
        <v>0</v>
      </c>
      <c r="BY242" s="40">
        <f t="shared" si="117"/>
        <v>0</v>
      </c>
      <c r="BZ242" s="40">
        <f t="shared" si="117"/>
        <v>0</v>
      </c>
      <c r="CA242" s="40">
        <f t="shared" si="141"/>
        <v>0</v>
      </c>
      <c r="CB242" s="40">
        <f t="shared" si="141"/>
        <v>0</v>
      </c>
      <c r="CC242" s="40">
        <f t="shared" si="141"/>
        <v>0</v>
      </c>
      <c r="CD242" s="40">
        <f t="shared" si="141"/>
        <v>0</v>
      </c>
      <c r="CE242" s="40">
        <f t="shared" si="127"/>
        <v>563.69789428755712</v>
      </c>
      <c r="CF242" s="10">
        <f t="shared" si="120"/>
        <v>1.48353483184792</v>
      </c>
      <c r="CG242" s="35">
        <f t="shared" si="121"/>
        <v>7.5290322580645173</v>
      </c>
      <c r="CH242" s="7">
        <f t="shared" si="122"/>
        <v>28.109043240776359</v>
      </c>
      <c r="CI242" s="7">
        <f t="shared" si="128"/>
        <v>14.335612052795943</v>
      </c>
      <c r="CJ242" s="10">
        <f t="shared" si="123"/>
        <v>17.861851011628019</v>
      </c>
    </row>
    <row r="243" spans="1:88" ht="15.75" thickBot="1" x14ac:dyDescent="0.3">
      <c r="A243" s="8">
        <v>232</v>
      </c>
      <c r="B243" s="3" t="s">
        <v>23</v>
      </c>
      <c r="C243" s="14">
        <v>44428</v>
      </c>
      <c r="D243" s="11">
        <f t="shared" si="124"/>
        <v>11.754120525303442</v>
      </c>
      <c r="E243" s="8">
        <f t="shared" si="133"/>
        <v>-180</v>
      </c>
      <c r="F243" s="3">
        <f t="shared" si="133"/>
        <v>-165</v>
      </c>
      <c r="G243" s="3">
        <f t="shared" si="133"/>
        <v>-150</v>
      </c>
      <c r="H243" s="3">
        <f t="shared" si="133"/>
        <v>-135</v>
      </c>
      <c r="I243" s="3">
        <f t="shared" si="133"/>
        <v>-120</v>
      </c>
      <c r="J243" s="3">
        <f t="shared" si="133"/>
        <v>-105</v>
      </c>
      <c r="K243" s="3">
        <f t="shared" si="133"/>
        <v>-90</v>
      </c>
      <c r="L243" s="3">
        <f t="shared" si="133"/>
        <v>-75</v>
      </c>
      <c r="M243" s="3">
        <f t="shared" si="133"/>
        <v>-60</v>
      </c>
      <c r="N243" s="3">
        <f t="shared" si="133"/>
        <v>-45</v>
      </c>
      <c r="O243" s="3">
        <f t="shared" si="133"/>
        <v>-30</v>
      </c>
      <c r="P243" s="3">
        <f t="shared" si="137"/>
        <v>-15</v>
      </c>
      <c r="Q243" s="3">
        <f t="shared" si="137"/>
        <v>0</v>
      </c>
      <c r="R243" s="3">
        <f t="shared" si="137"/>
        <v>15</v>
      </c>
      <c r="S243" s="3">
        <f t="shared" si="137"/>
        <v>30</v>
      </c>
      <c r="T243" s="3">
        <f t="shared" si="137"/>
        <v>45</v>
      </c>
      <c r="U243" s="3">
        <f t="shared" si="137"/>
        <v>60</v>
      </c>
      <c r="V243" s="3">
        <f t="shared" si="137"/>
        <v>75</v>
      </c>
      <c r="W243" s="3">
        <f t="shared" si="137"/>
        <v>90</v>
      </c>
      <c r="X243" s="3">
        <f t="shared" si="140"/>
        <v>105</v>
      </c>
      <c r="Y243" s="3">
        <f t="shared" si="140"/>
        <v>120</v>
      </c>
      <c r="Z243" s="3">
        <f t="shared" si="140"/>
        <v>135</v>
      </c>
      <c r="AA243" s="3">
        <f t="shared" si="140"/>
        <v>150</v>
      </c>
      <c r="AB243" s="3">
        <f t="shared" si="140"/>
        <v>165</v>
      </c>
      <c r="AC243" s="3">
        <f t="shared" si="135"/>
        <v>180</v>
      </c>
      <c r="AD243" s="7">
        <f t="shared" si="138"/>
        <v>169.63412052530342</v>
      </c>
      <c r="AE243" s="7">
        <f t="shared" si="138"/>
        <v>162.32131018137227</v>
      </c>
      <c r="AF243" s="7">
        <f t="shared" si="138"/>
        <v>149.56084618169663</v>
      </c>
      <c r="AG243" s="7">
        <f t="shared" si="138"/>
        <v>135.89231979168352</v>
      </c>
      <c r="AH243" s="7">
        <f t="shared" si="138"/>
        <v>122.01850056823314</v>
      </c>
      <c r="AI243" s="7">
        <f t="shared" si="138"/>
        <v>108.14656510353909</v>
      </c>
      <c r="AJ243" s="7">
        <f t="shared" si="138"/>
        <v>94.399328181900216</v>
      </c>
      <c r="AK243" s="7">
        <f t="shared" si="136"/>
        <v>80.907190348675343</v>
      </c>
      <c r="AL243" s="7">
        <f t="shared" si="136"/>
        <v>67.865728875249246</v>
      </c>
      <c r="AM243" s="7">
        <f t="shared" si="136"/>
        <v>55.624208112809363</v>
      </c>
      <c r="AN243" s="7">
        <f t="shared" si="136"/>
        <v>44.866454580401623</v>
      </c>
      <c r="AO243" s="7">
        <f t="shared" si="136"/>
        <v>36.930986849996486</v>
      </c>
      <c r="AP243" s="7">
        <f t="shared" si="136"/>
        <v>33.874120525303454</v>
      </c>
      <c r="AQ243" s="7">
        <f t="shared" si="136"/>
        <v>36.930986849996486</v>
      </c>
      <c r="AR243" s="7">
        <f t="shared" si="136"/>
        <v>44.866454580401623</v>
      </c>
      <c r="AS243" s="7">
        <f t="shared" si="136"/>
        <v>55.624208112809363</v>
      </c>
      <c r="AT243" s="7">
        <f t="shared" si="136"/>
        <v>67.865728875249246</v>
      </c>
      <c r="AU243" s="7">
        <f t="shared" si="136"/>
        <v>80.907190348675343</v>
      </c>
      <c r="AV243" s="7">
        <f t="shared" si="136"/>
        <v>94.399328181900216</v>
      </c>
      <c r="AW243" s="7">
        <f t="shared" si="136"/>
        <v>108.14656510353909</v>
      </c>
      <c r="AX243" s="7">
        <f t="shared" si="136"/>
        <v>122.01850056823314</v>
      </c>
      <c r="AY243" s="7">
        <f t="shared" si="136"/>
        <v>135.89231979168352</v>
      </c>
      <c r="AZ243" s="7">
        <f t="shared" si="136"/>
        <v>149.56084618169663</v>
      </c>
      <c r="BA243" s="7">
        <f t="shared" si="142"/>
        <v>162.32131018137227</v>
      </c>
      <c r="BB243" s="7">
        <f t="shared" si="118"/>
        <v>169.63412052530342</v>
      </c>
      <c r="BC243" s="7">
        <f t="shared" si="125"/>
        <v>85.148399516115745</v>
      </c>
      <c r="BD243" s="7">
        <f t="shared" si="119"/>
        <v>11.3531199354821</v>
      </c>
      <c r="BE243" s="40">
        <f t="shared" si="126"/>
        <v>0.97827274770496442</v>
      </c>
      <c r="BF243" s="40">
        <f t="shared" si="132"/>
        <v>0</v>
      </c>
      <c r="BG243" s="40">
        <f t="shared" si="132"/>
        <v>0</v>
      </c>
      <c r="BH243" s="40">
        <f t="shared" si="132"/>
        <v>0</v>
      </c>
      <c r="BI243" s="40">
        <f t="shared" si="132"/>
        <v>0</v>
      </c>
      <c r="BJ243" s="40">
        <f t="shared" si="132"/>
        <v>0</v>
      </c>
      <c r="BK243" s="40">
        <f t="shared" si="132"/>
        <v>0</v>
      </c>
      <c r="BL243" s="40">
        <f t="shared" si="139"/>
        <v>0</v>
      </c>
      <c r="BM243" s="40">
        <f t="shared" si="139"/>
        <v>211.33888678671079</v>
      </c>
      <c r="BN243" s="40">
        <f t="shared" si="139"/>
        <v>503.86531061830289</v>
      </c>
      <c r="BO243" s="40">
        <f t="shared" si="139"/>
        <v>755.06344555199132</v>
      </c>
      <c r="BP243" s="40">
        <f t="shared" si="139"/>
        <v>947.81455381659077</v>
      </c>
      <c r="BQ243" s="40">
        <f t="shared" si="139"/>
        <v>1068.9829659201362</v>
      </c>
      <c r="BR243" s="40">
        <f t="shared" si="139"/>
        <v>1110.31125481804</v>
      </c>
      <c r="BS243" s="40">
        <f t="shared" si="117"/>
        <v>1068.9829659201362</v>
      </c>
      <c r="BT243" s="40">
        <f t="shared" si="117"/>
        <v>947.81455381659077</v>
      </c>
      <c r="BU243" s="40">
        <f t="shared" si="117"/>
        <v>755.06344555199132</v>
      </c>
      <c r="BV243" s="40">
        <f t="shared" si="117"/>
        <v>503.86531061830289</v>
      </c>
      <c r="BW243" s="40">
        <f t="shared" si="117"/>
        <v>211.33888678671079</v>
      </c>
      <c r="BX243" s="40">
        <f t="shared" si="117"/>
        <v>0</v>
      </c>
      <c r="BY243" s="40">
        <f t="shared" si="117"/>
        <v>0</v>
      </c>
      <c r="BZ243" s="40">
        <f t="shared" si="117"/>
        <v>0</v>
      </c>
      <c r="CA243" s="40">
        <f t="shared" si="141"/>
        <v>0</v>
      </c>
      <c r="CB243" s="40">
        <f t="shared" si="141"/>
        <v>0</v>
      </c>
      <c r="CC243" s="40">
        <f t="shared" si="141"/>
        <v>0</v>
      </c>
      <c r="CD243" s="40">
        <f t="shared" si="141"/>
        <v>0</v>
      </c>
      <c r="CE243" s="40">
        <f t="shared" si="127"/>
        <v>566.25873995720042</v>
      </c>
      <c r="CF243" s="10">
        <f t="shared" si="120"/>
        <v>1.486119924359766</v>
      </c>
      <c r="CG243" s="35">
        <f t="shared" si="121"/>
        <v>7.5290322580645173</v>
      </c>
      <c r="CH243" s="7">
        <f t="shared" si="122"/>
        <v>28.314476522495092</v>
      </c>
      <c r="CI243" s="7">
        <f t="shared" si="128"/>
        <v>14.440383026472498</v>
      </c>
      <c r="CJ243" s="10">
        <f t="shared" si="123"/>
        <v>17.975378991705725</v>
      </c>
    </row>
    <row r="244" spans="1:88" ht="15.75" thickBot="1" x14ac:dyDescent="0.3">
      <c r="A244" s="8">
        <v>233</v>
      </c>
      <c r="B244" s="3" t="s">
        <v>23</v>
      </c>
      <c r="C244" s="14">
        <v>44429</v>
      </c>
      <c r="D244" s="11">
        <f t="shared" si="124"/>
        <v>11.40309498169878</v>
      </c>
      <c r="E244" s="8">
        <f t="shared" si="133"/>
        <v>-180</v>
      </c>
      <c r="F244" s="3">
        <f t="shared" si="133"/>
        <v>-165</v>
      </c>
      <c r="G244" s="3">
        <f t="shared" si="133"/>
        <v>-150</v>
      </c>
      <c r="H244" s="3">
        <f t="shared" si="133"/>
        <v>-135</v>
      </c>
      <c r="I244" s="3">
        <f t="shared" si="133"/>
        <v>-120</v>
      </c>
      <c r="J244" s="3">
        <f t="shared" si="133"/>
        <v>-105</v>
      </c>
      <c r="K244" s="3">
        <f t="shared" si="133"/>
        <v>-90</v>
      </c>
      <c r="L244" s="3">
        <f t="shared" si="133"/>
        <v>-75</v>
      </c>
      <c r="M244" s="3">
        <f t="shared" si="133"/>
        <v>-60</v>
      </c>
      <c r="N244" s="3">
        <f t="shared" si="133"/>
        <v>-45</v>
      </c>
      <c r="O244" s="3">
        <f t="shared" si="133"/>
        <v>-30</v>
      </c>
      <c r="P244" s="3">
        <f t="shared" si="137"/>
        <v>-15</v>
      </c>
      <c r="Q244" s="3">
        <f t="shared" si="137"/>
        <v>0</v>
      </c>
      <c r="R244" s="3">
        <f t="shared" si="137"/>
        <v>15</v>
      </c>
      <c r="S244" s="3">
        <f t="shared" si="137"/>
        <v>30</v>
      </c>
      <c r="T244" s="3">
        <f t="shared" si="137"/>
        <v>45</v>
      </c>
      <c r="U244" s="3">
        <f t="shared" si="137"/>
        <v>60</v>
      </c>
      <c r="V244" s="3">
        <f t="shared" si="137"/>
        <v>75</v>
      </c>
      <c r="W244" s="3">
        <f t="shared" si="137"/>
        <v>90</v>
      </c>
      <c r="X244" s="3">
        <f t="shared" si="140"/>
        <v>105</v>
      </c>
      <c r="Y244" s="3">
        <f t="shared" si="140"/>
        <v>120</v>
      </c>
      <c r="Z244" s="3">
        <f t="shared" si="140"/>
        <v>135</v>
      </c>
      <c r="AA244" s="3">
        <f t="shared" si="140"/>
        <v>150</v>
      </c>
      <c r="AB244" s="3">
        <f t="shared" si="140"/>
        <v>165</v>
      </c>
      <c r="AC244" s="3">
        <f t="shared" si="135"/>
        <v>180</v>
      </c>
      <c r="AD244" s="7">
        <f t="shared" si="138"/>
        <v>169.28309498169878</v>
      </c>
      <c r="AE244" s="7">
        <f t="shared" si="138"/>
        <v>162.10381258929988</v>
      </c>
      <c r="AF244" s="7">
        <f t="shared" si="138"/>
        <v>149.41713446741923</v>
      </c>
      <c r="AG244" s="7">
        <f t="shared" si="138"/>
        <v>135.77271514994732</v>
      </c>
      <c r="AH244" s="7">
        <f t="shared" si="138"/>
        <v>121.90434134661164</v>
      </c>
      <c r="AI244" s="7">
        <f t="shared" si="138"/>
        <v>108.02811697245981</v>
      </c>
      <c r="AJ244" s="7">
        <f t="shared" si="138"/>
        <v>94.269468889496494</v>
      </c>
      <c r="AK244" s="7">
        <f t="shared" si="136"/>
        <v>80.758915795935707</v>
      </c>
      <c r="AL244" s="7">
        <f t="shared" si="136"/>
        <v>67.690598777369956</v>
      </c>
      <c r="AM244" s="7">
        <f t="shared" si="136"/>
        <v>55.411130161921818</v>
      </c>
      <c r="AN244" s="7">
        <f t="shared" si="136"/>
        <v>44.602164213930855</v>
      </c>
      <c r="AO244" s="7">
        <f t="shared" si="136"/>
        <v>36.609350877384536</v>
      </c>
      <c r="AP244" s="7">
        <f t="shared" si="136"/>
        <v>33.523094981698776</v>
      </c>
      <c r="AQ244" s="7">
        <f t="shared" si="136"/>
        <v>36.609350877384536</v>
      </c>
      <c r="AR244" s="7">
        <f t="shared" si="136"/>
        <v>44.602164213930855</v>
      </c>
      <c r="AS244" s="7">
        <f t="shared" si="136"/>
        <v>55.411130161921818</v>
      </c>
      <c r="AT244" s="7">
        <f t="shared" si="136"/>
        <v>67.690598777369956</v>
      </c>
      <c r="AU244" s="7">
        <f t="shared" si="136"/>
        <v>80.758915795935707</v>
      </c>
      <c r="AV244" s="7">
        <f t="shared" si="136"/>
        <v>94.269468889496494</v>
      </c>
      <c r="AW244" s="7">
        <f t="shared" si="136"/>
        <v>108.02811697245981</v>
      </c>
      <c r="AX244" s="7">
        <f t="shared" si="136"/>
        <v>121.90434134661164</v>
      </c>
      <c r="AY244" s="7">
        <f t="shared" si="136"/>
        <v>135.77271514994732</v>
      </c>
      <c r="AZ244" s="7">
        <f t="shared" si="136"/>
        <v>149.41713446741923</v>
      </c>
      <c r="BA244" s="7">
        <f t="shared" si="142"/>
        <v>162.10381258929988</v>
      </c>
      <c r="BB244" s="7">
        <f t="shared" si="118"/>
        <v>169.28309498169878</v>
      </c>
      <c r="BC244" s="7">
        <f t="shared" si="125"/>
        <v>85.297586923015999</v>
      </c>
      <c r="BD244" s="7">
        <f t="shared" si="119"/>
        <v>11.373011589735466</v>
      </c>
      <c r="BE244" s="40">
        <f t="shared" si="126"/>
        <v>0.97870351226342489</v>
      </c>
      <c r="BF244" s="40">
        <f t="shared" si="132"/>
        <v>0</v>
      </c>
      <c r="BG244" s="40">
        <f t="shared" si="132"/>
        <v>0</v>
      </c>
      <c r="BH244" s="40">
        <f t="shared" si="132"/>
        <v>0</v>
      </c>
      <c r="BI244" s="40">
        <f t="shared" si="132"/>
        <v>0</v>
      </c>
      <c r="BJ244" s="40">
        <f t="shared" si="132"/>
        <v>0</v>
      </c>
      <c r="BK244" s="40">
        <f t="shared" si="132"/>
        <v>0</v>
      </c>
      <c r="BL244" s="40">
        <f t="shared" si="139"/>
        <v>0</v>
      </c>
      <c r="BM244" s="40">
        <f t="shared" si="139"/>
        <v>214.85001749975797</v>
      </c>
      <c r="BN244" s="40">
        <f t="shared" si="139"/>
        <v>507.87282760623793</v>
      </c>
      <c r="BO244" s="40">
        <f t="shared" si="139"/>
        <v>759.49721909762548</v>
      </c>
      <c r="BP244" s="40">
        <f t="shared" si="139"/>
        <v>952.57540552275066</v>
      </c>
      <c r="BQ244" s="40">
        <f t="shared" si="139"/>
        <v>1073.9494275535308</v>
      </c>
      <c r="BR244" s="40">
        <f t="shared" si="139"/>
        <v>1115.3478461686229</v>
      </c>
      <c r="BS244" s="40">
        <f t="shared" si="117"/>
        <v>1073.9494275535308</v>
      </c>
      <c r="BT244" s="40">
        <f t="shared" si="117"/>
        <v>952.57540552275066</v>
      </c>
      <c r="BU244" s="40">
        <f t="shared" si="117"/>
        <v>759.49721909762548</v>
      </c>
      <c r="BV244" s="40">
        <f t="shared" si="117"/>
        <v>507.87282760623793</v>
      </c>
      <c r="BW244" s="40">
        <f t="shared" si="117"/>
        <v>214.85001749975797</v>
      </c>
      <c r="BX244" s="40">
        <f t="shared" si="117"/>
        <v>0</v>
      </c>
      <c r="BY244" s="40">
        <f t="shared" si="117"/>
        <v>0</v>
      </c>
      <c r="BZ244" s="40">
        <f t="shared" si="117"/>
        <v>0</v>
      </c>
      <c r="CA244" s="40">
        <f t="shared" si="141"/>
        <v>0</v>
      </c>
      <c r="CB244" s="40">
        <f t="shared" si="141"/>
        <v>0</v>
      </c>
      <c r="CC244" s="40">
        <f t="shared" si="141"/>
        <v>0</v>
      </c>
      <c r="CD244" s="40">
        <f t="shared" si="141"/>
        <v>0</v>
      </c>
      <c r="CE244" s="40">
        <f t="shared" si="127"/>
        <v>568.82740154599776</v>
      </c>
      <c r="CF244" s="10">
        <f t="shared" si="120"/>
        <v>1.4887237358126879</v>
      </c>
      <c r="CG244" s="35">
        <f t="shared" si="121"/>
        <v>7.5290322580645173</v>
      </c>
      <c r="CH244" s="7">
        <f t="shared" si="122"/>
        <v>28.520917957206109</v>
      </c>
      <c r="CI244" s="7">
        <f t="shared" si="128"/>
        <v>14.545668158175117</v>
      </c>
      <c r="CJ244" s="10">
        <f t="shared" si="123"/>
        <v>18.089235564954659</v>
      </c>
    </row>
    <row r="245" spans="1:88" ht="15.75" thickBot="1" x14ac:dyDescent="0.3">
      <c r="A245" s="8">
        <v>234</v>
      </c>
      <c r="B245" s="3" t="s">
        <v>23</v>
      </c>
      <c r="C245" s="14">
        <v>44430</v>
      </c>
      <c r="D245" s="11">
        <f t="shared" si="124"/>
        <v>11.048690454952105</v>
      </c>
      <c r="E245" s="8">
        <f t="shared" si="133"/>
        <v>-180</v>
      </c>
      <c r="F245" s="3">
        <f t="shared" si="133"/>
        <v>-165</v>
      </c>
      <c r="G245" s="3">
        <f t="shared" si="133"/>
        <v>-150</v>
      </c>
      <c r="H245" s="3">
        <f t="shared" si="133"/>
        <v>-135</v>
      </c>
      <c r="I245" s="3">
        <f t="shared" si="133"/>
        <v>-120</v>
      </c>
      <c r="J245" s="3">
        <f t="shared" si="133"/>
        <v>-105</v>
      </c>
      <c r="K245" s="3">
        <f t="shared" si="133"/>
        <v>-90</v>
      </c>
      <c r="L245" s="3">
        <f t="shared" si="133"/>
        <v>-75</v>
      </c>
      <c r="M245" s="3">
        <f t="shared" si="133"/>
        <v>-60</v>
      </c>
      <c r="N245" s="3">
        <f t="shared" si="133"/>
        <v>-45</v>
      </c>
      <c r="O245" s="3">
        <f t="shared" si="133"/>
        <v>-30</v>
      </c>
      <c r="P245" s="3">
        <f t="shared" si="137"/>
        <v>-15</v>
      </c>
      <c r="Q245" s="3">
        <f t="shared" si="137"/>
        <v>0</v>
      </c>
      <c r="R245" s="3">
        <f t="shared" si="137"/>
        <v>15</v>
      </c>
      <c r="S245" s="3">
        <f t="shared" si="137"/>
        <v>30</v>
      </c>
      <c r="T245" s="3">
        <f t="shared" si="137"/>
        <v>45</v>
      </c>
      <c r="U245" s="3">
        <f t="shared" si="137"/>
        <v>60</v>
      </c>
      <c r="V245" s="3">
        <f t="shared" si="137"/>
        <v>75</v>
      </c>
      <c r="W245" s="3">
        <f t="shared" si="137"/>
        <v>90</v>
      </c>
      <c r="X245" s="3">
        <f t="shared" si="140"/>
        <v>105</v>
      </c>
      <c r="Y245" s="3">
        <f t="shared" si="140"/>
        <v>120</v>
      </c>
      <c r="Z245" s="3">
        <f t="shared" si="140"/>
        <v>135</v>
      </c>
      <c r="AA245" s="3">
        <f t="shared" si="140"/>
        <v>150</v>
      </c>
      <c r="AB245" s="3">
        <f t="shared" si="140"/>
        <v>165</v>
      </c>
      <c r="AC245" s="3">
        <f t="shared" si="135"/>
        <v>180</v>
      </c>
      <c r="AD245" s="7">
        <f t="shared" si="138"/>
        <v>168.92869045495206</v>
      </c>
      <c r="AE245" s="7">
        <f t="shared" si="138"/>
        <v>161.88010816275428</v>
      </c>
      <c r="AF245" s="7">
        <f t="shared" si="138"/>
        <v>149.26897978670175</v>
      </c>
      <c r="AG245" s="7">
        <f t="shared" si="138"/>
        <v>135.64998235389953</v>
      </c>
      <c r="AH245" s="7">
        <f t="shared" si="138"/>
        <v>121.78787018529553</v>
      </c>
      <c r="AI245" s="7">
        <f t="shared" si="138"/>
        <v>107.90789987762068</v>
      </c>
      <c r="AJ245" s="7">
        <f t="shared" si="138"/>
        <v>94.138219020173409</v>
      </c>
      <c r="AK245" s="7">
        <f t="shared" si="136"/>
        <v>80.609505719488268</v>
      </c>
      <c r="AL245" s="7">
        <f t="shared" si="136"/>
        <v>67.514456121427173</v>
      </c>
      <c r="AM245" s="7">
        <f t="shared" si="136"/>
        <v>55.196953702940945</v>
      </c>
      <c r="AN245" s="7">
        <f t="shared" si="136"/>
        <v>44.33629251925867</v>
      </c>
      <c r="AO245" s="7">
        <f t="shared" si="136"/>
        <v>36.285093620726784</v>
      </c>
      <c r="AP245" s="7">
        <f t="shared" si="136"/>
        <v>33.168690454952099</v>
      </c>
      <c r="AQ245" s="7">
        <f t="shared" si="136"/>
        <v>36.285093620726784</v>
      </c>
      <c r="AR245" s="7">
        <f t="shared" si="136"/>
        <v>44.33629251925867</v>
      </c>
      <c r="AS245" s="7">
        <f t="shared" si="136"/>
        <v>55.196953702940945</v>
      </c>
      <c r="AT245" s="7">
        <f t="shared" si="136"/>
        <v>67.514456121427173</v>
      </c>
      <c r="AU245" s="7">
        <f t="shared" si="136"/>
        <v>80.609505719488268</v>
      </c>
      <c r="AV245" s="7">
        <f t="shared" si="136"/>
        <v>94.138219020173409</v>
      </c>
      <c r="AW245" s="7">
        <f t="shared" si="136"/>
        <v>107.90789987762068</v>
      </c>
      <c r="AX245" s="7">
        <f t="shared" si="136"/>
        <v>121.78787018529553</v>
      </c>
      <c r="AY245" s="7">
        <f t="shared" si="136"/>
        <v>135.64998235389953</v>
      </c>
      <c r="AZ245" s="7">
        <f t="shared" si="136"/>
        <v>149.26897978670175</v>
      </c>
      <c r="BA245" s="7">
        <f t="shared" si="142"/>
        <v>161.88010816275428</v>
      </c>
      <c r="BB245" s="7">
        <f t="shared" si="118"/>
        <v>168.92869045495206</v>
      </c>
      <c r="BC245" s="7">
        <f t="shared" si="125"/>
        <v>85.447804589513154</v>
      </c>
      <c r="BD245" s="7">
        <f t="shared" si="119"/>
        <v>11.393040611935087</v>
      </c>
      <c r="BE245" s="40">
        <f t="shared" si="126"/>
        <v>0.97914058743081744</v>
      </c>
      <c r="BF245" s="40">
        <f t="shared" si="132"/>
        <v>0</v>
      </c>
      <c r="BG245" s="40">
        <f t="shared" si="132"/>
        <v>0</v>
      </c>
      <c r="BH245" s="40">
        <f t="shared" si="132"/>
        <v>0</v>
      </c>
      <c r="BI245" s="40">
        <f t="shared" si="132"/>
        <v>0</v>
      </c>
      <c r="BJ245" s="40">
        <f t="shared" si="132"/>
        <v>0</v>
      </c>
      <c r="BK245" s="40">
        <f t="shared" si="132"/>
        <v>0</v>
      </c>
      <c r="BL245" s="40">
        <f t="shared" si="139"/>
        <v>0</v>
      </c>
      <c r="BM245" s="40">
        <f t="shared" si="139"/>
        <v>218.39029641874589</v>
      </c>
      <c r="BN245" s="40">
        <f t="shared" si="139"/>
        <v>511.90408521047544</v>
      </c>
      <c r="BO245" s="40">
        <f t="shared" si="139"/>
        <v>763.95008965706688</v>
      </c>
      <c r="BP245" s="40">
        <f t="shared" si="139"/>
        <v>957.35179108120144</v>
      </c>
      <c r="BQ245" s="40">
        <f t="shared" si="139"/>
        <v>1078.9291831422479</v>
      </c>
      <c r="BR245" s="40">
        <f t="shared" si="139"/>
        <v>1120.3969674873858</v>
      </c>
      <c r="BS245" s="40">
        <f t="shared" si="117"/>
        <v>1078.9291831422479</v>
      </c>
      <c r="BT245" s="40">
        <f t="shared" si="117"/>
        <v>957.35179108120144</v>
      </c>
      <c r="BU245" s="40">
        <f t="shared" si="117"/>
        <v>763.95008965706688</v>
      </c>
      <c r="BV245" s="40">
        <f t="shared" si="117"/>
        <v>511.90408521047544</v>
      </c>
      <c r="BW245" s="40">
        <f t="shared" si="117"/>
        <v>218.39029641874589</v>
      </c>
      <c r="BX245" s="40">
        <f t="shared" si="117"/>
        <v>0</v>
      </c>
      <c r="BY245" s="40">
        <f t="shared" si="117"/>
        <v>0</v>
      </c>
      <c r="BZ245" s="40">
        <f t="shared" si="117"/>
        <v>0</v>
      </c>
      <c r="CA245" s="40">
        <f t="shared" si="141"/>
        <v>0</v>
      </c>
      <c r="CB245" s="40">
        <f t="shared" si="141"/>
        <v>0</v>
      </c>
      <c r="CC245" s="40">
        <f t="shared" si="141"/>
        <v>0</v>
      </c>
      <c r="CD245" s="40">
        <f t="shared" si="141"/>
        <v>0</v>
      </c>
      <c r="CE245" s="40">
        <f t="shared" si="127"/>
        <v>571.40245341856678</v>
      </c>
      <c r="CF245" s="10">
        <f t="shared" si="120"/>
        <v>1.4913455286877264</v>
      </c>
      <c r="CG245" s="35">
        <f t="shared" si="121"/>
        <v>7.5290322580645173</v>
      </c>
      <c r="CH245" s="7">
        <f t="shared" si="122"/>
        <v>28.728266749343085</v>
      </c>
      <c r="CI245" s="7">
        <f t="shared" si="128"/>
        <v>14.651416042164973</v>
      </c>
      <c r="CJ245" s="10">
        <f t="shared" si="123"/>
        <v>18.203359522754585</v>
      </c>
    </row>
    <row r="246" spans="1:88" ht="15.75" thickBot="1" x14ac:dyDescent="0.3">
      <c r="A246" s="8">
        <v>235</v>
      </c>
      <c r="B246" s="3" t="s">
        <v>23</v>
      </c>
      <c r="C246" s="14">
        <v>44431</v>
      </c>
      <c r="D246" s="11">
        <f t="shared" si="124"/>
        <v>10.691011962773359</v>
      </c>
      <c r="E246" s="8">
        <f t="shared" si="133"/>
        <v>-180</v>
      </c>
      <c r="F246" s="3">
        <f t="shared" si="133"/>
        <v>-165</v>
      </c>
      <c r="G246" s="3">
        <f t="shared" si="133"/>
        <v>-150</v>
      </c>
      <c r="H246" s="3">
        <f t="shared" si="133"/>
        <v>-135</v>
      </c>
      <c r="I246" s="3">
        <f t="shared" si="133"/>
        <v>-120</v>
      </c>
      <c r="J246" s="3">
        <f t="shared" si="133"/>
        <v>-105</v>
      </c>
      <c r="K246" s="3">
        <f t="shared" si="133"/>
        <v>-90</v>
      </c>
      <c r="L246" s="3">
        <f t="shared" si="133"/>
        <v>-75</v>
      </c>
      <c r="M246" s="3">
        <f t="shared" si="133"/>
        <v>-60</v>
      </c>
      <c r="N246" s="3">
        <f t="shared" si="133"/>
        <v>-45</v>
      </c>
      <c r="O246" s="3">
        <f t="shared" si="133"/>
        <v>-30</v>
      </c>
      <c r="P246" s="3">
        <f t="shared" si="137"/>
        <v>-15</v>
      </c>
      <c r="Q246" s="3">
        <f t="shared" si="137"/>
        <v>0</v>
      </c>
      <c r="R246" s="3">
        <f t="shared" si="137"/>
        <v>15</v>
      </c>
      <c r="S246" s="3">
        <f t="shared" si="137"/>
        <v>30</v>
      </c>
      <c r="T246" s="3">
        <f t="shared" si="137"/>
        <v>45</v>
      </c>
      <c r="U246" s="3">
        <f t="shared" si="137"/>
        <v>60</v>
      </c>
      <c r="V246" s="3">
        <f t="shared" si="137"/>
        <v>75</v>
      </c>
      <c r="W246" s="3">
        <f t="shared" si="137"/>
        <v>90</v>
      </c>
      <c r="X246" s="3">
        <f t="shared" si="140"/>
        <v>105</v>
      </c>
      <c r="Y246" s="3">
        <f t="shared" si="140"/>
        <v>120</v>
      </c>
      <c r="Z246" s="3">
        <f t="shared" si="140"/>
        <v>135</v>
      </c>
      <c r="AA246" s="3">
        <f t="shared" si="140"/>
        <v>150</v>
      </c>
      <c r="AB246" s="3">
        <f t="shared" si="140"/>
        <v>165</v>
      </c>
      <c r="AC246" s="3">
        <f t="shared" si="135"/>
        <v>180</v>
      </c>
      <c r="AD246" s="7">
        <f t="shared" si="138"/>
        <v>168.57101196277335</v>
      </c>
      <c r="AE246" s="7">
        <f t="shared" si="138"/>
        <v>161.65030021641033</v>
      </c>
      <c r="AF246" s="7">
        <f t="shared" si="138"/>
        <v>149.11638471685922</v>
      </c>
      <c r="AG246" s="7">
        <f t="shared" si="138"/>
        <v>135.52411924496985</v>
      </c>
      <c r="AH246" s="7">
        <f t="shared" si="138"/>
        <v>121.66909597397817</v>
      </c>
      <c r="AI246" s="7">
        <f t="shared" si="138"/>
        <v>107.7859370820651</v>
      </c>
      <c r="AJ246" s="7">
        <f t="shared" si="138"/>
        <v>94.005617953942888</v>
      </c>
      <c r="AK246" s="7">
        <f t="shared" si="136"/>
        <v>80.459017797236868</v>
      </c>
      <c r="AL246" s="7">
        <f t="shared" si="136"/>
        <v>67.337379914896516</v>
      </c>
      <c r="AM246" s="7">
        <f t="shared" si="136"/>
        <v>54.981782007501188</v>
      </c>
      <c r="AN246" s="7">
        <f t="shared" si="136"/>
        <v>44.068964064959395</v>
      </c>
      <c r="AO246" s="7">
        <f t="shared" si="136"/>
        <v>35.958337918323252</v>
      </c>
      <c r="AP246" s="7">
        <f t="shared" si="136"/>
        <v>32.811011962773364</v>
      </c>
      <c r="AQ246" s="7">
        <f t="shared" si="136"/>
        <v>35.958337918323252</v>
      </c>
      <c r="AR246" s="7">
        <f t="shared" si="136"/>
        <v>44.068964064959395</v>
      </c>
      <c r="AS246" s="7">
        <f t="shared" si="136"/>
        <v>54.981782007501188</v>
      </c>
      <c r="AT246" s="7">
        <f t="shared" si="136"/>
        <v>67.337379914896516</v>
      </c>
      <c r="AU246" s="7">
        <f t="shared" si="136"/>
        <v>80.459017797236868</v>
      </c>
      <c r="AV246" s="7">
        <f t="shared" si="136"/>
        <v>94.005617953942888</v>
      </c>
      <c r="AW246" s="7">
        <f t="shared" si="136"/>
        <v>107.7859370820651</v>
      </c>
      <c r="AX246" s="7">
        <f t="shared" si="136"/>
        <v>121.66909597397817</v>
      </c>
      <c r="AY246" s="7">
        <f t="shared" si="136"/>
        <v>135.52411924496985</v>
      </c>
      <c r="AZ246" s="7">
        <f t="shared" si="136"/>
        <v>149.11638471685922</v>
      </c>
      <c r="BA246" s="7">
        <f t="shared" si="142"/>
        <v>161.65030021641033</v>
      </c>
      <c r="BB246" s="7">
        <f t="shared" si="118"/>
        <v>168.57101196277335</v>
      </c>
      <c r="BC246" s="7">
        <f t="shared" si="125"/>
        <v>85.599010858062087</v>
      </c>
      <c r="BD246" s="7">
        <f t="shared" si="119"/>
        <v>11.413201447741612</v>
      </c>
      <c r="BE246" s="40">
        <f t="shared" si="126"/>
        <v>0.97958384369233742</v>
      </c>
      <c r="BF246" s="40">
        <f t="shared" si="132"/>
        <v>0</v>
      </c>
      <c r="BG246" s="40">
        <f t="shared" si="132"/>
        <v>0</v>
      </c>
      <c r="BH246" s="40">
        <f t="shared" si="132"/>
        <v>0</v>
      </c>
      <c r="BI246" s="40">
        <f t="shared" si="132"/>
        <v>0</v>
      </c>
      <c r="BJ246" s="40">
        <f t="shared" si="132"/>
        <v>0</v>
      </c>
      <c r="BK246" s="40">
        <f t="shared" si="132"/>
        <v>0</v>
      </c>
      <c r="BL246" s="40">
        <f t="shared" si="139"/>
        <v>0</v>
      </c>
      <c r="BM246" s="40">
        <f t="shared" si="139"/>
        <v>221.95840749671947</v>
      </c>
      <c r="BN246" s="40">
        <f t="shared" si="139"/>
        <v>515.9572885927555</v>
      </c>
      <c r="BO246" s="40">
        <f t="shared" si="139"/>
        <v>768.41985124464099</v>
      </c>
      <c r="BP246" s="40">
        <f t="shared" si="139"/>
        <v>962.14118902176222</v>
      </c>
      <c r="BQ246" s="40">
        <f t="shared" si="139"/>
        <v>1083.9195128942547</v>
      </c>
      <c r="BR246" s="40">
        <f t="shared" si="139"/>
        <v>1125.4558313384048</v>
      </c>
      <c r="BS246" s="40">
        <f t="shared" si="117"/>
        <v>1083.9195128942547</v>
      </c>
      <c r="BT246" s="40">
        <f t="shared" si="117"/>
        <v>962.14118902176222</v>
      </c>
      <c r="BU246" s="40">
        <f t="shared" si="117"/>
        <v>768.41985124464099</v>
      </c>
      <c r="BV246" s="40">
        <f t="shared" si="117"/>
        <v>515.9572885927555</v>
      </c>
      <c r="BW246" s="40">
        <f t="shared" si="117"/>
        <v>221.95840749671947</v>
      </c>
      <c r="BX246" s="40">
        <f t="shared" si="117"/>
        <v>0</v>
      </c>
      <c r="BY246" s="40">
        <f t="shared" si="117"/>
        <v>0</v>
      </c>
      <c r="BZ246" s="40">
        <f t="shared" si="117"/>
        <v>0</v>
      </c>
      <c r="CA246" s="40">
        <f t="shared" si="141"/>
        <v>0</v>
      </c>
      <c r="CB246" s="40">
        <f t="shared" si="141"/>
        <v>0</v>
      </c>
      <c r="CC246" s="40">
        <f t="shared" si="141"/>
        <v>0</v>
      </c>
      <c r="CD246" s="40">
        <f t="shared" si="141"/>
        <v>0</v>
      </c>
      <c r="CE246" s="40">
        <f t="shared" si="127"/>
        <v>573.9824739825865</v>
      </c>
      <c r="CF246" s="10">
        <f t="shared" si="120"/>
        <v>1.4939845759235599</v>
      </c>
      <c r="CG246" s="35">
        <f t="shared" si="121"/>
        <v>7.5290322580645173</v>
      </c>
      <c r="CH246" s="7">
        <f t="shared" si="122"/>
        <v>28.936422075889354</v>
      </c>
      <c r="CI246" s="7">
        <f t="shared" si="128"/>
        <v>14.757575258703572</v>
      </c>
      <c r="CJ246" s="10">
        <f t="shared" si="123"/>
        <v>18.317689899602765</v>
      </c>
    </row>
    <row r="247" spans="1:88" ht="15.75" thickBot="1" x14ac:dyDescent="0.3">
      <c r="A247" s="8">
        <v>236</v>
      </c>
      <c r="B247" s="3" t="s">
        <v>23</v>
      </c>
      <c r="C247" s="14">
        <v>44432</v>
      </c>
      <c r="D247" s="11">
        <f t="shared" si="124"/>
        <v>10.330165493019107</v>
      </c>
      <c r="E247" s="8">
        <f t="shared" si="133"/>
        <v>-180</v>
      </c>
      <c r="F247" s="3">
        <f t="shared" ref="E247:O270" si="143">(F$11-12)*15</f>
        <v>-165</v>
      </c>
      <c r="G247" s="3">
        <f t="shared" si="143"/>
        <v>-150</v>
      </c>
      <c r="H247" s="3">
        <f t="shared" si="143"/>
        <v>-135</v>
      </c>
      <c r="I247" s="3">
        <f t="shared" si="143"/>
        <v>-120</v>
      </c>
      <c r="J247" s="3">
        <f t="shared" si="143"/>
        <v>-105</v>
      </c>
      <c r="K247" s="3">
        <f t="shared" si="143"/>
        <v>-90</v>
      </c>
      <c r="L247" s="3">
        <f t="shared" si="143"/>
        <v>-75</v>
      </c>
      <c r="M247" s="3">
        <f t="shared" si="143"/>
        <v>-60</v>
      </c>
      <c r="N247" s="3">
        <f t="shared" si="143"/>
        <v>-45</v>
      </c>
      <c r="O247" s="3">
        <f t="shared" si="143"/>
        <v>-30</v>
      </c>
      <c r="P247" s="3">
        <f t="shared" si="137"/>
        <v>-15</v>
      </c>
      <c r="Q247" s="3">
        <f t="shared" si="137"/>
        <v>0</v>
      </c>
      <c r="R247" s="3">
        <f t="shared" si="137"/>
        <v>15</v>
      </c>
      <c r="S247" s="3">
        <f t="shared" si="137"/>
        <v>30</v>
      </c>
      <c r="T247" s="3">
        <f t="shared" si="137"/>
        <v>45</v>
      </c>
      <c r="U247" s="3">
        <f t="shared" si="137"/>
        <v>60</v>
      </c>
      <c r="V247" s="3">
        <f t="shared" si="137"/>
        <v>75</v>
      </c>
      <c r="W247" s="3">
        <f t="shared" si="137"/>
        <v>90</v>
      </c>
      <c r="X247" s="3">
        <f t="shared" si="140"/>
        <v>105</v>
      </c>
      <c r="Y247" s="3">
        <f t="shared" si="140"/>
        <v>120</v>
      </c>
      <c r="Z247" s="3">
        <f t="shared" si="140"/>
        <v>135</v>
      </c>
      <c r="AA247" s="3">
        <f t="shared" si="140"/>
        <v>150</v>
      </c>
      <c r="AB247" s="3">
        <f t="shared" si="140"/>
        <v>165</v>
      </c>
      <c r="AC247" s="3">
        <f t="shared" si="135"/>
        <v>180</v>
      </c>
      <c r="AD247" s="7">
        <f t="shared" si="138"/>
        <v>168.21016549301908</v>
      </c>
      <c r="AE247" s="7">
        <f t="shared" si="138"/>
        <v>161.41449987823339</v>
      </c>
      <c r="AF247" s="7">
        <f t="shared" si="138"/>
        <v>148.95935762617029</v>
      </c>
      <c r="AG247" s="7">
        <f t="shared" si="138"/>
        <v>135.39512690329258</v>
      </c>
      <c r="AH247" s="7">
        <f t="shared" si="138"/>
        <v>121.54802956649955</v>
      </c>
      <c r="AI247" s="7">
        <f t="shared" si="138"/>
        <v>107.6622530694583</v>
      </c>
      <c r="AJ247" s="7">
        <f t="shared" si="138"/>
        <v>93.871705803881895</v>
      </c>
      <c r="AK247" s="7">
        <f t="shared" si="136"/>
        <v>80.307510126333824</v>
      </c>
      <c r="AL247" s="7">
        <f t="shared" si="136"/>
        <v>67.159449468119917</v>
      </c>
      <c r="AM247" s="7">
        <f t="shared" si="136"/>
        <v>54.765718863755723</v>
      </c>
      <c r="AN247" s="7">
        <f t="shared" si="136"/>
        <v>43.800304625748083</v>
      </c>
      <c r="AO247" s="7">
        <f t="shared" si="136"/>
        <v>35.629208244789922</v>
      </c>
      <c r="AP247" s="7">
        <f t="shared" si="136"/>
        <v>32.450165493019114</v>
      </c>
      <c r="AQ247" s="7">
        <f t="shared" si="136"/>
        <v>35.629208244789922</v>
      </c>
      <c r="AR247" s="7">
        <f t="shared" si="136"/>
        <v>43.800304625748083</v>
      </c>
      <c r="AS247" s="7">
        <f t="shared" si="136"/>
        <v>54.765718863755723</v>
      </c>
      <c r="AT247" s="7">
        <f t="shared" si="136"/>
        <v>67.159449468119917</v>
      </c>
      <c r="AU247" s="7">
        <f t="shared" si="136"/>
        <v>80.307510126333824</v>
      </c>
      <c r="AV247" s="7">
        <f t="shared" si="136"/>
        <v>93.871705803881895</v>
      </c>
      <c r="AW247" s="7">
        <f t="shared" si="136"/>
        <v>107.6622530694583</v>
      </c>
      <c r="AX247" s="7">
        <f t="shared" si="136"/>
        <v>121.54802956649955</v>
      </c>
      <c r="AY247" s="7">
        <f t="shared" si="136"/>
        <v>135.39512690329258</v>
      </c>
      <c r="AZ247" s="7">
        <f t="shared" si="136"/>
        <v>148.95935762617029</v>
      </c>
      <c r="BA247" s="7">
        <f t="shared" si="142"/>
        <v>161.41449987823339</v>
      </c>
      <c r="BB247" s="7">
        <f t="shared" si="118"/>
        <v>168.21016549301908</v>
      </c>
      <c r="BC247" s="7">
        <f t="shared" si="125"/>
        <v>85.75116466896678</v>
      </c>
      <c r="BD247" s="7">
        <f t="shared" si="119"/>
        <v>11.433488622528904</v>
      </c>
      <c r="BE247" s="40">
        <f t="shared" si="126"/>
        <v>0.98003314970158795</v>
      </c>
      <c r="BF247" s="40">
        <f t="shared" si="132"/>
        <v>0</v>
      </c>
      <c r="BG247" s="40">
        <f t="shared" si="132"/>
        <v>0</v>
      </c>
      <c r="BH247" s="40">
        <f t="shared" si="132"/>
        <v>0</v>
      </c>
      <c r="BI247" s="40">
        <f t="shared" si="132"/>
        <v>0</v>
      </c>
      <c r="BJ247" s="40">
        <f t="shared" si="132"/>
        <v>0</v>
      </c>
      <c r="BK247" s="40">
        <f t="shared" si="132"/>
        <v>0</v>
      </c>
      <c r="BL247" s="40">
        <f t="shared" si="139"/>
        <v>0</v>
      </c>
      <c r="BM247" s="40">
        <f t="shared" si="139"/>
        <v>225.55302222651423</v>
      </c>
      <c r="BN247" s="40">
        <f t="shared" si="139"/>
        <v>520.03063790160616</v>
      </c>
      <c r="BO247" s="40">
        <f t="shared" si="139"/>
        <v>772.90429925634419</v>
      </c>
      <c r="BP247" s="40">
        <f t="shared" si="139"/>
        <v>966.94108416288691</v>
      </c>
      <c r="BQ247" s="40">
        <f t="shared" si="139"/>
        <v>1088.9177063908019</v>
      </c>
      <c r="BR247" s="40">
        <f t="shared" si="139"/>
        <v>1130.5216607111558</v>
      </c>
      <c r="BS247" s="40">
        <f t="shared" si="117"/>
        <v>1088.9177063908019</v>
      </c>
      <c r="BT247" s="40">
        <f t="shared" si="117"/>
        <v>966.94108416288691</v>
      </c>
      <c r="BU247" s="40">
        <f t="shared" si="117"/>
        <v>772.90429925634419</v>
      </c>
      <c r="BV247" s="40">
        <f t="shared" si="117"/>
        <v>520.03063790160616</v>
      </c>
      <c r="BW247" s="40">
        <f t="shared" si="117"/>
        <v>225.55302222651423</v>
      </c>
      <c r="BX247" s="40">
        <f t="shared" si="117"/>
        <v>0</v>
      </c>
      <c r="BY247" s="40">
        <f t="shared" si="117"/>
        <v>0</v>
      </c>
      <c r="BZ247" s="40">
        <f t="shared" si="117"/>
        <v>0</v>
      </c>
      <c r="CA247" s="40">
        <f t="shared" si="141"/>
        <v>0</v>
      </c>
      <c r="CB247" s="40">
        <f t="shared" si="141"/>
        <v>0</v>
      </c>
      <c r="CC247" s="40">
        <f t="shared" si="141"/>
        <v>0</v>
      </c>
      <c r="CD247" s="40">
        <f t="shared" si="141"/>
        <v>0</v>
      </c>
      <c r="CE247" s="40">
        <f t="shared" si="127"/>
        <v>576.56604696268948</v>
      </c>
      <c r="CF247" s="10">
        <f t="shared" si="120"/>
        <v>1.4966401608933038</v>
      </c>
      <c r="CG247" s="35">
        <f t="shared" si="121"/>
        <v>7.5290322580645173</v>
      </c>
      <c r="CH247" s="7">
        <f t="shared" si="122"/>
        <v>29.145283164333911</v>
      </c>
      <c r="CI247" s="7">
        <f t="shared" si="128"/>
        <v>14.864094413810294</v>
      </c>
      <c r="CJ247" s="10">
        <f t="shared" si="123"/>
        <v>18.432166022164512</v>
      </c>
    </row>
    <row r="248" spans="1:88" ht="15.75" thickBot="1" x14ac:dyDescent="0.3">
      <c r="A248" s="8">
        <v>237</v>
      </c>
      <c r="B248" s="3" t="s">
        <v>23</v>
      </c>
      <c r="C248" s="14">
        <v>44433</v>
      </c>
      <c r="D248" s="11">
        <f t="shared" si="124"/>
        <v>9.9662579722860336</v>
      </c>
      <c r="E248" s="8">
        <f t="shared" si="143"/>
        <v>-180</v>
      </c>
      <c r="F248" s="3">
        <f t="shared" si="143"/>
        <v>-165</v>
      </c>
      <c r="G248" s="3">
        <f t="shared" si="143"/>
        <v>-150</v>
      </c>
      <c r="H248" s="3">
        <f t="shared" si="143"/>
        <v>-135</v>
      </c>
      <c r="I248" s="3">
        <f t="shared" si="143"/>
        <v>-120</v>
      </c>
      <c r="J248" s="3">
        <f t="shared" si="143"/>
        <v>-105</v>
      </c>
      <c r="K248" s="3">
        <f t="shared" si="143"/>
        <v>-90</v>
      </c>
      <c r="L248" s="3">
        <f t="shared" si="143"/>
        <v>-75</v>
      </c>
      <c r="M248" s="3">
        <f t="shared" si="143"/>
        <v>-60</v>
      </c>
      <c r="N248" s="3">
        <f t="shared" si="143"/>
        <v>-45</v>
      </c>
      <c r="O248" s="3">
        <f t="shared" si="143"/>
        <v>-30</v>
      </c>
      <c r="P248" s="3">
        <f t="shared" si="137"/>
        <v>-15</v>
      </c>
      <c r="Q248" s="3">
        <f t="shared" si="137"/>
        <v>0</v>
      </c>
      <c r="R248" s="3">
        <f t="shared" si="137"/>
        <v>15</v>
      </c>
      <c r="S248" s="3">
        <f t="shared" si="137"/>
        <v>30</v>
      </c>
      <c r="T248" s="3">
        <f t="shared" si="137"/>
        <v>45</v>
      </c>
      <c r="U248" s="3">
        <f t="shared" si="137"/>
        <v>60</v>
      </c>
      <c r="V248" s="3">
        <f t="shared" si="137"/>
        <v>75</v>
      </c>
      <c r="W248" s="3">
        <f t="shared" si="137"/>
        <v>90</v>
      </c>
      <c r="X248" s="3">
        <f t="shared" si="140"/>
        <v>105</v>
      </c>
      <c r="Y248" s="3">
        <f t="shared" si="140"/>
        <v>120</v>
      </c>
      <c r="Z248" s="3">
        <f t="shared" si="140"/>
        <v>135</v>
      </c>
      <c r="AA248" s="3">
        <f t="shared" si="140"/>
        <v>150</v>
      </c>
      <c r="AB248" s="3">
        <f t="shared" si="140"/>
        <v>165</v>
      </c>
      <c r="AC248" s="3">
        <f t="shared" si="135"/>
        <v>180</v>
      </c>
      <c r="AD248" s="7">
        <f t="shared" si="138"/>
        <v>167.84625797228603</v>
      </c>
      <c r="AE248" s="7">
        <f t="shared" si="138"/>
        <v>161.17282550301115</v>
      </c>
      <c r="AF248" s="7">
        <f t="shared" si="138"/>
        <v>148.79791265833609</v>
      </c>
      <c r="AG248" s="7">
        <f t="shared" si="138"/>
        <v>135.26300968406611</v>
      </c>
      <c r="AH248" s="7">
        <f t="shared" si="138"/>
        <v>121.42468380437012</v>
      </c>
      <c r="AI248" s="7">
        <f t="shared" si="138"/>
        <v>107.53687354899407</v>
      </c>
      <c r="AJ248" s="7">
        <f t="shared" si="138"/>
        <v>93.736523401988549</v>
      </c>
      <c r="AK248" s="7">
        <f t="shared" si="136"/>
        <v>80.155041189234666</v>
      </c>
      <c r="AL248" s="7">
        <f t="shared" si="136"/>
        <v>66.980744339997187</v>
      </c>
      <c r="AM248" s="7">
        <f t="shared" si="136"/>
        <v>54.548868507064981</v>
      </c>
      <c r="AN248" s="7">
        <f t="shared" si="136"/>
        <v>43.530441126755662</v>
      </c>
      <c r="AO248" s="7">
        <f t="shared" si="136"/>
        <v>35.297830700834055</v>
      </c>
      <c r="AP248" s="7">
        <f t="shared" si="136"/>
        <v>32.086257972286035</v>
      </c>
      <c r="AQ248" s="7">
        <f t="shared" si="136"/>
        <v>35.297830700834055</v>
      </c>
      <c r="AR248" s="7">
        <f t="shared" si="136"/>
        <v>43.530441126755662</v>
      </c>
      <c r="AS248" s="7">
        <f t="shared" si="136"/>
        <v>54.548868507064981</v>
      </c>
      <c r="AT248" s="7">
        <f t="shared" si="136"/>
        <v>66.980744339997187</v>
      </c>
      <c r="AU248" s="7">
        <f t="shared" si="136"/>
        <v>80.155041189234666</v>
      </c>
      <c r="AV248" s="7">
        <f t="shared" si="136"/>
        <v>93.736523401988549</v>
      </c>
      <c r="AW248" s="7">
        <f t="shared" si="136"/>
        <v>107.53687354899407</v>
      </c>
      <c r="AX248" s="7">
        <f t="shared" si="136"/>
        <v>121.42468380437012</v>
      </c>
      <c r="AY248" s="7">
        <f t="shared" si="136"/>
        <v>135.26300968406611</v>
      </c>
      <c r="AZ248" s="7">
        <f t="shared" si="136"/>
        <v>148.79791265833609</v>
      </c>
      <c r="BA248" s="7">
        <f t="shared" si="142"/>
        <v>161.17282550301115</v>
      </c>
      <c r="BB248" s="7">
        <f t="shared" si="118"/>
        <v>167.84625797228603</v>
      </c>
      <c r="BC248" s="7">
        <f t="shared" si="125"/>
        <v>85.904225557028596</v>
      </c>
      <c r="BD248" s="7">
        <f t="shared" si="119"/>
        <v>11.453896740937147</v>
      </c>
      <c r="BE248" s="40">
        <f t="shared" si="126"/>
        <v>0.98048837231950192</v>
      </c>
      <c r="BF248" s="40">
        <f t="shared" si="132"/>
        <v>0</v>
      </c>
      <c r="BG248" s="40">
        <f t="shared" si="132"/>
        <v>0</v>
      </c>
      <c r="BH248" s="40">
        <f t="shared" si="132"/>
        <v>0</v>
      </c>
      <c r="BI248" s="40">
        <f t="shared" si="132"/>
        <v>0</v>
      </c>
      <c r="BJ248" s="40">
        <f t="shared" si="132"/>
        <v>0</v>
      </c>
      <c r="BK248" s="40">
        <f t="shared" si="132"/>
        <v>0</v>
      </c>
      <c r="BL248" s="40">
        <f t="shared" si="139"/>
        <v>0</v>
      </c>
      <c r="BM248" s="40">
        <f t="shared" si="139"/>
        <v>229.17280040088167</v>
      </c>
      <c r="BN248" s="40">
        <f t="shared" si="139"/>
        <v>524.12232960060908</v>
      </c>
      <c r="BO248" s="40">
        <f t="shared" si="139"/>
        <v>777.40123228597861</v>
      </c>
      <c r="BP248" s="40">
        <f t="shared" si="139"/>
        <v>971.74896980215942</v>
      </c>
      <c r="BQ248" s="40">
        <f t="shared" si="139"/>
        <v>1093.9210650122457</v>
      </c>
      <c r="BR248" s="40">
        <f t="shared" si="139"/>
        <v>1135.5916915266032</v>
      </c>
      <c r="BS248" s="40">
        <f t="shared" si="117"/>
        <v>1093.9210650122457</v>
      </c>
      <c r="BT248" s="40">
        <f t="shared" si="117"/>
        <v>971.74896980215942</v>
      </c>
      <c r="BU248" s="40">
        <f t="shared" si="117"/>
        <v>777.40123228597861</v>
      </c>
      <c r="BV248" s="40">
        <f t="shared" si="117"/>
        <v>524.12232960060908</v>
      </c>
      <c r="BW248" s="40">
        <f t="shared" si="117"/>
        <v>229.17280040088167</v>
      </c>
      <c r="BX248" s="40">
        <f t="shared" si="117"/>
        <v>0</v>
      </c>
      <c r="BY248" s="40">
        <f t="shared" si="117"/>
        <v>0</v>
      </c>
      <c r="BZ248" s="40">
        <f t="shared" si="117"/>
        <v>0</v>
      </c>
      <c r="CA248" s="40">
        <f t="shared" si="141"/>
        <v>0</v>
      </c>
      <c r="CB248" s="40">
        <f t="shared" si="141"/>
        <v>0</v>
      </c>
      <c r="CC248" s="40">
        <f t="shared" si="141"/>
        <v>0</v>
      </c>
      <c r="CD248" s="40">
        <f t="shared" si="141"/>
        <v>0</v>
      </c>
      <c r="CE248" s="40">
        <f t="shared" si="127"/>
        <v>579.15176267856759</v>
      </c>
      <c r="CF248" s="10">
        <f t="shared" si="120"/>
        <v>1.4993115773460086</v>
      </c>
      <c r="CG248" s="35">
        <f t="shared" si="121"/>
        <v>7.5290322580645173</v>
      </c>
      <c r="CH248" s="7">
        <f t="shared" si="122"/>
        <v>29.354749371303406</v>
      </c>
      <c r="CI248" s="7">
        <f t="shared" si="128"/>
        <v>14.970922179364738</v>
      </c>
      <c r="CJ248" s="10">
        <f t="shared" si="123"/>
        <v>18.546727558364449</v>
      </c>
    </row>
    <row r="249" spans="1:88" ht="15.75" thickBot="1" x14ac:dyDescent="0.3">
      <c r="A249" s="8">
        <v>238</v>
      </c>
      <c r="B249" s="3" t="s">
        <v>23</v>
      </c>
      <c r="C249" s="14">
        <v>44434</v>
      </c>
      <c r="D249" s="11">
        <f t="shared" si="124"/>
        <v>9.5993972342263199</v>
      </c>
      <c r="E249" s="8">
        <f t="shared" si="143"/>
        <v>-180</v>
      </c>
      <c r="F249" s="3">
        <f t="shared" si="143"/>
        <v>-165</v>
      </c>
      <c r="G249" s="3">
        <f t="shared" si="143"/>
        <v>-150</v>
      </c>
      <c r="H249" s="3">
        <f t="shared" si="143"/>
        <v>-135</v>
      </c>
      <c r="I249" s="3">
        <f t="shared" si="143"/>
        <v>-120</v>
      </c>
      <c r="J249" s="3">
        <f t="shared" si="143"/>
        <v>-105</v>
      </c>
      <c r="K249" s="3">
        <f t="shared" si="143"/>
        <v>-90</v>
      </c>
      <c r="L249" s="3">
        <f t="shared" si="143"/>
        <v>-75</v>
      </c>
      <c r="M249" s="3">
        <f t="shared" si="143"/>
        <v>-60</v>
      </c>
      <c r="N249" s="3">
        <f t="shared" si="143"/>
        <v>-45</v>
      </c>
      <c r="O249" s="3">
        <f t="shared" si="143"/>
        <v>-30</v>
      </c>
      <c r="P249" s="3">
        <f t="shared" si="137"/>
        <v>-15</v>
      </c>
      <c r="Q249" s="3">
        <f t="shared" si="137"/>
        <v>0</v>
      </c>
      <c r="R249" s="3">
        <f t="shared" si="137"/>
        <v>15</v>
      </c>
      <c r="S249" s="3">
        <f t="shared" si="137"/>
        <v>30</v>
      </c>
      <c r="T249" s="3">
        <f t="shared" si="137"/>
        <v>45</v>
      </c>
      <c r="U249" s="3">
        <f t="shared" si="137"/>
        <v>60</v>
      </c>
      <c r="V249" s="3">
        <f t="shared" si="137"/>
        <v>75</v>
      </c>
      <c r="W249" s="3">
        <f t="shared" si="137"/>
        <v>90</v>
      </c>
      <c r="X249" s="3">
        <f t="shared" si="140"/>
        <v>105</v>
      </c>
      <c r="Y249" s="3">
        <f t="shared" si="140"/>
        <v>120</v>
      </c>
      <c r="Z249" s="3">
        <f t="shared" si="140"/>
        <v>135</v>
      </c>
      <c r="AA249" s="3">
        <f t="shared" si="140"/>
        <v>150</v>
      </c>
      <c r="AB249" s="3">
        <f t="shared" si="140"/>
        <v>165</v>
      </c>
      <c r="AC249" s="3">
        <f t="shared" si="135"/>
        <v>180</v>
      </c>
      <c r="AD249" s="7">
        <f t="shared" si="138"/>
        <v>167.47939723422633</v>
      </c>
      <c r="AE249" s="7">
        <f t="shared" si="138"/>
        <v>160.92540209444053</v>
      </c>
      <c r="AF249" s="7">
        <f t="shared" si="138"/>
        <v>148.63206970098994</v>
      </c>
      <c r="AG249" s="7">
        <f t="shared" si="138"/>
        <v>135.12777524711603</v>
      </c>
      <c r="AH249" s="7">
        <f t="shared" si="138"/>
        <v>121.29907353693275</v>
      </c>
      <c r="AI249" s="7">
        <f t="shared" si="138"/>
        <v>107.40982545844827</v>
      </c>
      <c r="AJ249" s="7">
        <f t="shared" si="138"/>
        <v>93.600112283948306</v>
      </c>
      <c r="AK249" s="7">
        <f t="shared" si="136"/>
        <v>80.001669818964629</v>
      </c>
      <c r="AL249" s="7">
        <f t="shared" si="136"/>
        <v>66.801344282671025</v>
      </c>
      <c r="AM249" s="7">
        <f t="shared" si="136"/>
        <v>54.331335548752513</v>
      </c>
      <c r="AN249" s="7">
        <f t="shared" si="136"/>
        <v>43.259501585121484</v>
      </c>
      <c r="AO249" s="7">
        <f t="shared" si="136"/>
        <v>34.964333003147338</v>
      </c>
      <c r="AP249" s="7">
        <f t="shared" si="136"/>
        <v>31.719397234226321</v>
      </c>
      <c r="AQ249" s="7">
        <f t="shared" si="136"/>
        <v>34.964333003147338</v>
      </c>
      <c r="AR249" s="7">
        <f t="shared" si="136"/>
        <v>43.259501585121484</v>
      </c>
      <c r="AS249" s="7">
        <f t="shared" si="136"/>
        <v>54.331335548752513</v>
      </c>
      <c r="AT249" s="7">
        <f t="shared" si="136"/>
        <v>66.801344282671025</v>
      </c>
      <c r="AU249" s="7">
        <f t="shared" si="136"/>
        <v>80.001669818964629</v>
      </c>
      <c r="AV249" s="7">
        <f t="shared" si="136"/>
        <v>93.600112283948306</v>
      </c>
      <c r="AW249" s="7">
        <f t="shared" si="136"/>
        <v>107.40982545844827</v>
      </c>
      <c r="AX249" s="7">
        <f t="shared" si="136"/>
        <v>121.29907353693275</v>
      </c>
      <c r="AY249" s="7">
        <f t="shared" si="136"/>
        <v>135.12777524711603</v>
      </c>
      <c r="AZ249" s="7">
        <f t="shared" si="136"/>
        <v>148.63206970098994</v>
      </c>
      <c r="BA249" s="7">
        <f t="shared" si="142"/>
        <v>160.92540209444053</v>
      </c>
      <c r="BB249" s="7">
        <f t="shared" si="118"/>
        <v>167.47939723422633</v>
      </c>
      <c r="BC249" s="7">
        <f t="shared" si="125"/>
        <v>86.058153646246552</v>
      </c>
      <c r="BD249" s="7">
        <f t="shared" si="119"/>
        <v>11.474420486166206</v>
      </c>
      <c r="BE249" s="40">
        <f t="shared" si="126"/>
        <v>0.980949376653793</v>
      </c>
      <c r="BF249" s="40">
        <f t="shared" si="132"/>
        <v>0</v>
      </c>
      <c r="BG249" s="40">
        <f t="shared" si="132"/>
        <v>0</v>
      </c>
      <c r="BH249" s="40">
        <f t="shared" si="132"/>
        <v>0</v>
      </c>
      <c r="BI249" s="40">
        <f t="shared" si="132"/>
        <v>0</v>
      </c>
      <c r="BJ249" s="40">
        <f t="shared" si="132"/>
        <v>0</v>
      </c>
      <c r="BK249" s="40">
        <f t="shared" si="132"/>
        <v>0</v>
      </c>
      <c r="BL249" s="40">
        <f t="shared" si="139"/>
        <v>0</v>
      </c>
      <c r="BM249" s="40">
        <f t="shared" si="139"/>
        <v>232.81639089728264</v>
      </c>
      <c r="BN249" s="40">
        <f t="shared" si="139"/>
        <v>528.23055781486778</v>
      </c>
      <c r="BO249" s="40">
        <f t="shared" si="139"/>
        <v>781.90845395394638</v>
      </c>
      <c r="BP249" s="40">
        <f t="shared" si="139"/>
        <v>976.56234991518511</v>
      </c>
      <c r="BQ249" s="40">
        <f t="shared" si="139"/>
        <v>1098.9269043695981</v>
      </c>
      <c r="BR249" s="40">
        <f t="shared" si="139"/>
        <v>1140.6631751481048</v>
      </c>
      <c r="BS249" s="40">
        <f t="shared" si="117"/>
        <v>1098.9269043695981</v>
      </c>
      <c r="BT249" s="40">
        <f t="shared" si="117"/>
        <v>976.56234991518511</v>
      </c>
      <c r="BU249" s="40">
        <f t="shared" si="117"/>
        <v>781.90845395394638</v>
      </c>
      <c r="BV249" s="40">
        <f t="shared" si="117"/>
        <v>528.23055781486778</v>
      </c>
      <c r="BW249" s="40">
        <f t="shared" si="117"/>
        <v>232.81639089728264</v>
      </c>
      <c r="BX249" s="40">
        <f t="shared" si="117"/>
        <v>0</v>
      </c>
      <c r="BY249" s="40">
        <f t="shared" si="117"/>
        <v>0</v>
      </c>
      <c r="BZ249" s="40">
        <f t="shared" si="117"/>
        <v>0</v>
      </c>
      <c r="CA249" s="40">
        <f t="shared" si="141"/>
        <v>0</v>
      </c>
      <c r="CB249" s="40">
        <f t="shared" si="141"/>
        <v>0</v>
      </c>
      <c r="CC249" s="40">
        <f t="shared" si="141"/>
        <v>0</v>
      </c>
      <c r="CD249" s="40">
        <f t="shared" si="141"/>
        <v>0</v>
      </c>
      <c r="CE249" s="40">
        <f t="shared" si="127"/>
        <v>581.73821932553346</v>
      </c>
      <c r="CF249" s="10">
        <f t="shared" si="120"/>
        <v>1.5019981293141658</v>
      </c>
      <c r="CG249" s="35">
        <f t="shared" si="121"/>
        <v>7.5290322580645173</v>
      </c>
      <c r="CH249" s="7">
        <f t="shared" si="122"/>
        <v>29.564720261779804</v>
      </c>
      <c r="CI249" s="7">
        <f t="shared" si="128"/>
        <v>15.078007333507701</v>
      </c>
      <c r="CJ249" s="10">
        <f t="shared" si="123"/>
        <v>18.661314566469997</v>
      </c>
    </row>
    <row r="250" spans="1:88" ht="15.75" thickBot="1" x14ac:dyDescent="0.3">
      <c r="A250" s="8">
        <v>239</v>
      </c>
      <c r="B250" s="3" t="s">
        <v>23</v>
      </c>
      <c r="C250" s="14">
        <v>44435</v>
      </c>
      <c r="D250" s="11">
        <f t="shared" si="124"/>
        <v>9.2296919875941441</v>
      </c>
      <c r="E250" s="8">
        <f t="shared" si="143"/>
        <v>-180</v>
      </c>
      <c r="F250" s="3">
        <f t="shared" si="143"/>
        <v>-165</v>
      </c>
      <c r="G250" s="3">
        <f t="shared" si="143"/>
        <v>-150</v>
      </c>
      <c r="H250" s="3">
        <f t="shared" si="143"/>
        <v>-135</v>
      </c>
      <c r="I250" s="3">
        <f t="shared" si="143"/>
        <v>-120</v>
      </c>
      <c r="J250" s="3">
        <f t="shared" si="143"/>
        <v>-105</v>
      </c>
      <c r="K250" s="3">
        <f t="shared" si="143"/>
        <v>-90</v>
      </c>
      <c r="L250" s="3">
        <f t="shared" si="143"/>
        <v>-75</v>
      </c>
      <c r="M250" s="3">
        <f t="shared" si="143"/>
        <v>-60</v>
      </c>
      <c r="N250" s="3">
        <f t="shared" si="143"/>
        <v>-45</v>
      </c>
      <c r="O250" s="3">
        <f t="shared" si="143"/>
        <v>-30</v>
      </c>
      <c r="P250" s="3">
        <f t="shared" si="137"/>
        <v>-15</v>
      </c>
      <c r="Q250" s="3">
        <f t="shared" si="137"/>
        <v>0</v>
      </c>
      <c r="R250" s="3">
        <f t="shared" si="137"/>
        <v>15</v>
      </c>
      <c r="S250" s="3">
        <f t="shared" si="137"/>
        <v>30</v>
      </c>
      <c r="T250" s="3">
        <f t="shared" si="137"/>
        <v>45</v>
      </c>
      <c r="U250" s="3">
        <f t="shared" si="137"/>
        <v>60</v>
      </c>
      <c r="V250" s="3">
        <f t="shared" si="137"/>
        <v>75</v>
      </c>
      <c r="W250" s="3">
        <f t="shared" si="137"/>
        <v>90</v>
      </c>
      <c r="X250" s="3">
        <f t="shared" si="140"/>
        <v>105</v>
      </c>
      <c r="Y250" s="3">
        <f t="shared" si="140"/>
        <v>120</v>
      </c>
      <c r="Z250" s="3">
        <f t="shared" si="140"/>
        <v>135</v>
      </c>
      <c r="AA250" s="3">
        <f t="shared" si="140"/>
        <v>150</v>
      </c>
      <c r="AB250" s="3">
        <f t="shared" si="140"/>
        <v>165</v>
      </c>
      <c r="AC250" s="3">
        <f t="shared" si="135"/>
        <v>180</v>
      </c>
      <c r="AD250" s="7">
        <f t="shared" si="138"/>
        <v>167.10969198759412</v>
      </c>
      <c r="AE250" s="7">
        <f t="shared" si="138"/>
        <v>160.67236073993411</v>
      </c>
      <c r="AF250" s="7">
        <f t="shared" si="138"/>
        <v>148.46185433881536</v>
      </c>
      <c r="AG250" s="7">
        <f t="shared" si="138"/>
        <v>134.98943457964992</v>
      </c>
      <c r="AH250" s="7">
        <f t="shared" si="138"/>
        <v>121.17121563813602</v>
      </c>
      <c r="AI250" s="7">
        <f t="shared" si="138"/>
        <v>107.28113696537237</v>
      </c>
      <c r="AJ250" s="7">
        <f t="shared" si="138"/>
        <v>93.462514672823531</v>
      </c>
      <c r="AK250" s="7">
        <f t="shared" si="136"/>
        <v>79.847455163629235</v>
      </c>
      <c r="AL250" s="7">
        <f t="shared" si="136"/>
        <v>66.621329185247092</v>
      </c>
      <c r="AM250" s="7">
        <f t="shared" si="136"/>
        <v>54.113224902935066</v>
      </c>
      <c r="AN250" s="7">
        <f t="shared" si="136"/>
        <v>42.987615048780874</v>
      </c>
      <c r="AO250" s="7">
        <f t="shared" si="136"/>
        <v>34.628844474391592</v>
      </c>
      <c r="AP250" s="7">
        <f t="shared" si="136"/>
        <v>31.349691987594145</v>
      </c>
      <c r="AQ250" s="7">
        <f t="shared" si="136"/>
        <v>34.628844474391592</v>
      </c>
      <c r="AR250" s="7">
        <f t="shared" si="136"/>
        <v>42.987615048780874</v>
      </c>
      <c r="AS250" s="7">
        <f t="shared" si="136"/>
        <v>54.113224902935066</v>
      </c>
      <c r="AT250" s="7">
        <f t="shared" si="136"/>
        <v>66.621329185247092</v>
      </c>
      <c r="AU250" s="7">
        <f t="shared" si="136"/>
        <v>79.847455163629235</v>
      </c>
      <c r="AV250" s="7">
        <f t="shared" si="136"/>
        <v>93.462514672823531</v>
      </c>
      <c r="AW250" s="7">
        <f t="shared" si="136"/>
        <v>107.28113696537237</v>
      </c>
      <c r="AX250" s="7">
        <f t="shared" si="136"/>
        <v>121.17121563813602</v>
      </c>
      <c r="AY250" s="7">
        <f t="shared" si="136"/>
        <v>134.98943457964992</v>
      </c>
      <c r="AZ250" s="7">
        <f t="shared" si="136"/>
        <v>148.46185433881536</v>
      </c>
      <c r="BA250" s="7">
        <f t="shared" si="142"/>
        <v>160.67236073993411</v>
      </c>
      <c r="BB250" s="7">
        <f t="shared" si="118"/>
        <v>167.10969198759412</v>
      </c>
      <c r="BC250" s="7">
        <f t="shared" si="125"/>
        <v>86.212909642646039</v>
      </c>
      <c r="BD250" s="7">
        <f t="shared" si="119"/>
        <v>11.495054619019472</v>
      </c>
      <c r="BE250" s="40">
        <f t="shared" si="126"/>
        <v>0.98141602609892764</v>
      </c>
      <c r="BF250" s="40">
        <f t="shared" si="132"/>
        <v>0</v>
      </c>
      <c r="BG250" s="40">
        <f t="shared" si="132"/>
        <v>0</v>
      </c>
      <c r="BH250" s="40">
        <f t="shared" si="132"/>
        <v>0</v>
      </c>
      <c r="BI250" s="40">
        <f t="shared" si="132"/>
        <v>0</v>
      </c>
      <c r="BJ250" s="40">
        <f t="shared" si="132"/>
        <v>0</v>
      </c>
      <c r="BK250" s="40">
        <f t="shared" si="132"/>
        <v>0</v>
      </c>
      <c r="BL250" s="40">
        <f t="shared" si="139"/>
        <v>0</v>
      </c>
      <c r="BM250" s="40">
        <f t="shared" si="139"/>
        <v>236.48243248648151</v>
      </c>
      <c r="BN250" s="40">
        <f t="shared" si="139"/>
        <v>532.35351569395289</v>
      </c>
      <c r="BO250" s="40">
        <f t="shared" si="139"/>
        <v>786.42377474622367</v>
      </c>
      <c r="BP250" s="40">
        <f t="shared" si="139"/>
        <v>981.37874135983668</v>
      </c>
      <c r="BQ250" s="40">
        <f t="shared" si="139"/>
        <v>1103.9325567383898</v>
      </c>
      <c r="BR250" s="40">
        <f t="shared" si="139"/>
        <v>1145.7333808935903</v>
      </c>
      <c r="BS250" s="40">
        <f t="shared" si="117"/>
        <v>1103.9325567383898</v>
      </c>
      <c r="BT250" s="40">
        <f t="shared" si="117"/>
        <v>981.37874135983668</v>
      </c>
      <c r="BU250" s="40">
        <f t="shared" si="117"/>
        <v>786.42377474622367</v>
      </c>
      <c r="BV250" s="40">
        <f t="shared" si="117"/>
        <v>532.35351569395289</v>
      </c>
      <c r="BW250" s="40">
        <f t="shared" si="117"/>
        <v>236.48243248648151</v>
      </c>
      <c r="BX250" s="40">
        <f t="shared" si="117"/>
        <v>0</v>
      </c>
      <c r="BY250" s="40">
        <f t="shared" si="117"/>
        <v>0</v>
      </c>
      <c r="BZ250" s="40">
        <f t="shared" si="117"/>
        <v>0</v>
      </c>
      <c r="CA250" s="40">
        <f t="shared" si="141"/>
        <v>0</v>
      </c>
      <c r="CB250" s="40">
        <f t="shared" si="141"/>
        <v>0</v>
      </c>
      <c r="CC250" s="40">
        <f t="shared" si="141"/>
        <v>0</v>
      </c>
      <c r="CD250" s="40">
        <f t="shared" si="141"/>
        <v>0</v>
      </c>
      <c r="CE250" s="40">
        <f t="shared" si="127"/>
        <v>584.32402425573105</v>
      </c>
      <c r="CF250" s="10">
        <f t="shared" si="120"/>
        <v>1.5046991309885414</v>
      </c>
      <c r="CG250" s="35">
        <f t="shared" si="121"/>
        <v>7.5290322580645173</v>
      </c>
      <c r="CH250" s="7">
        <f t="shared" si="122"/>
        <v>29.775095688809735</v>
      </c>
      <c r="CI250" s="7">
        <f t="shared" si="128"/>
        <v>15.185298801292966</v>
      </c>
      <c r="CJ250" s="10">
        <f t="shared" si="123"/>
        <v>18.775867544116046</v>
      </c>
    </row>
    <row r="251" spans="1:88" ht="15.75" thickBot="1" x14ac:dyDescent="0.3">
      <c r="A251" s="8">
        <v>240</v>
      </c>
      <c r="B251" s="3" t="s">
        <v>23</v>
      </c>
      <c r="C251" s="14">
        <v>44436</v>
      </c>
      <c r="D251" s="11">
        <f t="shared" si="124"/>
        <v>8.857251784032977</v>
      </c>
      <c r="E251" s="8">
        <f t="shared" si="143"/>
        <v>-180</v>
      </c>
      <c r="F251" s="3">
        <f t="shared" si="143"/>
        <v>-165</v>
      </c>
      <c r="G251" s="3">
        <f t="shared" si="143"/>
        <v>-150</v>
      </c>
      <c r="H251" s="3">
        <f t="shared" si="143"/>
        <v>-135</v>
      </c>
      <c r="I251" s="3">
        <f t="shared" si="143"/>
        <v>-120</v>
      </c>
      <c r="J251" s="3">
        <f t="shared" si="143"/>
        <v>-105</v>
      </c>
      <c r="K251" s="3">
        <f t="shared" si="143"/>
        <v>-90</v>
      </c>
      <c r="L251" s="3">
        <f t="shared" si="143"/>
        <v>-75</v>
      </c>
      <c r="M251" s="3">
        <f t="shared" si="143"/>
        <v>-60</v>
      </c>
      <c r="N251" s="3">
        <f t="shared" si="143"/>
        <v>-45</v>
      </c>
      <c r="O251" s="3">
        <f t="shared" si="143"/>
        <v>-30</v>
      </c>
      <c r="P251" s="3">
        <f t="shared" si="137"/>
        <v>-15</v>
      </c>
      <c r="Q251" s="3">
        <f t="shared" si="137"/>
        <v>0</v>
      </c>
      <c r="R251" s="3">
        <f t="shared" si="137"/>
        <v>15</v>
      </c>
      <c r="S251" s="3">
        <f t="shared" si="137"/>
        <v>30</v>
      </c>
      <c r="T251" s="3">
        <f t="shared" si="137"/>
        <v>45</v>
      </c>
      <c r="U251" s="3">
        <f t="shared" si="137"/>
        <v>60</v>
      </c>
      <c r="V251" s="3">
        <f t="shared" si="137"/>
        <v>75</v>
      </c>
      <c r="W251" s="3">
        <f t="shared" si="137"/>
        <v>90</v>
      </c>
      <c r="X251" s="3">
        <f t="shared" si="140"/>
        <v>105</v>
      </c>
      <c r="Y251" s="3">
        <f t="shared" si="140"/>
        <v>120</v>
      </c>
      <c r="Z251" s="3">
        <f t="shared" si="140"/>
        <v>135</v>
      </c>
      <c r="AA251" s="3">
        <f t="shared" si="140"/>
        <v>150</v>
      </c>
      <c r="AB251" s="3">
        <f t="shared" si="140"/>
        <v>165</v>
      </c>
      <c r="AC251" s="3">
        <f t="shared" si="135"/>
        <v>180</v>
      </c>
      <c r="AD251" s="7">
        <f t="shared" si="138"/>
        <v>166.73725178403296</v>
      </c>
      <c r="AE251" s="7">
        <f t="shared" si="138"/>
        <v>160.41383806169003</v>
      </c>
      <c r="AF251" s="7">
        <f t="shared" si="138"/>
        <v>148.28729779190715</v>
      </c>
      <c r="AG251" s="7">
        <f t="shared" si="138"/>
        <v>134.84800201221901</v>
      </c>
      <c r="AH251" s="7">
        <f t="shared" si="138"/>
        <v>121.04112901990069</v>
      </c>
      <c r="AI251" s="7">
        <f t="shared" si="138"/>
        <v>107.15083746642486</v>
      </c>
      <c r="AJ251" s="7">
        <f t="shared" si="138"/>
        <v>93.323773461682549</v>
      </c>
      <c r="AK251" s="7">
        <f t="shared" si="136"/>
        <v>79.692456650203312</v>
      </c>
      <c r="AL251" s="7">
        <f t="shared" si="136"/>
        <v>66.440779016594902</v>
      </c>
      <c r="AM251" s="7">
        <f t="shared" si="136"/>
        <v>53.894641711439007</v>
      </c>
      <c r="AN251" s="7">
        <f t="shared" si="136"/>
        <v>42.714911532323377</v>
      </c>
      <c r="AO251" s="7">
        <f t="shared" si="136"/>
        <v>34.29149603324371</v>
      </c>
      <c r="AP251" s="7">
        <f t="shared" si="136"/>
        <v>30.977251784032976</v>
      </c>
      <c r="AQ251" s="7">
        <f t="shared" si="136"/>
        <v>34.29149603324371</v>
      </c>
      <c r="AR251" s="7">
        <f t="shared" si="136"/>
        <v>42.714911532323377</v>
      </c>
      <c r="AS251" s="7">
        <f t="shared" si="136"/>
        <v>53.894641711439007</v>
      </c>
      <c r="AT251" s="7">
        <f t="shared" si="136"/>
        <v>66.440779016594902</v>
      </c>
      <c r="AU251" s="7">
        <f t="shared" si="136"/>
        <v>79.692456650203312</v>
      </c>
      <c r="AV251" s="7">
        <f t="shared" si="136"/>
        <v>93.323773461682549</v>
      </c>
      <c r="AW251" s="7">
        <f t="shared" si="136"/>
        <v>107.15083746642486</v>
      </c>
      <c r="AX251" s="7">
        <f t="shared" si="136"/>
        <v>121.04112901990069</v>
      </c>
      <c r="AY251" s="7">
        <f t="shared" si="136"/>
        <v>134.84800201221901</v>
      </c>
      <c r="AZ251" s="7">
        <f t="shared" si="136"/>
        <v>148.28729779190715</v>
      </c>
      <c r="BA251" s="7">
        <f t="shared" si="142"/>
        <v>160.41383806169003</v>
      </c>
      <c r="BB251" s="7">
        <f t="shared" si="118"/>
        <v>166.73725178403296</v>
      </c>
      <c r="BC251" s="7">
        <f t="shared" si="125"/>
        <v>86.368454825312654</v>
      </c>
      <c r="BD251" s="7">
        <f t="shared" si="119"/>
        <v>11.515793976708354</v>
      </c>
      <c r="BE251" s="40">
        <f t="shared" si="126"/>
        <v>0.98188818237660425</v>
      </c>
      <c r="BF251" s="40">
        <f t="shared" si="132"/>
        <v>0</v>
      </c>
      <c r="BG251" s="40">
        <f t="shared" si="132"/>
        <v>0</v>
      </c>
      <c r="BH251" s="40">
        <f t="shared" si="132"/>
        <v>0</v>
      </c>
      <c r="BI251" s="40">
        <f t="shared" si="132"/>
        <v>0</v>
      </c>
      <c r="BJ251" s="40">
        <f t="shared" si="132"/>
        <v>0</v>
      </c>
      <c r="BK251" s="40">
        <f t="shared" si="132"/>
        <v>0</v>
      </c>
      <c r="BL251" s="40">
        <f t="shared" si="139"/>
        <v>0</v>
      </c>
      <c r="BM251" s="40">
        <f t="shared" si="139"/>
        <v>240.16955466400307</v>
      </c>
      <c r="BN251" s="40">
        <f t="shared" si="139"/>
        <v>536.48939678950023</v>
      </c>
      <c r="BO251" s="40">
        <f t="shared" si="139"/>
        <v>790.94501386094157</v>
      </c>
      <c r="BP251" s="40">
        <f t="shared" si="139"/>
        <v>986.19567608269847</v>
      </c>
      <c r="BQ251" s="40">
        <f t="shared" si="139"/>
        <v>1108.9353734913336</v>
      </c>
      <c r="BR251" s="40">
        <f t="shared" si="139"/>
        <v>1150.799598545389</v>
      </c>
      <c r="BS251" s="40">
        <f t="shared" si="117"/>
        <v>1108.9353734913336</v>
      </c>
      <c r="BT251" s="40">
        <f t="shared" si="117"/>
        <v>986.19567608269847</v>
      </c>
      <c r="BU251" s="40">
        <f t="shared" si="117"/>
        <v>790.94501386094157</v>
      </c>
      <c r="BV251" s="40">
        <f t="shared" si="117"/>
        <v>536.48939678950023</v>
      </c>
      <c r="BW251" s="40">
        <f t="shared" si="117"/>
        <v>240.16955466400307</v>
      </c>
      <c r="BX251" s="40">
        <f t="shared" si="117"/>
        <v>0</v>
      </c>
      <c r="BY251" s="40">
        <f t="shared" si="117"/>
        <v>0</v>
      </c>
      <c r="BZ251" s="40">
        <f t="shared" si="117"/>
        <v>0</v>
      </c>
      <c r="CA251" s="40">
        <f t="shared" si="141"/>
        <v>0</v>
      </c>
      <c r="CB251" s="40">
        <f t="shared" si="141"/>
        <v>0</v>
      </c>
      <c r="CC251" s="40">
        <f t="shared" si="141"/>
        <v>0</v>
      </c>
      <c r="CD251" s="40">
        <f t="shared" si="141"/>
        <v>0</v>
      </c>
      <c r="CE251" s="40">
        <f t="shared" si="127"/>
        <v>586.90779525814844</v>
      </c>
      <c r="CF251" s="10">
        <f t="shared" si="120"/>
        <v>1.5074139065616896</v>
      </c>
      <c r="CG251" s="35">
        <f t="shared" si="121"/>
        <v>7.5290322580645173</v>
      </c>
      <c r="CH251" s="7">
        <f t="shared" si="122"/>
        <v>29.985775873607121</v>
      </c>
      <c r="CI251" s="7">
        <f t="shared" si="128"/>
        <v>15.292745695539631</v>
      </c>
      <c r="CJ251" s="10">
        <f t="shared" si="123"/>
        <v>18.890327477217653</v>
      </c>
    </row>
    <row r="252" spans="1:88" ht="15.75" thickBot="1" x14ac:dyDescent="0.3">
      <c r="A252" s="8">
        <v>241</v>
      </c>
      <c r="B252" s="3" t="s">
        <v>23</v>
      </c>
      <c r="C252" s="14">
        <v>44437</v>
      </c>
      <c r="D252" s="11">
        <f t="shared" si="124"/>
        <v>8.4821869856130601</v>
      </c>
      <c r="E252" s="8">
        <f t="shared" si="143"/>
        <v>-180</v>
      </c>
      <c r="F252" s="3">
        <f t="shared" si="143"/>
        <v>-165</v>
      </c>
      <c r="G252" s="3">
        <f t="shared" si="143"/>
        <v>-150</v>
      </c>
      <c r="H252" s="3">
        <f t="shared" si="143"/>
        <v>-135</v>
      </c>
      <c r="I252" s="3">
        <f t="shared" si="143"/>
        <v>-120</v>
      </c>
      <c r="J252" s="3">
        <f t="shared" si="143"/>
        <v>-105</v>
      </c>
      <c r="K252" s="3">
        <f t="shared" si="143"/>
        <v>-90</v>
      </c>
      <c r="L252" s="3">
        <f t="shared" si="143"/>
        <v>-75</v>
      </c>
      <c r="M252" s="3">
        <f t="shared" si="143"/>
        <v>-60</v>
      </c>
      <c r="N252" s="3">
        <f t="shared" si="143"/>
        <v>-45</v>
      </c>
      <c r="O252" s="3">
        <f t="shared" si="143"/>
        <v>-30</v>
      </c>
      <c r="P252" s="3">
        <f t="shared" si="137"/>
        <v>-15</v>
      </c>
      <c r="Q252" s="3">
        <f t="shared" si="137"/>
        <v>0</v>
      </c>
      <c r="R252" s="3">
        <f t="shared" si="137"/>
        <v>15</v>
      </c>
      <c r="S252" s="3">
        <f t="shared" si="137"/>
        <v>30</v>
      </c>
      <c r="T252" s="3">
        <f t="shared" si="137"/>
        <v>45</v>
      </c>
      <c r="U252" s="3">
        <f t="shared" si="137"/>
        <v>60</v>
      </c>
      <c r="V252" s="3">
        <f t="shared" si="137"/>
        <v>75</v>
      </c>
      <c r="W252" s="3">
        <f t="shared" si="137"/>
        <v>90</v>
      </c>
      <c r="X252" s="3">
        <f t="shared" si="140"/>
        <v>105</v>
      </c>
      <c r="Y252" s="3">
        <f t="shared" si="140"/>
        <v>120</v>
      </c>
      <c r="Z252" s="3">
        <f t="shared" si="140"/>
        <v>135</v>
      </c>
      <c r="AA252" s="3">
        <f t="shared" si="140"/>
        <v>150</v>
      </c>
      <c r="AB252" s="3">
        <f t="shared" si="140"/>
        <v>165</v>
      </c>
      <c r="AC252" s="3">
        <f t="shared" si="135"/>
        <v>180</v>
      </c>
      <c r="AD252" s="7">
        <f t="shared" si="138"/>
        <v>166.36218698561302</v>
      </c>
      <c r="AE252" s="7">
        <f t="shared" si="138"/>
        <v>160.14997568695961</v>
      </c>
      <c r="AF252" s="7">
        <f t="shared" si="138"/>
        <v>148.10843684008023</v>
      </c>
      <c r="AG252" s="7">
        <f t="shared" si="138"/>
        <v>134.70349522792552</v>
      </c>
      <c r="AH252" s="7">
        <f t="shared" si="138"/>
        <v>120.90883464207204</v>
      </c>
      <c r="AI252" s="7">
        <f t="shared" si="138"/>
        <v>107.0189575848419</v>
      </c>
      <c r="AJ252" s="7">
        <f t="shared" si="138"/>
        <v>93.18393219518704</v>
      </c>
      <c r="AK252" s="7">
        <f t="shared" si="136"/>
        <v>79.536733947635469</v>
      </c>
      <c r="AL252" s="7">
        <f t="shared" si="136"/>
        <v>66.259773767278602</v>
      </c>
      <c r="AM252" s="7">
        <f t="shared" si="136"/>
        <v>53.675691266821218</v>
      </c>
      <c r="AN252" s="7">
        <f t="shared" si="136"/>
        <v>42.441521949794719</v>
      </c>
      <c r="AO252" s="7">
        <f t="shared" si="136"/>
        <v>33.952420184459257</v>
      </c>
      <c r="AP252" s="7">
        <f t="shared" si="136"/>
        <v>30.602186985613056</v>
      </c>
      <c r="AQ252" s="7">
        <f t="shared" si="136"/>
        <v>33.952420184459257</v>
      </c>
      <c r="AR252" s="7">
        <f t="shared" si="136"/>
        <v>42.441521949794719</v>
      </c>
      <c r="AS252" s="7">
        <f t="shared" si="136"/>
        <v>53.675691266821218</v>
      </c>
      <c r="AT252" s="7">
        <f t="shared" si="136"/>
        <v>66.259773767278602</v>
      </c>
      <c r="AU252" s="7">
        <f t="shared" si="136"/>
        <v>79.536733947635469</v>
      </c>
      <c r="AV252" s="7">
        <f t="shared" si="136"/>
        <v>93.18393219518704</v>
      </c>
      <c r="AW252" s="7">
        <f t="shared" si="136"/>
        <v>107.0189575848419</v>
      </c>
      <c r="AX252" s="7">
        <f t="shared" si="136"/>
        <v>120.90883464207204</v>
      </c>
      <c r="AY252" s="7">
        <f t="shared" si="136"/>
        <v>134.70349522792552</v>
      </c>
      <c r="AZ252" s="7">
        <f t="shared" si="136"/>
        <v>148.10843684008023</v>
      </c>
      <c r="BA252" s="7">
        <f t="shared" si="142"/>
        <v>160.14997568695961</v>
      </c>
      <c r="BB252" s="7">
        <f t="shared" si="118"/>
        <v>166.36218698561302</v>
      </c>
      <c r="BC252" s="7">
        <f t="shared" si="125"/>
        <v>86.524751035708547</v>
      </c>
      <c r="BD252" s="7">
        <f t="shared" si="119"/>
        <v>11.536633471427807</v>
      </c>
      <c r="BE252" s="40">
        <f t="shared" si="126"/>
        <v>0.98236570557672775</v>
      </c>
      <c r="BF252" s="40">
        <f t="shared" si="132"/>
        <v>0</v>
      </c>
      <c r="BG252" s="40">
        <f t="shared" si="132"/>
        <v>0</v>
      </c>
      <c r="BH252" s="40">
        <f t="shared" si="132"/>
        <v>0</v>
      </c>
      <c r="BI252" s="40">
        <f t="shared" si="132"/>
        <v>0</v>
      </c>
      <c r="BJ252" s="40">
        <f t="shared" si="132"/>
        <v>0</v>
      </c>
      <c r="BK252" s="40">
        <f t="shared" si="132"/>
        <v>0</v>
      </c>
      <c r="BL252" s="40">
        <f t="shared" si="139"/>
        <v>0</v>
      </c>
      <c r="BM252" s="40">
        <f t="shared" si="139"/>
        <v>243.87637850342693</v>
      </c>
      <c r="BN252" s="40">
        <f t="shared" si="139"/>
        <v>540.63639644556667</v>
      </c>
      <c r="BO252" s="40">
        <f t="shared" si="139"/>
        <v>795.47000105992981</v>
      </c>
      <c r="BP252" s="40">
        <f t="shared" si="139"/>
        <v>991.01070332449012</v>
      </c>
      <c r="BQ252" s="40">
        <f t="shared" si="139"/>
        <v>1113.9327275262071</v>
      </c>
      <c r="BR252" s="40">
        <f t="shared" si="139"/>
        <v>1155.8591408539844</v>
      </c>
      <c r="BS252" s="40">
        <f t="shared" si="117"/>
        <v>1113.9327275262071</v>
      </c>
      <c r="BT252" s="40">
        <f t="shared" si="117"/>
        <v>991.01070332449012</v>
      </c>
      <c r="BU252" s="40">
        <f t="shared" si="117"/>
        <v>795.47000105992981</v>
      </c>
      <c r="BV252" s="40">
        <f t="shared" si="117"/>
        <v>540.63639644556667</v>
      </c>
      <c r="BW252" s="40">
        <f t="shared" si="117"/>
        <v>243.87637850342693</v>
      </c>
      <c r="BX252" s="40">
        <f t="shared" si="117"/>
        <v>0</v>
      </c>
      <c r="BY252" s="40">
        <f t="shared" si="117"/>
        <v>0</v>
      </c>
      <c r="BZ252" s="40">
        <f t="shared" si="117"/>
        <v>0</v>
      </c>
      <c r="CA252" s="40">
        <f t="shared" si="141"/>
        <v>0</v>
      </c>
      <c r="CB252" s="40">
        <f t="shared" si="141"/>
        <v>0</v>
      </c>
      <c r="CC252" s="40">
        <f t="shared" si="141"/>
        <v>0</v>
      </c>
      <c r="CD252" s="40">
        <f t="shared" si="141"/>
        <v>0</v>
      </c>
      <c r="CE252" s="40">
        <f t="shared" si="127"/>
        <v>589.48816183553208</v>
      </c>
      <c r="CF252" s="10">
        <f t="shared" si="120"/>
        <v>1.510141790041488</v>
      </c>
      <c r="CG252" s="35">
        <f t="shared" si="121"/>
        <v>7.5290322580645173</v>
      </c>
      <c r="CH252" s="7">
        <f t="shared" si="122"/>
        <v>30.196661485946816</v>
      </c>
      <c r="CI252" s="7">
        <f t="shared" si="128"/>
        <v>15.400297357832876</v>
      </c>
      <c r="CJ252" s="10">
        <f t="shared" si="123"/>
        <v>19.004635888715047</v>
      </c>
    </row>
    <row r="253" spans="1:88" ht="15.75" thickBot="1" x14ac:dyDescent="0.3">
      <c r="A253" s="8">
        <v>242</v>
      </c>
      <c r="B253" s="3" t="s">
        <v>23</v>
      </c>
      <c r="C253" s="14">
        <v>44438</v>
      </c>
      <c r="D253" s="11">
        <f t="shared" si="124"/>
        <v>8.1046087321286997</v>
      </c>
      <c r="E253" s="8">
        <f t="shared" si="143"/>
        <v>-180</v>
      </c>
      <c r="F253" s="3">
        <f t="shared" si="143"/>
        <v>-165</v>
      </c>
      <c r="G253" s="3">
        <f t="shared" si="143"/>
        <v>-150</v>
      </c>
      <c r="H253" s="3">
        <f t="shared" si="143"/>
        <v>-135</v>
      </c>
      <c r="I253" s="3">
        <f t="shared" si="143"/>
        <v>-120</v>
      </c>
      <c r="J253" s="3">
        <f t="shared" si="143"/>
        <v>-105</v>
      </c>
      <c r="K253" s="3">
        <f t="shared" si="143"/>
        <v>-90</v>
      </c>
      <c r="L253" s="3">
        <f t="shared" si="143"/>
        <v>-75</v>
      </c>
      <c r="M253" s="3">
        <f t="shared" si="143"/>
        <v>-60</v>
      </c>
      <c r="N253" s="3">
        <f t="shared" si="143"/>
        <v>-45</v>
      </c>
      <c r="O253" s="3">
        <f t="shared" si="143"/>
        <v>-30</v>
      </c>
      <c r="P253" s="3">
        <f t="shared" si="137"/>
        <v>-15</v>
      </c>
      <c r="Q253" s="3">
        <f t="shared" si="137"/>
        <v>0</v>
      </c>
      <c r="R253" s="3">
        <f t="shared" si="137"/>
        <v>15</v>
      </c>
      <c r="S253" s="3">
        <f t="shared" si="137"/>
        <v>30</v>
      </c>
      <c r="T253" s="3">
        <f t="shared" si="137"/>
        <v>45</v>
      </c>
      <c r="U253" s="3">
        <f t="shared" si="137"/>
        <v>60</v>
      </c>
      <c r="V253" s="3">
        <f t="shared" si="137"/>
        <v>75</v>
      </c>
      <c r="W253" s="3">
        <f t="shared" si="137"/>
        <v>90</v>
      </c>
      <c r="X253" s="3">
        <f t="shared" si="140"/>
        <v>105</v>
      </c>
      <c r="Y253" s="3">
        <f t="shared" si="140"/>
        <v>120</v>
      </c>
      <c r="Z253" s="3">
        <f t="shared" si="140"/>
        <v>135</v>
      </c>
      <c r="AA253" s="3">
        <f t="shared" si="140"/>
        <v>150</v>
      </c>
      <c r="AB253" s="3">
        <f t="shared" si="140"/>
        <v>165</v>
      </c>
      <c r="AC253" s="3">
        <f t="shared" si="135"/>
        <v>180</v>
      </c>
      <c r="AD253" s="7">
        <f t="shared" si="138"/>
        <v>165.98460873212869</v>
      </c>
      <c r="AE253" s="7">
        <f t="shared" si="138"/>
        <v>159.88091973986866</v>
      </c>
      <c r="AF253" s="7">
        <f t="shared" si="138"/>
        <v>147.92531373389122</v>
      </c>
      <c r="AG253" s="7">
        <f t="shared" si="138"/>
        <v>134.55593526494002</v>
      </c>
      <c r="AH253" s="7">
        <f t="shared" si="138"/>
        <v>120.77435551895807</v>
      </c>
      <c r="AI253" s="7">
        <f t="shared" si="138"/>
        <v>106.88552916605391</v>
      </c>
      <c r="AJ253" s="7">
        <f t="shared" si="138"/>
        <v>93.043035050158466</v>
      </c>
      <c r="AK253" s="7">
        <f t="shared" si="136"/>
        <v>79.380346929307251</v>
      </c>
      <c r="AL253" s="7">
        <f t="shared" si="136"/>
        <v>66.078393390670811</v>
      </c>
      <c r="AM253" s="7">
        <f t="shared" si="136"/>
        <v>53.456478933518255</v>
      </c>
      <c r="AN253" s="7">
        <f t="shared" si="136"/>
        <v>42.167578044314268</v>
      </c>
      <c r="AO253" s="7">
        <f t="shared" si="136"/>
        <v>33.611751008904882</v>
      </c>
      <c r="AP253" s="7">
        <f t="shared" si="136"/>
        <v>30.224608732128694</v>
      </c>
      <c r="AQ253" s="7">
        <f t="shared" si="136"/>
        <v>33.611751008904882</v>
      </c>
      <c r="AR253" s="7">
        <f t="shared" si="136"/>
        <v>42.167578044314268</v>
      </c>
      <c r="AS253" s="7">
        <f t="shared" ref="AQ253:AZ284" si="144">DEGREES(ACOS((SIN(RADIANS($J$4))*SIN(RADIANS($D253))+COS(RADIANS($J$4))*COS(RADIANS($D253))*COS(RADIANS(T253)))))</f>
        <v>53.456478933518255</v>
      </c>
      <c r="AT253" s="7">
        <f t="shared" si="144"/>
        <v>66.078393390670811</v>
      </c>
      <c r="AU253" s="7">
        <f t="shared" si="144"/>
        <v>79.380346929307251</v>
      </c>
      <c r="AV253" s="7">
        <f t="shared" si="144"/>
        <v>93.043035050158466</v>
      </c>
      <c r="AW253" s="7">
        <f t="shared" si="144"/>
        <v>106.88552916605391</v>
      </c>
      <c r="AX253" s="7">
        <f t="shared" si="144"/>
        <v>120.77435551895807</v>
      </c>
      <c r="AY253" s="7">
        <f t="shared" si="144"/>
        <v>134.55593526494002</v>
      </c>
      <c r="AZ253" s="7">
        <f t="shared" si="144"/>
        <v>147.92531373389122</v>
      </c>
      <c r="BA253" s="7">
        <f t="shared" si="142"/>
        <v>159.88091973986866</v>
      </c>
      <c r="BB253" s="7">
        <f t="shared" si="118"/>
        <v>165.98460873212869</v>
      </c>
      <c r="BC253" s="7">
        <f t="shared" si="125"/>
        <v>86.681760665349202</v>
      </c>
      <c r="BD253" s="7">
        <f t="shared" si="119"/>
        <v>11.557568088713227</v>
      </c>
      <c r="BE253" s="40">
        <f t="shared" si="126"/>
        <v>0.98284845419886802</v>
      </c>
      <c r="BF253" s="40">
        <f t="shared" si="132"/>
        <v>0</v>
      </c>
      <c r="BG253" s="40">
        <f t="shared" si="132"/>
        <v>0</v>
      </c>
      <c r="BH253" s="40">
        <f t="shared" si="132"/>
        <v>0</v>
      </c>
      <c r="BI253" s="40">
        <f t="shared" si="132"/>
        <v>0</v>
      </c>
      <c r="BJ253" s="40">
        <f t="shared" si="132"/>
        <v>0</v>
      </c>
      <c r="BK253" s="40">
        <f t="shared" si="132"/>
        <v>0</v>
      </c>
      <c r="BL253" s="40">
        <f t="shared" si="139"/>
        <v>0</v>
      </c>
      <c r="BM253" s="40">
        <f t="shared" si="139"/>
        <v>247.60151753042919</v>
      </c>
      <c r="BN253" s="40">
        <f t="shared" si="139"/>
        <v>544.79271319978182</v>
      </c>
      <c r="BO253" s="40">
        <f t="shared" si="139"/>
        <v>799.99657852250061</v>
      </c>
      <c r="BP253" s="40">
        <f t="shared" si="139"/>
        <v>995.82139182117078</v>
      </c>
      <c r="BQ253" s="40">
        <f t="shared" si="139"/>
        <v>1118.9220156852928</v>
      </c>
      <c r="BR253" s="40">
        <f t="shared" si="139"/>
        <v>1160.9093460319264</v>
      </c>
      <c r="BS253" s="40">
        <f t="shared" si="117"/>
        <v>1118.9220156852928</v>
      </c>
      <c r="BT253" s="40">
        <f t="shared" si="117"/>
        <v>995.82139182117078</v>
      </c>
      <c r="BU253" s="40">
        <f t="shared" si="117"/>
        <v>799.99657852250061</v>
      </c>
      <c r="BV253" s="40">
        <f t="shared" si="117"/>
        <v>544.79271319978182</v>
      </c>
      <c r="BW253" s="40">
        <f t="shared" si="117"/>
        <v>247.60151753042919</v>
      </c>
      <c r="BX253" s="40">
        <f t="shared" si="117"/>
        <v>0</v>
      </c>
      <c r="BY253" s="40">
        <f t="shared" si="117"/>
        <v>0</v>
      </c>
      <c r="BZ253" s="40">
        <f t="shared" si="117"/>
        <v>0</v>
      </c>
      <c r="CA253" s="40">
        <f t="shared" si="141"/>
        <v>0</v>
      </c>
      <c r="CB253" s="40">
        <f t="shared" si="141"/>
        <v>0</v>
      </c>
      <c r="CC253" s="40">
        <f t="shared" si="141"/>
        <v>0</v>
      </c>
      <c r="CD253" s="40">
        <f t="shared" si="141"/>
        <v>0</v>
      </c>
      <c r="CE253" s="40">
        <f t="shared" si="127"/>
        <v>592.06376647628247</v>
      </c>
      <c r="CF253" s="10">
        <f t="shared" si="120"/>
        <v>1.5128821250360542</v>
      </c>
      <c r="CG253" s="35">
        <f t="shared" si="121"/>
        <v>7.5290322580645173</v>
      </c>
      <c r="CH253" s="7">
        <f t="shared" si="122"/>
        <v>30.407653724743259</v>
      </c>
      <c r="CI253" s="7">
        <f t="shared" si="128"/>
        <v>15.507903399619062</v>
      </c>
      <c r="CJ253" s="10">
        <f t="shared" si="123"/>
        <v>19.118734887093474</v>
      </c>
    </row>
    <row r="254" spans="1:88" ht="15.75" thickBot="1" x14ac:dyDescent="0.3">
      <c r="A254" s="8">
        <v>243</v>
      </c>
      <c r="B254" s="3" t="s">
        <v>23</v>
      </c>
      <c r="C254" s="14">
        <v>44439</v>
      </c>
      <c r="D254" s="11">
        <f t="shared" si="124"/>
        <v>7.7246289081652373</v>
      </c>
      <c r="E254" s="8">
        <f t="shared" si="143"/>
        <v>-180</v>
      </c>
      <c r="F254" s="3">
        <f t="shared" si="143"/>
        <v>-165</v>
      </c>
      <c r="G254" s="3">
        <f t="shared" si="143"/>
        <v>-150</v>
      </c>
      <c r="H254" s="3">
        <f t="shared" si="143"/>
        <v>-135</v>
      </c>
      <c r="I254" s="3">
        <f t="shared" si="143"/>
        <v>-120</v>
      </c>
      <c r="J254" s="3">
        <f t="shared" si="143"/>
        <v>-105</v>
      </c>
      <c r="K254" s="3">
        <f t="shared" si="143"/>
        <v>-90</v>
      </c>
      <c r="L254" s="3">
        <f t="shared" si="143"/>
        <v>-75</v>
      </c>
      <c r="M254" s="3">
        <f t="shared" si="143"/>
        <v>-60</v>
      </c>
      <c r="N254" s="3">
        <f t="shared" si="143"/>
        <v>-45</v>
      </c>
      <c r="O254" s="3">
        <f t="shared" si="143"/>
        <v>-30</v>
      </c>
      <c r="P254" s="3">
        <f t="shared" si="137"/>
        <v>-15</v>
      </c>
      <c r="Q254" s="3">
        <f t="shared" si="137"/>
        <v>0</v>
      </c>
      <c r="R254" s="3">
        <f t="shared" si="137"/>
        <v>15</v>
      </c>
      <c r="S254" s="3">
        <f t="shared" si="137"/>
        <v>30</v>
      </c>
      <c r="T254" s="3">
        <f t="shared" si="137"/>
        <v>45</v>
      </c>
      <c r="U254" s="3">
        <f t="shared" si="137"/>
        <v>60</v>
      </c>
      <c r="V254" s="3">
        <f t="shared" si="137"/>
        <v>75</v>
      </c>
      <c r="W254" s="3">
        <f t="shared" si="137"/>
        <v>90</v>
      </c>
      <c r="X254" s="3">
        <f t="shared" si="140"/>
        <v>105</v>
      </c>
      <c r="Y254" s="3">
        <f t="shared" si="140"/>
        <v>120</v>
      </c>
      <c r="Z254" s="3">
        <f t="shared" si="140"/>
        <v>135</v>
      </c>
      <c r="AA254" s="3">
        <f t="shared" si="140"/>
        <v>150</v>
      </c>
      <c r="AB254" s="3">
        <f t="shared" si="140"/>
        <v>165</v>
      </c>
      <c r="AC254" s="3">
        <f t="shared" si="135"/>
        <v>180</v>
      </c>
      <c r="AD254" s="7">
        <f t="shared" si="138"/>
        <v>165.60462890816521</v>
      </c>
      <c r="AE254" s="7">
        <f t="shared" si="138"/>
        <v>159.60682035660503</v>
      </c>
      <c r="AF254" s="7">
        <f t="shared" si="138"/>
        <v>147.73797609318956</v>
      </c>
      <c r="AG254" s="7">
        <f t="shared" si="138"/>
        <v>134.40534651241578</v>
      </c>
      <c r="AH254" s="7">
        <f t="shared" si="138"/>
        <v>120.6377167224647</v>
      </c>
      <c r="AI254" s="7">
        <f t="shared" si="138"/>
        <v>106.75058527145819</v>
      </c>
      <c r="AJ254" s="7">
        <f t="shared" si="138"/>
        <v>92.901126815147506</v>
      </c>
      <c r="AK254" s="7">
        <f t="shared" si="138"/>
        <v>79.223355634888634</v>
      </c>
      <c r="AL254" s="7">
        <f t="shared" si="138"/>
        <v>65.896717743306837</v>
      </c>
      <c r="AM254" s="7">
        <f t="shared" si="138"/>
        <v>53.237110067154568</v>
      </c>
      <c r="AN254" s="7">
        <f t="shared" si="138"/>
        <v>41.893212314378623</v>
      </c>
      <c r="AO254" s="7">
        <f t="shared" si="138"/>
        <v>33.269624153500125</v>
      </c>
      <c r="AP254" s="7">
        <f t="shared" si="138"/>
        <v>29.844628908165248</v>
      </c>
      <c r="AQ254" s="7">
        <f t="shared" si="138"/>
        <v>33.269624153500125</v>
      </c>
      <c r="AR254" s="7">
        <f t="shared" si="138"/>
        <v>41.893212314378623</v>
      </c>
      <c r="AS254" s="7">
        <f t="shared" si="144"/>
        <v>53.237110067154568</v>
      </c>
      <c r="AT254" s="7">
        <f t="shared" si="144"/>
        <v>65.896717743306837</v>
      </c>
      <c r="AU254" s="7">
        <f t="shared" si="144"/>
        <v>79.223355634888634</v>
      </c>
      <c r="AV254" s="7">
        <f t="shared" si="144"/>
        <v>92.901126815147506</v>
      </c>
      <c r="AW254" s="7">
        <f t="shared" si="144"/>
        <v>106.75058527145819</v>
      </c>
      <c r="AX254" s="7">
        <f t="shared" si="144"/>
        <v>120.6377167224647</v>
      </c>
      <c r="AY254" s="7">
        <f t="shared" si="144"/>
        <v>134.40534651241578</v>
      </c>
      <c r="AZ254" s="7">
        <f t="shared" si="144"/>
        <v>147.73797609318956</v>
      </c>
      <c r="BA254" s="7">
        <f t="shared" si="142"/>
        <v>159.60682035660503</v>
      </c>
      <c r="BB254" s="7">
        <f t="shared" si="118"/>
        <v>165.60462890816521</v>
      </c>
      <c r="BC254" s="7">
        <f t="shared" si="125"/>
        <v>86.83944664191813</v>
      </c>
      <c r="BD254" s="7">
        <f t="shared" si="119"/>
        <v>11.578592885589083</v>
      </c>
      <c r="BE254" s="40">
        <f t="shared" si="126"/>
        <v>0.98333628519418981</v>
      </c>
      <c r="BF254" s="40">
        <f t="shared" si="132"/>
        <v>0</v>
      </c>
      <c r="BG254" s="40">
        <f t="shared" si="132"/>
        <v>0</v>
      </c>
      <c r="BH254" s="40">
        <f t="shared" si="132"/>
        <v>0</v>
      </c>
      <c r="BI254" s="40">
        <f t="shared" si="132"/>
        <v>0</v>
      </c>
      <c r="BJ254" s="40">
        <f t="shared" si="132"/>
        <v>0</v>
      </c>
      <c r="BK254" s="40">
        <f t="shared" si="132"/>
        <v>0</v>
      </c>
      <c r="BL254" s="40">
        <f t="shared" si="139"/>
        <v>0</v>
      </c>
      <c r="BM254" s="40">
        <f t="shared" si="139"/>
        <v>251.34357861639168</v>
      </c>
      <c r="BN254" s="40">
        <f t="shared" si="139"/>
        <v>548.95655019323465</v>
      </c>
      <c r="BO254" s="40">
        <f t="shared" si="139"/>
        <v>804.52260269868282</v>
      </c>
      <c r="BP254" s="40">
        <f t="shared" si="139"/>
        <v>1000.6253319973609</v>
      </c>
      <c r="BQ254" s="40">
        <f t="shared" si="139"/>
        <v>1123.9006611626476</v>
      </c>
      <c r="BR254" s="40">
        <f t="shared" si="139"/>
        <v>1165.9475802340419</v>
      </c>
      <c r="BS254" s="40">
        <f t="shared" si="117"/>
        <v>1123.9006611626476</v>
      </c>
      <c r="BT254" s="40">
        <f t="shared" si="117"/>
        <v>1000.6253319973609</v>
      </c>
      <c r="BU254" s="40">
        <f t="shared" si="117"/>
        <v>804.52260269868282</v>
      </c>
      <c r="BV254" s="40">
        <f t="shared" si="117"/>
        <v>548.95655019323465</v>
      </c>
      <c r="BW254" s="40">
        <f t="shared" si="117"/>
        <v>251.34357861639168</v>
      </c>
      <c r="BX254" s="40">
        <f t="shared" si="117"/>
        <v>0</v>
      </c>
      <c r="BY254" s="40">
        <f t="shared" si="117"/>
        <v>0</v>
      </c>
      <c r="BZ254" s="40">
        <f t="shared" si="117"/>
        <v>0</v>
      </c>
      <c r="CA254" s="40">
        <f t="shared" si="141"/>
        <v>0</v>
      </c>
      <c r="CB254" s="40">
        <f t="shared" si="141"/>
        <v>0</v>
      </c>
      <c r="CC254" s="40">
        <f t="shared" si="141"/>
        <v>0</v>
      </c>
      <c r="CD254" s="40">
        <f t="shared" si="141"/>
        <v>0</v>
      </c>
      <c r="CE254" s="40">
        <f t="shared" si="127"/>
        <v>594.63326591936141</v>
      </c>
      <c r="CF254" s="10">
        <f t="shared" si="120"/>
        <v>1.5156342645114045</v>
      </c>
      <c r="CG254" s="35">
        <f t="shared" si="121"/>
        <v>7.5290322580645173</v>
      </c>
      <c r="CH254" s="7">
        <f t="shared" si="122"/>
        <v>30.618654398704592</v>
      </c>
      <c r="CI254" s="7">
        <f t="shared" si="128"/>
        <v>15.615513743339342</v>
      </c>
      <c r="CJ254" s="10">
        <f t="shared" si="123"/>
        <v>19.232567214617973</v>
      </c>
    </row>
    <row r="255" spans="1:88" ht="15.75" thickBot="1" x14ac:dyDescent="0.3">
      <c r="A255" s="8">
        <v>244</v>
      </c>
      <c r="B255" s="3" t="s">
        <v>24</v>
      </c>
      <c r="C255" s="14">
        <v>44440</v>
      </c>
      <c r="D255" s="11">
        <f t="shared" si="124"/>
        <v>7.3423601099451412</v>
      </c>
      <c r="E255" s="8">
        <f t="shared" si="143"/>
        <v>-180</v>
      </c>
      <c r="F255" s="3">
        <f t="shared" si="143"/>
        <v>-165</v>
      </c>
      <c r="G255" s="3">
        <f t="shared" si="143"/>
        <v>-150</v>
      </c>
      <c r="H255" s="3">
        <f t="shared" si="143"/>
        <v>-135</v>
      </c>
      <c r="I255" s="3">
        <f t="shared" si="143"/>
        <v>-120</v>
      </c>
      <c r="J255" s="3">
        <f t="shared" si="143"/>
        <v>-105</v>
      </c>
      <c r="K255" s="3">
        <f t="shared" si="143"/>
        <v>-90</v>
      </c>
      <c r="L255" s="3">
        <f t="shared" si="143"/>
        <v>-75</v>
      </c>
      <c r="M255" s="3">
        <f t="shared" si="143"/>
        <v>-60</v>
      </c>
      <c r="N255" s="3">
        <f t="shared" si="143"/>
        <v>-45</v>
      </c>
      <c r="O255" s="3">
        <f t="shared" si="143"/>
        <v>-30</v>
      </c>
      <c r="P255" s="3">
        <f t="shared" si="137"/>
        <v>-15</v>
      </c>
      <c r="Q255" s="3">
        <f t="shared" si="137"/>
        <v>0</v>
      </c>
      <c r="R255" s="3">
        <f t="shared" si="137"/>
        <v>15</v>
      </c>
      <c r="S255" s="3">
        <f t="shared" si="137"/>
        <v>30</v>
      </c>
      <c r="T255" s="3">
        <f t="shared" si="137"/>
        <v>45</v>
      </c>
      <c r="U255" s="3">
        <f t="shared" si="137"/>
        <v>60</v>
      </c>
      <c r="V255" s="3">
        <f t="shared" si="137"/>
        <v>75</v>
      </c>
      <c r="W255" s="3">
        <f t="shared" si="137"/>
        <v>90</v>
      </c>
      <c r="X255" s="3">
        <f t="shared" si="140"/>
        <v>105</v>
      </c>
      <c r="Y255" s="3">
        <f t="shared" si="140"/>
        <v>120</v>
      </c>
      <c r="Z255" s="3">
        <f t="shared" si="140"/>
        <v>135</v>
      </c>
      <c r="AA255" s="3">
        <f t="shared" si="140"/>
        <v>150</v>
      </c>
      <c r="AB255" s="3">
        <f t="shared" si="140"/>
        <v>165</v>
      </c>
      <c r="AC255" s="3">
        <f t="shared" si="135"/>
        <v>180</v>
      </c>
      <c r="AD255" s="7">
        <f t="shared" si="138"/>
        <v>165.22236010994513</v>
      </c>
      <c r="AE255" s="7">
        <f t="shared" si="138"/>
        <v>159.32783122528159</v>
      </c>
      <c r="AF255" s="7">
        <f t="shared" si="138"/>
        <v>147.54647679405772</v>
      </c>
      <c r="AG255" s="7">
        <f t="shared" si="138"/>
        <v>134.25175669991148</v>
      </c>
      <c r="AH255" s="7">
        <f t="shared" si="138"/>
        <v>120.49894538184589</v>
      </c>
      <c r="AI255" s="7">
        <f t="shared" si="138"/>
        <v>106.61416017036214</v>
      </c>
      <c r="AJ255" s="7">
        <f t="shared" si="138"/>
        <v>92.758252869032546</v>
      </c>
      <c r="AK255" s="7">
        <f t="shared" si="138"/>
        <v>79.065820231633737</v>
      </c>
      <c r="AL255" s="7">
        <f t="shared" si="138"/>
        <v>65.714826524539902</v>
      </c>
      <c r="AM255" s="7">
        <f t="shared" si="138"/>
        <v>53.01768993204729</v>
      </c>
      <c r="AN255" s="7">
        <f t="shared" si="138"/>
        <v>41.618557936721984</v>
      </c>
      <c r="AO255" s="7">
        <f t="shared" si="138"/>
        <v>32.926176820997782</v>
      </c>
      <c r="AP255" s="7">
        <f t="shared" si="138"/>
        <v>29.462360109945152</v>
      </c>
      <c r="AQ255" s="7">
        <f t="shared" si="138"/>
        <v>32.926176820997782</v>
      </c>
      <c r="AR255" s="7">
        <f t="shared" si="138"/>
        <v>41.618557936721984</v>
      </c>
      <c r="AS255" s="7">
        <f t="shared" si="144"/>
        <v>53.01768993204729</v>
      </c>
      <c r="AT255" s="7">
        <f t="shared" si="144"/>
        <v>65.714826524539902</v>
      </c>
      <c r="AU255" s="7">
        <f t="shared" si="144"/>
        <v>79.065820231633737</v>
      </c>
      <c r="AV255" s="7">
        <f t="shared" si="144"/>
        <v>92.758252869032546</v>
      </c>
      <c r="AW255" s="7">
        <f t="shared" si="144"/>
        <v>106.61416017036214</v>
      </c>
      <c r="AX255" s="7">
        <f t="shared" si="144"/>
        <v>120.49894538184589</v>
      </c>
      <c r="AY255" s="7">
        <f t="shared" si="144"/>
        <v>134.25175669991148</v>
      </c>
      <c r="AZ255" s="7">
        <f t="shared" si="144"/>
        <v>147.54647679405772</v>
      </c>
      <c r="BA255" s="7">
        <f t="shared" si="142"/>
        <v>159.32783122528159</v>
      </c>
      <c r="BB255" s="7">
        <f t="shared" si="118"/>
        <v>165.22236010994513</v>
      </c>
      <c r="BC255" s="7">
        <f t="shared" si="125"/>
        <v>86.997772413897309</v>
      </c>
      <c r="BD255" s="7">
        <f t="shared" si="119"/>
        <v>11.599702988519642</v>
      </c>
      <c r="BE255" s="40">
        <f t="shared" si="126"/>
        <v>0.98382905400784104</v>
      </c>
      <c r="BF255" s="40">
        <f t="shared" si="132"/>
        <v>0</v>
      </c>
      <c r="BG255" s="40">
        <f t="shared" si="132"/>
        <v>0</v>
      </c>
      <c r="BH255" s="40">
        <f t="shared" si="132"/>
        <v>0</v>
      </c>
      <c r="BI255" s="40">
        <f t="shared" si="132"/>
        <v>0</v>
      </c>
      <c r="BJ255" s="40">
        <f t="shared" si="132"/>
        <v>0</v>
      </c>
      <c r="BK255" s="40">
        <f t="shared" si="132"/>
        <v>0</v>
      </c>
      <c r="BL255" s="40">
        <f t="shared" si="139"/>
        <v>0</v>
      </c>
      <c r="BM255" s="40">
        <f t="shared" si="139"/>
        <v>255.10116289034363</v>
      </c>
      <c r="BN255" s="40">
        <f t="shared" si="139"/>
        <v>553.12611658700757</v>
      </c>
      <c r="BO255" s="40">
        <f t="shared" si="139"/>
        <v>809.04594615905239</v>
      </c>
      <c r="BP255" s="40">
        <f t="shared" si="139"/>
        <v>1005.4201381486583</v>
      </c>
      <c r="BQ255" s="40">
        <f t="shared" si="139"/>
        <v>1128.8661158954301</v>
      </c>
      <c r="BR255" s="40">
        <f t="shared" si="139"/>
        <v>1170.971240020049</v>
      </c>
      <c r="BS255" s="40">
        <f t="shared" si="117"/>
        <v>1128.8661158954301</v>
      </c>
      <c r="BT255" s="40">
        <f t="shared" si="117"/>
        <v>1005.4201381486583</v>
      </c>
      <c r="BU255" s="40">
        <f t="shared" si="117"/>
        <v>809.04594615905239</v>
      </c>
      <c r="BV255" s="40">
        <f t="shared" si="117"/>
        <v>553.12611658700757</v>
      </c>
      <c r="BW255" s="40">
        <f t="shared" si="117"/>
        <v>255.10116289034363</v>
      </c>
      <c r="BX255" s="40">
        <f t="shared" si="117"/>
        <v>0</v>
      </c>
      <c r="BY255" s="40">
        <f t="shared" si="117"/>
        <v>0</v>
      </c>
      <c r="BZ255" s="40">
        <f t="shared" si="117"/>
        <v>0</v>
      </c>
      <c r="CA255" s="40">
        <f t="shared" si="141"/>
        <v>0</v>
      </c>
      <c r="CB255" s="40">
        <f t="shared" si="141"/>
        <v>0</v>
      </c>
      <c r="CC255" s="40">
        <f t="shared" si="141"/>
        <v>0</v>
      </c>
      <c r="CD255" s="40">
        <f t="shared" si="141"/>
        <v>0</v>
      </c>
      <c r="CE255" s="40">
        <f t="shared" si="127"/>
        <v>597.19533241022498</v>
      </c>
      <c r="CF255" s="10">
        <f t="shared" si="120"/>
        <v>1.5183975705232029</v>
      </c>
      <c r="CG255" s="35">
        <f t="shared" si="121"/>
        <v>6.5133333333333301</v>
      </c>
      <c r="CH255" s="7">
        <f t="shared" si="122"/>
        <v>30.829566006949467</v>
      </c>
      <c r="CI255" s="7">
        <f t="shared" si="128"/>
        <v>15.723078663544229</v>
      </c>
      <c r="CJ255" s="10">
        <f t="shared" si="123"/>
        <v>17.942329175267552</v>
      </c>
    </row>
    <row r="256" spans="1:88" ht="15.75" thickBot="1" x14ac:dyDescent="0.3">
      <c r="A256" s="8">
        <v>245</v>
      </c>
      <c r="B256" s="3" t="s">
        <v>24</v>
      </c>
      <c r="C256" s="14">
        <v>44441</v>
      </c>
      <c r="D256" s="11">
        <f t="shared" si="124"/>
        <v>6.9579156119633581</v>
      </c>
      <c r="E256" s="8">
        <f t="shared" si="143"/>
        <v>-180</v>
      </c>
      <c r="F256" s="3">
        <f t="shared" si="143"/>
        <v>-165</v>
      </c>
      <c r="G256" s="3">
        <f t="shared" si="143"/>
        <v>-150</v>
      </c>
      <c r="H256" s="3">
        <f t="shared" si="143"/>
        <v>-135</v>
      </c>
      <c r="I256" s="3">
        <f t="shared" si="143"/>
        <v>-120</v>
      </c>
      <c r="J256" s="3">
        <f t="shared" si="143"/>
        <v>-105</v>
      </c>
      <c r="K256" s="3">
        <f t="shared" si="143"/>
        <v>-90</v>
      </c>
      <c r="L256" s="3">
        <f t="shared" si="143"/>
        <v>-75</v>
      </c>
      <c r="M256" s="3">
        <f t="shared" si="143"/>
        <v>-60</v>
      </c>
      <c r="N256" s="3">
        <f t="shared" si="143"/>
        <v>-45</v>
      </c>
      <c r="O256" s="3">
        <f t="shared" si="143"/>
        <v>-30</v>
      </c>
      <c r="P256" s="3">
        <f t="shared" si="137"/>
        <v>-15</v>
      </c>
      <c r="Q256" s="3">
        <f t="shared" si="137"/>
        <v>0</v>
      </c>
      <c r="R256" s="3">
        <f t="shared" si="137"/>
        <v>15</v>
      </c>
      <c r="S256" s="3">
        <f t="shared" si="137"/>
        <v>30</v>
      </c>
      <c r="T256" s="3">
        <f t="shared" si="137"/>
        <v>45</v>
      </c>
      <c r="U256" s="3">
        <f t="shared" si="137"/>
        <v>60</v>
      </c>
      <c r="V256" s="3">
        <f t="shared" si="137"/>
        <v>75</v>
      </c>
      <c r="W256" s="3">
        <f t="shared" si="137"/>
        <v>90</v>
      </c>
      <c r="X256" s="3">
        <f t="shared" si="140"/>
        <v>105</v>
      </c>
      <c r="Y256" s="3">
        <f t="shared" si="140"/>
        <v>120</v>
      </c>
      <c r="Z256" s="3">
        <f t="shared" si="140"/>
        <v>135</v>
      </c>
      <c r="AA256" s="3">
        <f t="shared" si="140"/>
        <v>150</v>
      </c>
      <c r="AB256" s="3">
        <f t="shared" si="140"/>
        <v>165</v>
      </c>
      <c r="AC256" s="3">
        <f t="shared" si="135"/>
        <v>180</v>
      </c>
      <c r="AD256" s="7">
        <f t="shared" si="138"/>
        <v>164.83791561196341</v>
      </c>
      <c r="AE256" s="7">
        <f t="shared" si="138"/>
        <v>159.04410915133315</v>
      </c>
      <c r="AF256" s="7">
        <f t="shared" si="138"/>
        <v>147.35087384503106</v>
      </c>
      <c r="AG256" s="7">
        <f t="shared" si="138"/>
        <v>134.09519688045319</v>
      </c>
      <c r="AH256" s="7">
        <f t="shared" si="138"/>
        <v>120.35807068009721</v>
      </c>
      <c r="AI256" s="7">
        <f t="shared" si="138"/>
        <v>106.47628933011555</v>
      </c>
      <c r="AJ256" s="7">
        <f t="shared" si="138"/>
        <v>92.614459158675061</v>
      </c>
      <c r="AK256" s="7">
        <f t="shared" si="138"/>
        <v>78.907800975163084</v>
      </c>
      <c r="AL256" s="7">
        <f t="shared" si="138"/>
        <v>65.532799215562335</v>
      </c>
      <c r="AM256" s="7">
        <f t="shared" si="138"/>
        <v>52.798323616952402</v>
      </c>
      <c r="AN256" s="7">
        <f t="shared" si="138"/>
        <v>41.343748685604496</v>
      </c>
      <c r="AO256" s="7">
        <f t="shared" si="138"/>
        <v>32.581547759520127</v>
      </c>
      <c r="AP256" s="7">
        <f t="shared" si="138"/>
        <v>29.077915611963363</v>
      </c>
      <c r="AQ256" s="7">
        <f t="shared" si="138"/>
        <v>32.581547759520127</v>
      </c>
      <c r="AR256" s="7">
        <f t="shared" si="138"/>
        <v>41.343748685604496</v>
      </c>
      <c r="AS256" s="7">
        <f t="shared" si="144"/>
        <v>52.798323616952402</v>
      </c>
      <c r="AT256" s="7">
        <f t="shared" si="144"/>
        <v>65.532799215562335</v>
      </c>
      <c r="AU256" s="7">
        <f t="shared" si="144"/>
        <v>78.907800975163084</v>
      </c>
      <c r="AV256" s="7">
        <f t="shared" si="144"/>
        <v>92.614459158675061</v>
      </c>
      <c r="AW256" s="7">
        <f t="shared" si="144"/>
        <v>106.47628933011555</v>
      </c>
      <c r="AX256" s="7">
        <f t="shared" si="144"/>
        <v>120.35807068009721</v>
      </c>
      <c r="AY256" s="7">
        <f t="shared" si="144"/>
        <v>134.09519688045319</v>
      </c>
      <c r="AZ256" s="7">
        <f t="shared" si="144"/>
        <v>147.35087384503106</v>
      </c>
      <c r="BA256" s="7">
        <f t="shared" si="142"/>
        <v>159.04410915133315</v>
      </c>
      <c r="BB256" s="7">
        <f t="shared" si="118"/>
        <v>164.83791561196341</v>
      </c>
      <c r="BC256" s="7">
        <f t="shared" si="125"/>
        <v>87.156701933790728</v>
      </c>
      <c r="BD256" s="7">
        <f t="shared" si="119"/>
        <v>11.620893591172097</v>
      </c>
      <c r="BE256" s="40">
        <f t="shared" si="126"/>
        <v>0.98432661462178739</v>
      </c>
      <c r="BF256" s="40">
        <f t="shared" si="132"/>
        <v>0</v>
      </c>
      <c r="BG256" s="40">
        <f t="shared" si="132"/>
        <v>0</v>
      </c>
      <c r="BH256" s="40">
        <f t="shared" si="132"/>
        <v>0</v>
      </c>
      <c r="BI256" s="40">
        <f t="shared" si="132"/>
        <v>0</v>
      </c>
      <c r="BJ256" s="40">
        <f t="shared" si="132"/>
        <v>0</v>
      </c>
      <c r="BK256" s="40">
        <f t="shared" si="132"/>
        <v>0</v>
      </c>
      <c r="BL256" s="40">
        <f t="shared" si="139"/>
        <v>0</v>
      </c>
      <c r="BM256" s="40">
        <f t="shared" si="139"/>
        <v>258.872866667913</v>
      </c>
      <c r="BN256" s="40">
        <f t="shared" si="139"/>
        <v>557.29962898317126</v>
      </c>
      <c r="BO256" s="40">
        <f t="shared" si="139"/>
        <v>813.56449943825521</v>
      </c>
      <c r="BP256" s="40">
        <f t="shared" si="139"/>
        <v>1010.2034506093735</v>
      </c>
      <c r="BQ256" s="40">
        <f t="shared" si="139"/>
        <v>1133.8158629354457</v>
      </c>
      <c r="BR256" s="40">
        <f t="shared" si="139"/>
        <v>1175.9777547956196</v>
      </c>
      <c r="BS256" s="40">
        <f t="shared" si="117"/>
        <v>1133.8158629354457</v>
      </c>
      <c r="BT256" s="40">
        <f t="shared" si="117"/>
        <v>1010.2034506093735</v>
      </c>
      <c r="BU256" s="40">
        <f t="shared" si="117"/>
        <v>813.56449943825521</v>
      </c>
      <c r="BV256" s="40">
        <f t="shared" si="117"/>
        <v>557.29962898317126</v>
      </c>
      <c r="BW256" s="40">
        <f t="shared" si="117"/>
        <v>258.872866667913</v>
      </c>
      <c r="BX256" s="40">
        <f t="shared" ref="BW256:CD314" si="145">IF(1367*$BE256*COS(RADIANS(AV256))&gt;0,1367*$BE256*COS(RADIANS(AV256)),0)</f>
        <v>0</v>
      </c>
      <c r="BY256" s="40">
        <f t="shared" si="145"/>
        <v>0</v>
      </c>
      <c r="BZ256" s="40">
        <f t="shared" si="145"/>
        <v>0</v>
      </c>
      <c r="CA256" s="40">
        <f t="shared" si="141"/>
        <v>0</v>
      </c>
      <c r="CB256" s="40">
        <f t="shared" si="141"/>
        <v>0</v>
      </c>
      <c r="CC256" s="40">
        <f t="shared" si="141"/>
        <v>0</v>
      </c>
      <c r="CD256" s="40">
        <f t="shared" si="141"/>
        <v>0</v>
      </c>
      <c r="CE256" s="40">
        <f t="shared" si="127"/>
        <v>599.74865494576602</v>
      </c>
      <c r="CF256" s="10">
        <f t="shared" si="120"/>
        <v>1.5211714139239569</v>
      </c>
      <c r="CG256" s="35">
        <f t="shared" si="121"/>
        <v>6.5133333333333301</v>
      </c>
      <c r="CH256" s="7">
        <f t="shared" si="122"/>
        <v>31.040291819470667</v>
      </c>
      <c r="CI256" s="7">
        <f t="shared" si="128"/>
        <v>15.830548827930041</v>
      </c>
      <c r="CJ256" s="10">
        <f t="shared" si="123"/>
        <v>18.04844150696454</v>
      </c>
    </row>
    <row r="257" spans="1:88" ht="15.75" thickBot="1" x14ac:dyDescent="0.3">
      <c r="A257" s="8">
        <v>246</v>
      </c>
      <c r="B257" s="3" t="s">
        <v>24</v>
      </c>
      <c r="C257" s="14">
        <v>44442</v>
      </c>
      <c r="D257" s="11">
        <f t="shared" si="124"/>
        <v>6.5714093334216326</v>
      </c>
      <c r="E257" s="8">
        <f t="shared" si="143"/>
        <v>-180</v>
      </c>
      <c r="F257" s="3">
        <f t="shared" si="143"/>
        <v>-165</v>
      </c>
      <c r="G257" s="3">
        <f t="shared" si="143"/>
        <v>-150</v>
      </c>
      <c r="H257" s="3">
        <f t="shared" si="143"/>
        <v>-135</v>
      </c>
      <c r="I257" s="3">
        <f t="shared" si="143"/>
        <v>-120</v>
      </c>
      <c r="J257" s="3">
        <f t="shared" si="143"/>
        <v>-105</v>
      </c>
      <c r="K257" s="3">
        <f t="shared" si="143"/>
        <v>-90</v>
      </c>
      <c r="L257" s="3">
        <f t="shared" si="143"/>
        <v>-75</v>
      </c>
      <c r="M257" s="3">
        <f t="shared" si="143"/>
        <v>-60</v>
      </c>
      <c r="N257" s="3">
        <f t="shared" si="143"/>
        <v>-45</v>
      </c>
      <c r="O257" s="3">
        <f t="shared" si="143"/>
        <v>-30</v>
      </c>
      <c r="P257" s="3">
        <f t="shared" si="137"/>
        <v>-15</v>
      </c>
      <c r="Q257" s="3">
        <f t="shared" si="137"/>
        <v>0</v>
      </c>
      <c r="R257" s="3">
        <f t="shared" si="137"/>
        <v>15</v>
      </c>
      <c r="S257" s="3">
        <f t="shared" si="137"/>
        <v>30</v>
      </c>
      <c r="T257" s="3">
        <f t="shared" si="137"/>
        <v>45</v>
      </c>
      <c r="U257" s="3">
        <f t="shared" si="137"/>
        <v>60</v>
      </c>
      <c r="V257" s="3">
        <f t="shared" si="137"/>
        <v>75</v>
      </c>
      <c r="W257" s="3">
        <f t="shared" si="137"/>
        <v>90</v>
      </c>
      <c r="X257" s="3">
        <f t="shared" si="140"/>
        <v>105</v>
      </c>
      <c r="Y257" s="3">
        <f t="shared" si="140"/>
        <v>120</v>
      </c>
      <c r="Z257" s="3">
        <f t="shared" si="140"/>
        <v>135</v>
      </c>
      <c r="AA257" s="3">
        <f t="shared" si="140"/>
        <v>150</v>
      </c>
      <c r="AB257" s="3">
        <f t="shared" si="140"/>
        <v>165</v>
      </c>
      <c r="AC257" s="3">
        <f t="shared" si="135"/>
        <v>180</v>
      </c>
      <c r="AD257" s="7">
        <f t="shared" si="138"/>
        <v>164.45140933342165</v>
      </c>
      <c r="AE257" s="7">
        <f t="shared" si="138"/>
        <v>158.75581364889612</v>
      </c>
      <c r="AF257" s="7">
        <f t="shared" si="138"/>
        <v>147.1512302535146</v>
      </c>
      <c r="AG257" s="7">
        <f t="shared" si="138"/>
        <v>133.93570140738939</v>
      </c>
      <c r="AH257" s="7">
        <f t="shared" si="138"/>
        <v>120.21512384702925</v>
      </c>
      <c r="AI257" s="7">
        <f t="shared" si="138"/>
        <v>106.33700940445448</v>
      </c>
      <c r="AJ257" s="7">
        <f t="shared" si="138"/>
        <v>92.469792175663144</v>
      </c>
      <c r="AK257" s="7">
        <f t="shared" si="138"/>
        <v>78.74935816978045</v>
      </c>
      <c r="AL257" s="7">
        <f t="shared" si="138"/>
        <v>65.350715017861972</v>
      </c>
      <c r="AM257" s="7">
        <f t="shared" si="138"/>
        <v>52.579115949105102</v>
      </c>
      <c r="AN257" s="7">
        <f t="shared" si="138"/>
        <v>41.068918848400813</v>
      </c>
      <c r="AO257" s="7">
        <f t="shared" si="138"/>
        <v>32.235877251754097</v>
      </c>
      <c r="AP257" s="7">
        <f t="shared" si="138"/>
        <v>28.691409333421639</v>
      </c>
      <c r="AQ257" s="7">
        <f t="shared" si="138"/>
        <v>32.235877251754097</v>
      </c>
      <c r="AR257" s="7">
        <f t="shared" si="138"/>
        <v>41.068918848400813</v>
      </c>
      <c r="AS257" s="7">
        <f t="shared" si="144"/>
        <v>52.579115949105102</v>
      </c>
      <c r="AT257" s="7">
        <f t="shared" si="144"/>
        <v>65.350715017861972</v>
      </c>
      <c r="AU257" s="7">
        <f t="shared" si="144"/>
        <v>78.74935816978045</v>
      </c>
      <c r="AV257" s="7">
        <f t="shared" si="144"/>
        <v>92.469792175663144</v>
      </c>
      <c r="AW257" s="7">
        <f t="shared" si="144"/>
        <v>106.33700940445448</v>
      </c>
      <c r="AX257" s="7">
        <f t="shared" si="144"/>
        <v>120.21512384702925</v>
      </c>
      <c r="AY257" s="7">
        <f t="shared" si="144"/>
        <v>133.93570140738939</v>
      </c>
      <c r="AZ257" s="7">
        <f t="shared" si="144"/>
        <v>147.1512302535146</v>
      </c>
      <c r="BA257" s="7">
        <f t="shared" si="142"/>
        <v>158.75581364889612</v>
      </c>
      <c r="BB257" s="7">
        <f t="shared" si="118"/>
        <v>164.45140933342165</v>
      </c>
      <c r="BC257" s="7">
        <f t="shared" si="125"/>
        <v>87.316199640017359</v>
      </c>
      <c r="BD257" s="7">
        <f t="shared" si="119"/>
        <v>11.642159952002315</v>
      </c>
      <c r="BE257" s="40">
        <f t="shared" si="126"/>
        <v>0.98482881959808055</v>
      </c>
      <c r="BF257" s="40">
        <f t="shared" si="132"/>
        <v>0</v>
      </c>
      <c r="BG257" s="40">
        <f t="shared" si="132"/>
        <v>0</v>
      </c>
      <c r="BH257" s="40">
        <f t="shared" si="132"/>
        <v>0</v>
      </c>
      <c r="BI257" s="40">
        <f t="shared" si="132"/>
        <v>0</v>
      </c>
      <c r="BJ257" s="40">
        <f t="shared" si="132"/>
        <v>0</v>
      </c>
      <c r="BK257" s="40">
        <f t="shared" si="132"/>
        <v>0</v>
      </c>
      <c r="BL257" s="40">
        <f t="shared" si="139"/>
        <v>0</v>
      </c>
      <c r="BM257" s="40">
        <f t="shared" si="139"/>
        <v>262.65728239592096</v>
      </c>
      <c r="BN257" s="40">
        <f t="shared" si="139"/>
        <v>561.47531284802244</v>
      </c>
      <c r="BO257" s="40">
        <f t="shared" si="139"/>
        <v>818.07617286926825</v>
      </c>
      <c r="BP257" s="40">
        <f t="shared" si="139"/>
        <v>1014.9729379021813</v>
      </c>
      <c r="BQ257" s="40">
        <f t="shared" si="139"/>
        <v>1138.7474187970581</v>
      </c>
      <c r="BR257" s="40">
        <f t="shared" si="139"/>
        <v>1180.9645892279138</v>
      </c>
      <c r="BS257" s="40">
        <f t="shared" si="139"/>
        <v>1138.7474187970581</v>
      </c>
      <c r="BT257" s="40">
        <f t="shared" si="139"/>
        <v>1014.9729379021813</v>
      </c>
      <c r="BU257" s="40">
        <f t="shared" si="139"/>
        <v>818.07617286926825</v>
      </c>
      <c r="BV257" s="40">
        <f t="shared" si="139"/>
        <v>561.47531284802244</v>
      </c>
      <c r="BW257" s="40">
        <f t="shared" si="145"/>
        <v>262.65728239592096</v>
      </c>
      <c r="BX257" s="40">
        <f t="shared" si="145"/>
        <v>0</v>
      </c>
      <c r="BY257" s="40">
        <f t="shared" si="145"/>
        <v>0</v>
      </c>
      <c r="BZ257" s="40">
        <f t="shared" si="145"/>
        <v>0</v>
      </c>
      <c r="CA257" s="40">
        <f t="shared" si="141"/>
        <v>0</v>
      </c>
      <c r="CB257" s="40">
        <f t="shared" si="141"/>
        <v>0</v>
      </c>
      <c r="CC257" s="40">
        <f t="shared" si="141"/>
        <v>0</v>
      </c>
      <c r="CD257" s="40">
        <f t="shared" si="141"/>
        <v>0</v>
      </c>
      <c r="CE257" s="40">
        <f t="shared" si="127"/>
        <v>602.29194050623607</v>
      </c>
      <c r="CF257" s="10">
        <f t="shared" si="120"/>
        <v>1.5239551740469905</v>
      </c>
      <c r="CG257" s="35">
        <f t="shared" si="121"/>
        <v>6.5133333333333301</v>
      </c>
      <c r="CH257" s="7">
        <f t="shared" si="122"/>
        <v>31.250735957327006</v>
      </c>
      <c r="CI257" s="7">
        <f t="shared" si="128"/>
        <v>15.937875338236774</v>
      </c>
      <c r="CJ257" s="10">
        <f t="shared" si="123"/>
        <v>18.154167224981862</v>
      </c>
    </row>
    <row r="258" spans="1:88" ht="15.75" thickBot="1" x14ac:dyDescent="0.3">
      <c r="A258" s="8">
        <v>247</v>
      </c>
      <c r="B258" s="3" t="s">
        <v>24</v>
      </c>
      <c r="C258" s="14">
        <v>44443</v>
      </c>
      <c r="D258" s="11">
        <f t="shared" si="124"/>
        <v>6.1829558044717752</v>
      </c>
      <c r="E258" s="8">
        <f t="shared" si="143"/>
        <v>-180</v>
      </c>
      <c r="F258" s="3">
        <f t="shared" si="143"/>
        <v>-165</v>
      </c>
      <c r="G258" s="3">
        <f t="shared" si="143"/>
        <v>-150</v>
      </c>
      <c r="H258" s="3">
        <f t="shared" si="143"/>
        <v>-135</v>
      </c>
      <c r="I258" s="3">
        <f t="shared" si="143"/>
        <v>-120</v>
      </c>
      <c r="J258" s="3">
        <f t="shared" si="143"/>
        <v>-105</v>
      </c>
      <c r="K258" s="3">
        <f t="shared" si="143"/>
        <v>-90</v>
      </c>
      <c r="L258" s="3">
        <f t="shared" si="143"/>
        <v>-75</v>
      </c>
      <c r="M258" s="3">
        <f t="shared" si="143"/>
        <v>-60</v>
      </c>
      <c r="N258" s="3">
        <f t="shared" si="143"/>
        <v>-45</v>
      </c>
      <c r="O258" s="3">
        <f t="shared" si="143"/>
        <v>-30</v>
      </c>
      <c r="P258" s="3">
        <f t="shared" si="137"/>
        <v>-15</v>
      </c>
      <c r="Q258" s="3">
        <f t="shared" si="137"/>
        <v>0</v>
      </c>
      <c r="R258" s="3">
        <f t="shared" si="137"/>
        <v>15</v>
      </c>
      <c r="S258" s="3">
        <f t="shared" si="137"/>
        <v>30</v>
      </c>
      <c r="T258" s="3">
        <f t="shared" si="137"/>
        <v>45</v>
      </c>
      <c r="U258" s="3">
        <f t="shared" si="137"/>
        <v>60</v>
      </c>
      <c r="V258" s="3">
        <f t="shared" si="137"/>
        <v>75</v>
      </c>
      <c r="W258" s="3">
        <f t="shared" si="137"/>
        <v>90</v>
      </c>
      <c r="X258" s="3">
        <f t="shared" si="140"/>
        <v>105</v>
      </c>
      <c r="Y258" s="3">
        <f t="shared" si="140"/>
        <v>120</v>
      </c>
      <c r="Z258" s="3">
        <f t="shared" si="140"/>
        <v>135</v>
      </c>
      <c r="AA258" s="3">
        <f t="shared" si="140"/>
        <v>150</v>
      </c>
      <c r="AB258" s="3">
        <f t="shared" si="140"/>
        <v>165</v>
      </c>
      <c r="AC258" s="3">
        <f t="shared" si="135"/>
        <v>180</v>
      </c>
      <c r="AD258" s="7">
        <f t="shared" si="138"/>
        <v>164.06295580447178</v>
      </c>
      <c r="AE258" s="7">
        <f t="shared" si="138"/>
        <v>158.46310655826784</v>
      </c>
      <c r="AF258" s="7">
        <f t="shared" si="138"/>
        <v>146.94761388332546</v>
      </c>
      <c r="AG258" s="7">
        <f t="shared" si="138"/>
        <v>133.77330790521043</v>
      </c>
      <c r="AH258" s="7">
        <f t="shared" si="138"/>
        <v>120.07013814906458</v>
      </c>
      <c r="AI258" s="7">
        <f t="shared" si="138"/>
        <v>106.19635822008318</v>
      </c>
      <c r="AJ258" s="7">
        <f t="shared" si="138"/>
        <v>92.324298932175481</v>
      </c>
      <c r="AK258" s="7">
        <f t="shared" si="138"/>
        <v>78.590552128374867</v>
      </c>
      <c r="AL258" s="7">
        <f t="shared" si="138"/>
        <v>65.168652791185991</v>
      </c>
      <c r="AM258" s="7">
        <f t="shared" si="138"/>
        <v>52.360171406615159</v>
      </c>
      <c r="AN258" s="7">
        <f t="shared" si="138"/>
        <v>40.794203137364647</v>
      </c>
      <c r="AO258" s="7">
        <f t="shared" si="138"/>
        <v>31.889307103693522</v>
      </c>
      <c r="AP258" s="7">
        <f t="shared" si="138"/>
        <v>28.302955804471779</v>
      </c>
      <c r="AQ258" s="7">
        <f t="shared" si="138"/>
        <v>31.889307103693522</v>
      </c>
      <c r="AR258" s="7">
        <f t="shared" si="138"/>
        <v>40.794203137364647</v>
      </c>
      <c r="AS258" s="7">
        <f t="shared" si="144"/>
        <v>52.360171406615159</v>
      </c>
      <c r="AT258" s="7">
        <f t="shared" si="144"/>
        <v>65.168652791185991</v>
      </c>
      <c r="AU258" s="7">
        <f t="shared" si="144"/>
        <v>78.590552128374867</v>
      </c>
      <c r="AV258" s="7">
        <f t="shared" si="144"/>
        <v>92.324298932175481</v>
      </c>
      <c r="AW258" s="7">
        <f t="shared" si="144"/>
        <v>106.19635822008318</v>
      </c>
      <c r="AX258" s="7">
        <f t="shared" si="144"/>
        <v>120.07013814906458</v>
      </c>
      <c r="AY258" s="7">
        <f t="shared" si="144"/>
        <v>133.77330790521043</v>
      </c>
      <c r="AZ258" s="7">
        <f t="shared" si="144"/>
        <v>146.94761388332546</v>
      </c>
      <c r="BA258" s="7">
        <f t="shared" si="142"/>
        <v>158.46310655826784</v>
      </c>
      <c r="BB258" s="7">
        <f t="shared" si="118"/>
        <v>164.06295580447178</v>
      </c>
      <c r="BC258" s="7">
        <f t="shared" si="125"/>
        <v>87.476230437550214</v>
      </c>
      <c r="BD258" s="7">
        <f t="shared" si="119"/>
        <v>11.663497391673362</v>
      </c>
      <c r="BE258" s="40">
        <f t="shared" si="126"/>
        <v>0.98533552012254777</v>
      </c>
      <c r="BF258" s="40">
        <f t="shared" si="132"/>
        <v>0</v>
      </c>
      <c r="BG258" s="40">
        <f t="shared" si="132"/>
        <v>0</v>
      </c>
      <c r="BH258" s="40">
        <f t="shared" si="132"/>
        <v>0</v>
      </c>
      <c r="BI258" s="40">
        <f t="shared" si="132"/>
        <v>0</v>
      </c>
      <c r="BJ258" s="40">
        <f t="shared" si="132"/>
        <v>0</v>
      </c>
      <c r="BK258" s="40">
        <f t="shared" si="132"/>
        <v>0</v>
      </c>
      <c r="BL258" s="40">
        <f t="shared" si="139"/>
        <v>0</v>
      </c>
      <c r="BM258" s="40">
        <f t="shared" si="139"/>
        <v>266.45299961116882</v>
      </c>
      <c r="BN258" s="40">
        <f t="shared" si="139"/>
        <v>565.651403935286</v>
      </c>
      <c r="BO258" s="40">
        <f t="shared" si="139"/>
        <v>822.57889840540122</v>
      </c>
      <c r="BP258" s="40">
        <f t="shared" si="139"/>
        <v>1019.7262988661355</v>
      </c>
      <c r="BQ258" s="40">
        <f t="shared" si="139"/>
        <v>1143.6583357775737</v>
      </c>
      <c r="BR258" s="40">
        <f t="shared" si="139"/>
        <v>1185.9292456315761</v>
      </c>
      <c r="BS258" s="40">
        <f t="shared" si="139"/>
        <v>1143.6583357775737</v>
      </c>
      <c r="BT258" s="40">
        <f t="shared" si="139"/>
        <v>1019.7262988661355</v>
      </c>
      <c r="BU258" s="40">
        <f t="shared" si="139"/>
        <v>822.57889840540122</v>
      </c>
      <c r="BV258" s="40">
        <f t="shared" si="139"/>
        <v>565.651403935286</v>
      </c>
      <c r="BW258" s="40">
        <f t="shared" si="145"/>
        <v>266.45299961116882</v>
      </c>
      <c r="BX258" s="40">
        <f t="shared" si="145"/>
        <v>0</v>
      </c>
      <c r="BY258" s="40">
        <f t="shared" si="145"/>
        <v>0</v>
      </c>
      <c r="BZ258" s="40">
        <f t="shared" si="145"/>
        <v>0</v>
      </c>
      <c r="CA258" s="40">
        <f t="shared" si="141"/>
        <v>0</v>
      </c>
      <c r="CB258" s="40">
        <f t="shared" si="141"/>
        <v>0</v>
      </c>
      <c r="CC258" s="40">
        <f t="shared" si="141"/>
        <v>0</v>
      </c>
      <c r="CD258" s="40">
        <f t="shared" si="141"/>
        <v>0</v>
      </c>
      <c r="CE258" s="40">
        <f t="shared" si="127"/>
        <v>604.82391527210382</v>
      </c>
      <c r="CF258" s="10">
        <f t="shared" si="120"/>
        <v>1.5267482383685314</v>
      </c>
      <c r="CG258" s="35">
        <f t="shared" si="121"/>
        <v>6.5133333333333301</v>
      </c>
      <c r="CH258" s="7">
        <f t="shared" si="122"/>
        <v>31.460803472442461</v>
      </c>
      <c r="CI258" s="7">
        <f t="shared" si="128"/>
        <v>16.045009770945654</v>
      </c>
      <c r="CJ258" s="10">
        <f t="shared" si="123"/>
        <v>18.259455684890089</v>
      </c>
    </row>
    <row r="259" spans="1:88" ht="15.75" thickBot="1" x14ac:dyDescent="0.3">
      <c r="A259" s="8">
        <v>248</v>
      </c>
      <c r="B259" s="3" t="s">
        <v>24</v>
      </c>
      <c r="C259" s="14">
        <v>44444</v>
      </c>
      <c r="D259" s="11">
        <f t="shared" si="124"/>
        <v>5.7926701322779479</v>
      </c>
      <c r="E259" s="8">
        <f t="shared" si="143"/>
        <v>-180</v>
      </c>
      <c r="F259" s="3">
        <f t="shared" si="143"/>
        <v>-165</v>
      </c>
      <c r="G259" s="3">
        <f t="shared" si="143"/>
        <v>-150</v>
      </c>
      <c r="H259" s="3">
        <f t="shared" si="143"/>
        <v>-135</v>
      </c>
      <c r="I259" s="3">
        <f t="shared" si="143"/>
        <v>-120</v>
      </c>
      <c r="J259" s="3">
        <f t="shared" si="143"/>
        <v>-105</v>
      </c>
      <c r="K259" s="3">
        <f t="shared" si="143"/>
        <v>-90</v>
      </c>
      <c r="L259" s="3">
        <f t="shared" si="143"/>
        <v>-75</v>
      </c>
      <c r="M259" s="3">
        <f t="shared" si="143"/>
        <v>-60</v>
      </c>
      <c r="N259" s="3">
        <f t="shared" si="143"/>
        <v>-45</v>
      </c>
      <c r="O259" s="3">
        <f t="shared" si="143"/>
        <v>-30</v>
      </c>
      <c r="P259" s="3">
        <f t="shared" si="137"/>
        <v>-15</v>
      </c>
      <c r="Q259" s="3">
        <f t="shared" si="137"/>
        <v>0</v>
      </c>
      <c r="R259" s="3">
        <f t="shared" si="137"/>
        <v>15</v>
      </c>
      <c r="S259" s="3">
        <f t="shared" si="137"/>
        <v>30</v>
      </c>
      <c r="T259" s="3">
        <f t="shared" si="137"/>
        <v>45</v>
      </c>
      <c r="U259" s="3">
        <f t="shared" si="137"/>
        <v>60</v>
      </c>
      <c r="V259" s="3">
        <f t="shared" si="137"/>
        <v>75</v>
      </c>
      <c r="W259" s="3">
        <f t="shared" si="137"/>
        <v>90</v>
      </c>
      <c r="X259" s="3">
        <f t="shared" si="140"/>
        <v>105</v>
      </c>
      <c r="Y259" s="3">
        <f t="shared" si="140"/>
        <v>120</v>
      </c>
      <c r="Z259" s="3">
        <f t="shared" si="140"/>
        <v>135</v>
      </c>
      <c r="AA259" s="3">
        <f t="shared" si="140"/>
        <v>150</v>
      </c>
      <c r="AB259" s="3">
        <f t="shared" si="140"/>
        <v>165</v>
      </c>
      <c r="AC259" s="3">
        <f t="shared" si="135"/>
        <v>180</v>
      </c>
      <c r="AD259" s="7">
        <f t="shared" si="138"/>
        <v>163.67267013227797</v>
      </c>
      <c r="AE259" s="7">
        <f t="shared" si="138"/>
        <v>158.16615168923425</v>
      </c>
      <c r="AF259" s="7">
        <f t="shared" si="138"/>
        <v>146.74009730429805</v>
      </c>
      <c r="AG259" s="7">
        <f t="shared" si="138"/>
        <v>133.60805723452214</v>
      </c>
      <c r="AH259" s="7">
        <f t="shared" si="138"/>
        <v>119.92314887581189</v>
      </c>
      <c r="AI259" s="7">
        <f t="shared" si="138"/>
        <v>106.05437476152403</v>
      </c>
      <c r="AJ259" s="7">
        <f t="shared" si="138"/>
        <v>92.178026936000975</v>
      </c>
      <c r="AK259" s="7">
        <f t="shared" si="138"/>
        <v>78.431443131960279</v>
      </c>
      <c r="AL259" s="7">
        <f t="shared" si="138"/>
        <v>64.986690991089503</v>
      </c>
      <c r="AM259" s="7">
        <f t="shared" si="138"/>
        <v>52.141594029286722</v>
      </c>
      <c r="AN259" s="7">
        <f t="shared" si="138"/>
        <v>40.519736597447853</v>
      </c>
      <c r="AO259" s="7">
        <f t="shared" si="138"/>
        <v>31.541980632799955</v>
      </c>
      <c r="AP259" s="7">
        <f t="shared" si="138"/>
        <v>27.912670132277963</v>
      </c>
      <c r="AQ259" s="7">
        <f t="shared" si="138"/>
        <v>31.541980632799955</v>
      </c>
      <c r="AR259" s="7">
        <f t="shared" si="138"/>
        <v>40.519736597447853</v>
      </c>
      <c r="AS259" s="7">
        <f t="shared" si="144"/>
        <v>52.141594029286722</v>
      </c>
      <c r="AT259" s="7">
        <f t="shared" si="144"/>
        <v>64.986690991089503</v>
      </c>
      <c r="AU259" s="7">
        <f t="shared" si="144"/>
        <v>78.431443131960279</v>
      </c>
      <c r="AV259" s="7">
        <f t="shared" si="144"/>
        <v>92.178026936000975</v>
      </c>
      <c r="AW259" s="7">
        <f t="shared" si="144"/>
        <v>106.05437476152403</v>
      </c>
      <c r="AX259" s="7">
        <f t="shared" si="144"/>
        <v>119.92314887581189</v>
      </c>
      <c r="AY259" s="7">
        <f t="shared" si="144"/>
        <v>133.60805723452214</v>
      </c>
      <c r="AZ259" s="7">
        <f t="shared" si="144"/>
        <v>146.74009730429805</v>
      </c>
      <c r="BA259" s="7">
        <f t="shared" si="142"/>
        <v>158.16615168923425</v>
      </c>
      <c r="BB259" s="7">
        <f t="shared" si="118"/>
        <v>163.67267013227797</v>
      </c>
      <c r="BC259" s="7">
        <f t="shared" si="125"/>
        <v>87.63675967737656</v>
      </c>
      <c r="BD259" s="7">
        <f t="shared" si="119"/>
        <v>11.684901290316875</v>
      </c>
      <c r="BE259" s="40">
        <f t="shared" si="126"/>
        <v>0.9858465660488881</v>
      </c>
      <c r="BF259" s="40">
        <f t="shared" si="132"/>
        <v>0</v>
      </c>
      <c r="BG259" s="40">
        <f t="shared" si="132"/>
        <v>0</v>
      </c>
      <c r="BH259" s="40">
        <f t="shared" si="132"/>
        <v>0</v>
      </c>
      <c r="BI259" s="40">
        <f t="shared" si="132"/>
        <v>0</v>
      </c>
      <c r="BJ259" s="40">
        <f t="shared" si="132"/>
        <v>0</v>
      </c>
      <c r="BK259" s="40">
        <f t="shared" si="132"/>
        <v>0</v>
      </c>
      <c r="BL259" s="40">
        <f t="shared" si="139"/>
        <v>0</v>
      </c>
      <c r="BM259" s="40">
        <f t="shared" si="139"/>
        <v>270.2586059119148</v>
      </c>
      <c r="BN259" s="40">
        <f t="shared" si="139"/>
        <v>569.82614970695636</v>
      </c>
      <c r="BO259" s="40">
        <f t="shared" si="139"/>
        <v>827.07063142701611</v>
      </c>
      <c r="BP259" s="40">
        <f t="shared" si="139"/>
        <v>1024.4612647594784</v>
      </c>
      <c r="BQ259" s="40">
        <f t="shared" si="139"/>
        <v>1148.5462042461807</v>
      </c>
      <c r="BR259" s="40">
        <f t="shared" si="139"/>
        <v>1190.8692663211623</v>
      </c>
      <c r="BS259" s="40">
        <f t="shared" si="139"/>
        <v>1148.5462042461807</v>
      </c>
      <c r="BT259" s="40">
        <f t="shared" si="139"/>
        <v>1024.4612647594784</v>
      </c>
      <c r="BU259" s="40">
        <f t="shared" si="139"/>
        <v>827.07063142701611</v>
      </c>
      <c r="BV259" s="40">
        <f t="shared" si="139"/>
        <v>569.82614970695636</v>
      </c>
      <c r="BW259" s="40">
        <f t="shared" si="145"/>
        <v>270.2586059119148</v>
      </c>
      <c r="BX259" s="40">
        <f t="shared" si="145"/>
        <v>0</v>
      </c>
      <c r="BY259" s="40">
        <f t="shared" si="145"/>
        <v>0</v>
      </c>
      <c r="BZ259" s="40">
        <f t="shared" si="145"/>
        <v>0</v>
      </c>
      <c r="CA259" s="40">
        <f t="shared" si="141"/>
        <v>0</v>
      </c>
      <c r="CB259" s="40">
        <f t="shared" si="141"/>
        <v>0</v>
      </c>
      <c r="CC259" s="40">
        <f t="shared" si="141"/>
        <v>0</v>
      </c>
      <c r="CD259" s="40">
        <f t="shared" si="141"/>
        <v>0</v>
      </c>
      <c r="CE259" s="40">
        <f t="shared" si="127"/>
        <v>607.34332582379272</v>
      </c>
      <c r="CF259" s="10">
        <f t="shared" si="120"/>
        <v>1.5295500021492245</v>
      </c>
      <c r="CG259" s="35">
        <f t="shared" si="121"/>
        <v>6.5133333333333301</v>
      </c>
      <c r="CH259" s="7">
        <f t="shared" si="122"/>
        <v>31.670400426889319</v>
      </c>
      <c r="CI259" s="7">
        <f t="shared" si="128"/>
        <v>16.151904217713554</v>
      </c>
      <c r="CJ259" s="10">
        <f t="shared" si="123"/>
        <v>18.364257033086126</v>
      </c>
    </row>
    <row r="260" spans="1:88" ht="15.75" thickBot="1" x14ac:dyDescent="0.3">
      <c r="A260" s="8">
        <v>249</v>
      </c>
      <c r="B260" s="3" t="s">
        <v>24</v>
      </c>
      <c r="C260" s="14">
        <v>44445</v>
      </c>
      <c r="D260" s="11">
        <f t="shared" si="124"/>
        <v>5.400667966907867</v>
      </c>
      <c r="E260" s="8">
        <f t="shared" si="143"/>
        <v>-180</v>
      </c>
      <c r="F260" s="3">
        <f t="shared" si="143"/>
        <v>-165</v>
      </c>
      <c r="G260" s="3">
        <f t="shared" si="143"/>
        <v>-150</v>
      </c>
      <c r="H260" s="3">
        <f t="shared" si="143"/>
        <v>-135</v>
      </c>
      <c r="I260" s="3">
        <f t="shared" si="143"/>
        <v>-120</v>
      </c>
      <c r="J260" s="3">
        <f t="shared" si="143"/>
        <v>-105</v>
      </c>
      <c r="K260" s="3">
        <f t="shared" si="143"/>
        <v>-90</v>
      </c>
      <c r="L260" s="3">
        <f t="shared" si="143"/>
        <v>-75</v>
      </c>
      <c r="M260" s="3">
        <f t="shared" si="143"/>
        <v>-60</v>
      </c>
      <c r="N260" s="3">
        <f t="shared" si="143"/>
        <v>-45</v>
      </c>
      <c r="O260" s="3">
        <f t="shared" si="143"/>
        <v>-30</v>
      </c>
      <c r="P260" s="3">
        <f t="shared" si="137"/>
        <v>-15</v>
      </c>
      <c r="Q260" s="3">
        <f t="shared" si="137"/>
        <v>0</v>
      </c>
      <c r="R260" s="3">
        <f t="shared" si="137"/>
        <v>15</v>
      </c>
      <c r="S260" s="3">
        <f t="shared" si="137"/>
        <v>30</v>
      </c>
      <c r="T260" s="3">
        <f t="shared" si="137"/>
        <v>45</v>
      </c>
      <c r="U260" s="3">
        <f t="shared" si="137"/>
        <v>60</v>
      </c>
      <c r="V260" s="3">
        <f t="shared" si="137"/>
        <v>75</v>
      </c>
      <c r="W260" s="3">
        <f t="shared" si="137"/>
        <v>90</v>
      </c>
      <c r="X260" s="3">
        <f t="shared" si="140"/>
        <v>105</v>
      </c>
      <c r="Y260" s="3">
        <f t="shared" si="140"/>
        <v>120</v>
      </c>
      <c r="Z260" s="3">
        <f t="shared" si="140"/>
        <v>135</v>
      </c>
      <c r="AA260" s="3">
        <f t="shared" si="140"/>
        <v>150</v>
      </c>
      <c r="AB260" s="3">
        <f t="shared" si="140"/>
        <v>165</v>
      </c>
      <c r="AC260" s="3">
        <f t="shared" si="135"/>
        <v>180</v>
      </c>
      <c r="AD260" s="7">
        <f t="shared" si="138"/>
        <v>163.28066796690786</v>
      </c>
      <c r="AE260" s="7">
        <f t="shared" si="138"/>
        <v>157.86511448979496</v>
      </c>
      <c r="AF260" s="7">
        <f t="shared" si="138"/>
        <v>146.52875763488544</v>
      </c>
      <c r="AG260" s="7">
        <f t="shared" si="138"/>
        <v>133.43999345138013</v>
      </c>
      <c r="AH260" s="7">
        <f t="shared" si="138"/>
        <v>119.77419332347652</v>
      </c>
      <c r="AI260" s="7">
        <f t="shared" si="138"/>
        <v>105.91109915426895</v>
      </c>
      <c r="AJ260" s="7">
        <f t="shared" si="138"/>
        <v>92.031024164750647</v>
      </c>
      <c r="AK260" s="7">
        <f t="shared" si="138"/>
        <v>78.272091388907228</v>
      </c>
      <c r="AL260" s="7">
        <f t="shared" si="138"/>
        <v>64.804907606149229</v>
      </c>
      <c r="AM260" s="7">
        <f t="shared" si="138"/>
        <v>51.923487327940961</v>
      </c>
      <c r="AN260" s="7">
        <f t="shared" si="138"/>
        <v>40.245654510057875</v>
      </c>
      <c r="AO260" s="7">
        <f t="shared" si="138"/>
        <v>31.19404265543433</v>
      </c>
      <c r="AP260" s="7">
        <f t="shared" si="138"/>
        <v>27.520667966907883</v>
      </c>
      <c r="AQ260" s="7">
        <f t="shared" si="138"/>
        <v>31.19404265543433</v>
      </c>
      <c r="AR260" s="7">
        <f t="shared" si="138"/>
        <v>40.245654510057875</v>
      </c>
      <c r="AS260" s="7">
        <f t="shared" si="144"/>
        <v>51.923487327940961</v>
      </c>
      <c r="AT260" s="7">
        <f t="shared" si="144"/>
        <v>64.804907606149229</v>
      </c>
      <c r="AU260" s="7">
        <f t="shared" si="144"/>
        <v>78.272091388907228</v>
      </c>
      <c r="AV260" s="7">
        <f t="shared" si="144"/>
        <v>92.031024164750647</v>
      </c>
      <c r="AW260" s="7">
        <f t="shared" si="144"/>
        <v>105.91109915426895</v>
      </c>
      <c r="AX260" s="7">
        <f t="shared" si="144"/>
        <v>119.77419332347652</v>
      </c>
      <c r="AY260" s="7">
        <f t="shared" si="144"/>
        <v>133.43999345138013</v>
      </c>
      <c r="AZ260" s="7">
        <f t="shared" si="144"/>
        <v>146.52875763488544</v>
      </c>
      <c r="BA260" s="7">
        <f t="shared" si="142"/>
        <v>157.86511448979496</v>
      </c>
      <c r="BB260" s="7">
        <f t="shared" si="118"/>
        <v>163.28066796690786</v>
      </c>
      <c r="BC260" s="7">
        <f t="shared" si="125"/>
        <v>87.797753134853863</v>
      </c>
      <c r="BD260" s="7">
        <f t="shared" si="119"/>
        <v>11.706367084647182</v>
      </c>
      <c r="BE260" s="40">
        <f t="shared" si="126"/>
        <v>0.98636180594316414</v>
      </c>
      <c r="BF260" s="40">
        <f t="shared" si="132"/>
        <v>0</v>
      </c>
      <c r="BG260" s="40">
        <f t="shared" si="132"/>
        <v>0</v>
      </c>
      <c r="BH260" s="40">
        <f t="shared" si="132"/>
        <v>0</v>
      </c>
      <c r="BI260" s="40">
        <f t="shared" si="132"/>
        <v>0</v>
      </c>
      <c r="BJ260" s="40">
        <f t="shared" si="132"/>
        <v>0</v>
      </c>
      <c r="BK260" s="40">
        <f t="shared" si="132"/>
        <v>0</v>
      </c>
      <c r="BL260" s="40">
        <f t="shared" si="139"/>
        <v>0</v>
      </c>
      <c r="BM260" s="40">
        <f t="shared" si="139"/>
        <v>274.0726879404906</v>
      </c>
      <c r="BN260" s="40">
        <f t="shared" si="139"/>
        <v>573.99781074941802</v>
      </c>
      <c r="BO260" s="40">
        <f t="shared" si="139"/>
        <v>831.54935252990902</v>
      </c>
      <c r="BP260" s="40">
        <f t="shared" si="139"/>
        <v>1029.1756013336708</v>
      </c>
      <c r="BQ260" s="40">
        <f t="shared" si="139"/>
        <v>1153.4086548975447</v>
      </c>
      <c r="BR260" s="40">
        <f t="shared" si="139"/>
        <v>1195.7822359259806</v>
      </c>
      <c r="BS260" s="40">
        <f t="shared" si="139"/>
        <v>1153.4086548975447</v>
      </c>
      <c r="BT260" s="40">
        <f t="shared" si="139"/>
        <v>1029.1756013336708</v>
      </c>
      <c r="BU260" s="40">
        <f t="shared" si="139"/>
        <v>831.54935252990902</v>
      </c>
      <c r="BV260" s="40">
        <f t="shared" si="139"/>
        <v>573.99781074941802</v>
      </c>
      <c r="BW260" s="40">
        <f t="shared" si="145"/>
        <v>274.0726879404906</v>
      </c>
      <c r="BX260" s="40">
        <f t="shared" si="145"/>
        <v>0</v>
      </c>
      <c r="BY260" s="40">
        <f t="shared" si="145"/>
        <v>0</v>
      </c>
      <c r="BZ260" s="40">
        <f t="shared" si="145"/>
        <v>0</v>
      </c>
      <c r="CA260" s="40">
        <f t="shared" si="141"/>
        <v>0</v>
      </c>
      <c r="CB260" s="40">
        <f t="shared" si="141"/>
        <v>0</v>
      </c>
      <c r="CC260" s="40">
        <f t="shared" si="141"/>
        <v>0</v>
      </c>
      <c r="CD260" s="40">
        <f t="shared" si="141"/>
        <v>0</v>
      </c>
      <c r="CE260" s="40">
        <f t="shared" si="127"/>
        <v>609.84894032225009</v>
      </c>
      <c r="CF260" s="10">
        <f t="shared" si="120"/>
        <v>1.5323598680563728</v>
      </c>
      <c r="CG260" s="35">
        <f t="shared" si="121"/>
        <v>6.5133333333333301</v>
      </c>
      <c r="CH260" s="7">
        <f t="shared" si="122"/>
        <v>31.879433971530343</v>
      </c>
      <c r="CI260" s="7">
        <f t="shared" si="128"/>
        <v>16.258511325480477</v>
      </c>
      <c r="CJ260" s="10">
        <f t="shared" si="123"/>
        <v>18.468522248952514</v>
      </c>
    </row>
    <row r="261" spans="1:88" ht="15.75" thickBot="1" x14ac:dyDescent="0.3">
      <c r="A261" s="8">
        <v>250</v>
      </c>
      <c r="B261" s="3" t="s">
        <v>24</v>
      </c>
      <c r="C261" s="14">
        <v>44446</v>
      </c>
      <c r="D261" s="11">
        <f t="shared" si="124"/>
        <v>5.0070654670632297</v>
      </c>
      <c r="E261" s="8">
        <f t="shared" si="143"/>
        <v>-180</v>
      </c>
      <c r="F261" s="3">
        <f t="shared" si="143"/>
        <v>-165</v>
      </c>
      <c r="G261" s="3">
        <f t="shared" si="143"/>
        <v>-150</v>
      </c>
      <c r="H261" s="3">
        <f t="shared" si="143"/>
        <v>-135</v>
      </c>
      <c r="I261" s="3">
        <f t="shared" si="143"/>
        <v>-120</v>
      </c>
      <c r="J261" s="3">
        <f t="shared" si="143"/>
        <v>-105</v>
      </c>
      <c r="K261" s="3">
        <f t="shared" si="143"/>
        <v>-90</v>
      </c>
      <c r="L261" s="3">
        <f t="shared" si="143"/>
        <v>-75</v>
      </c>
      <c r="M261" s="3">
        <f t="shared" si="143"/>
        <v>-60</v>
      </c>
      <c r="N261" s="3">
        <f t="shared" si="143"/>
        <v>-45</v>
      </c>
      <c r="O261" s="3">
        <f t="shared" si="143"/>
        <v>-30</v>
      </c>
      <c r="P261" s="3">
        <f t="shared" si="137"/>
        <v>-15</v>
      </c>
      <c r="Q261" s="3">
        <f t="shared" si="137"/>
        <v>0</v>
      </c>
      <c r="R261" s="3">
        <f t="shared" si="137"/>
        <v>15</v>
      </c>
      <c r="S261" s="3">
        <f t="shared" si="137"/>
        <v>30</v>
      </c>
      <c r="T261" s="3">
        <f t="shared" si="137"/>
        <v>45</v>
      </c>
      <c r="U261" s="3">
        <f t="shared" si="137"/>
        <v>60</v>
      </c>
      <c r="V261" s="3">
        <f t="shared" si="137"/>
        <v>75</v>
      </c>
      <c r="W261" s="3">
        <f t="shared" si="137"/>
        <v>90</v>
      </c>
      <c r="X261" s="3">
        <f t="shared" si="140"/>
        <v>105</v>
      </c>
      <c r="Y261" s="3">
        <f t="shared" si="140"/>
        <v>120</v>
      </c>
      <c r="Z261" s="3">
        <f t="shared" si="140"/>
        <v>135</v>
      </c>
      <c r="AA261" s="3">
        <f t="shared" si="140"/>
        <v>150</v>
      </c>
      <c r="AB261" s="3">
        <f t="shared" si="140"/>
        <v>165</v>
      </c>
      <c r="AC261" s="3">
        <f t="shared" si="135"/>
        <v>180</v>
      </c>
      <c r="AD261" s="7">
        <f t="shared" si="138"/>
        <v>162.88706546706325</v>
      </c>
      <c r="AE261" s="7">
        <f t="shared" si="138"/>
        <v>157.56016173960234</v>
      </c>
      <c r="AF261" s="7">
        <f t="shared" si="138"/>
        <v>146.31367637868115</v>
      </c>
      <c r="AG261" s="7">
        <f t="shared" si="138"/>
        <v>133.26916376120553</v>
      </c>
      <c r="AH261" s="7">
        <f t="shared" si="138"/>
        <v>119.62331077517555</v>
      </c>
      <c r="AI261" s="7">
        <f t="shared" si="138"/>
        <v>105.76657264626982</v>
      </c>
      <c r="AJ261" s="7">
        <f t="shared" si="138"/>
        <v>91.883339039300935</v>
      </c>
      <c r="AK261" s="7">
        <f t="shared" si="138"/>
        <v>78.112556993922524</v>
      </c>
      <c r="AL261" s="7">
        <f t="shared" si="138"/>
        <v>64.623380094926716</v>
      </c>
      <c r="AM261" s="7">
        <f t="shared" si="138"/>
        <v>51.705954192329358</v>
      </c>
      <c r="AN261" s="7">
        <f t="shared" si="138"/>
        <v>39.972092292644412</v>
      </c>
      <c r="AO261" s="7">
        <f t="shared" si="138"/>
        <v>30.845639473391937</v>
      </c>
      <c r="AP261" s="7">
        <f t="shared" si="138"/>
        <v>27.127065467063222</v>
      </c>
      <c r="AQ261" s="7">
        <f t="shared" si="138"/>
        <v>30.845639473391937</v>
      </c>
      <c r="AR261" s="7">
        <f t="shared" si="138"/>
        <v>39.972092292644412</v>
      </c>
      <c r="AS261" s="7">
        <f t="shared" si="144"/>
        <v>51.705954192329358</v>
      </c>
      <c r="AT261" s="7">
        <f t="shared" si="144"/>
        <v>64.623380094926716</v>
      </c>
      <c r="AU261" s="7">
        <f t="shared" si="144"/>
        <v>78.112556993922524</v>
      </c>
      <c r="AV261" s="7">
        <f t="shared" si="144"/>
        <v>91.883339039300935</v>
      </c>
      <c r="AW261" s="7">
        <f t="shared" si="144"/>
        <v>105.76657264626982</v>
      </c>
      <c r="AX261" s="7">
        <f t="shared" si="144"/>
        <v>119.62331077517555</v>
      </c>
      <c r="AY261" s="7">
        <f t="shared" si="144"/>
        <v>133.26916376120553</v>
      </c>
      <c r="AZ261" s="7">
        <f t="shared" si="144"/>
        <v>146.31367637868115</v>
      </c>
      <c r="BA261" s="7">
        <f t="shared" si="142"/>
        <v>157.56016173960234</v>
      </c>
      <c r="BB261" s="7">
        <f t="shared" si="118"/>
        <v>162.88706546706325</v>
      </c>
      <c r="BC261" s="7">
        <f t="shared" si="125"/>
        <v>87.959176987034951</v>
      </c>
      <c r="BD261" s="7">
        <f t="shared" si="119"/>
        <v>11.727890264937994</v>
      </c>
      <c r="BE261" s="40">
        <f t="shared" si="126"/>
        <v>0.98688108712867562</v>
      </c>
      <c r="BF261" s="40">
        <f t="shared" si="132"/>
        <v>0</v>
      </c>
      <c r="BG261" s="40">
        <f t="shared" si="132"/>
        <v>0</v>
      </c>
      <c r="BH261" s="40">
        <f t="shared" si="132"/>
        <v>0</v>
      </c>
      <c r="BI261" s="40">
        <f t="shared" si="132"/>
        <v>0</v>
      </c>
      <c r="BJ261" s="40">
        <f t="shared" si="132"/>
        <v>0</v>
      </c>
      <c r="BK261" s="40">
        <f t="shared" si="132"/>
        <v>0</v>
      </c>
      <c r="BL261" s="40">
        <f t="shared" si="139"/>
        <v>0</v>
      </c>
      <c r="BM261" s="40">
        <f t="shared" si="139"/>
        <v>277.89383237544195</v>
      </c>
      <c r="BN261" s="40">
        <f t="shared" si="139"/>
        <v>578.16466218245318</v>
      </c>
      <c r="BO261" s="40">
        <f t="shared" si="139"/>
        <v>836.01306929228713</v>
      </c>
      <c r="BP261" s="40">
        <f t="shared" si="139"/>
        <v>1033.8671108750486</v>
      </c>
      <c r="BQ261" s="40">
        <f t="shared" si="139"/>
        <v>1158.2433609661359</v>
      </c>
      <c r="BR261" s="40">
        <f t="shared" si="139"/>
        <v>1200.6657836633133</v>
      </c>
      <c r="BS261" s="40">
        <f t="shared" si="139"/>
        <v>1158.2433609661359</v>
      </c>
      <c r="BT261" s="40">
        <f t="shared" si="139"/>
        <v>1033.8671108750486</v>
      </c>
      <c r="BU261" s="40">
        <f t="shared" si="139"/>
        <v>836.01306929228713</v>
      </c>
      <c r="BV261" s="40">
        <f t="shared" si="139"/>
        <v>578.16466218245318</v>
      </c>
      <c r="BW261" s="40">
        <f t="shared" si="145"/>
        <v>277.89383237544195</v>
      </c>
      <c r="BX261" s="40">
        <f t="shared" si="145"/>
        <v>0</v>
      </c>
      <c r="BY261" s="40">
        <f t="shared" si="145"/>
        <v>0</v>
      </c>
      <c r="BZ261" s="40">
        <f t="shared" si="145"/>
        <v>0</v>
      </c>
      <c r="CA261" s="40">
        <f t="shared" si="141"/>
        <v>0</v>
      </c>
      <c r="CB261" s="40">
        <f t="shared" si="141"/>
        <v>0</v>
      </c>
      <c r="CC261" s="40">
        <f t="shared" si="141"/>
        <v>0</v>
      </c>
      <c r="CD261" s="40">
        <f t="shared" si="141"/>
        <v>0</v>
      </c>
      <c r="CE261" s="40">
        <f t="shared" si="127"/>
        <v>612.33954966828981</v>
      </c>
      <c r="CF261" s="10">
        <f t="shared" si="120"/>
        <v>1.5351772457681856</v>
      </c>
      <c r="CG261" s="35">
        <f t="shared" si="121"/>
        <v>6.5133333333333301</v>
      </c>
      <c r="CH261" s="7">
        <f t="shared" si="122"/>
        <v>32.087812423893354</v>
      </c>
      <c r="CI261" s="7">
        <f t="shared" si="128"/>
        <v>16.364784336185611</v>
      </c>
      <c r="CJ261" s="10">
        <f t="shared" si="123"/>
        <v>18.572203186341007</v>
      </c>
    </row>
    <row r="262" spans="1:88" ht="15.75" thickBot="1" x14ac:dyDescent="0.3">
      <c r="A262" s="8">
        <v>251</v>
      </c>
      <c r="B262" s="3" t="s">
        <v>24</v>
      </c>
      <c r="C262" s="14">
        <v>44447</v>
      </c>
      <c r="D262" s="11">
        <f t="shared" si="124"/>
        <v>4.6119792656593681</v>
      </c>
      <c r="E262" s="8">
        <f t="shared" si="143"/>
        <v>-180</v>
      </c>
      <c r="F262" s="3">
        <f t="shared" si="143"/>
        <v>-165</v>
      </c>
      <c r="G262" s="3">
        <f t="shared" si="143"/>
        <v>-150</v>
      </c>
      <c r="H262" s="3">
        <f t="shared" si="143"/>
        <v>-135</v>
      </c>
      <c r="I262" s="3">
        <f t="shared" si="143"/>
        <v>-120</v>
      </c>
      <c r="J262" s="3">
        <f t="shared" si="143"/>
        <v>-105</v>
      </c>
      <c r="K262" s="3">
        <f t="shared" si="143"/>
        <v>-90</v>
      </c>
      <c r="L262" s="3">
        <f t="shared" si="143"/>
        <v>-75</v>
      </c>
      <c r="M262" s="3">
        <f t="shared" si="143"/>
        <v>-60</v>
      </c>
      <c r="N262" s="3">
        <f t="shared" si="143"/>
        <v>-45</v>
      </c>
      <c r="O262" s="3">
        <f t="shared" si="143"/>
        <v>-30</v>
      </c>
      <c r="P262" s="3">
        <f t="shared" si="137"/>
        <v>-15</v>
      </c>
      <c r="Q262" s="3">
        <f t="shared" si="137"/>
        <v>0</v>
      </c>
      <c r="R262" s="3">
        <f t="shared" si="137"/>
        <v>15</v>
      </c>
      <c r="S262" s="3">
        <f t="shared" si="137"/>
        <v>30</v>
      </c>
      <c r="T262" s="3">
        <f t="shared" si="137"/>
        <v>45</v>
      </c>
      <c r="U262" s="3">
        <f t="shared" si="137"/>
        <v>60</v>
      </c>
      <c r="V262" s="3">
        <f t="shared" si="137"/>
        <v>75</v>
      </c>
      <c r="W262" s="3">
        <f t="shared" si="137"/>
        <v>90</v>
      </c>
      <c r="X262" s="3">
        <f t="shared" si="140"/>
        <v>105</v>
      </c>
      <c r="Y262" s="3">
        <f t="shared" si="140"/>
        <v>120</v>
      </c>
      <c r="Z262" s="3">
        <f t="shared" si="140"/>
        <v>135</v>
      </c>
      <c r="AA262" s="3">
        <f t="shared" si="140"/>
        <v>150</v>
      </c>
      <c r="AB262" s="3">
        <f t="shared" si="140"/>
        <v>165</v>
      </c>
      <c r="AC262" s="3">
        <f t="shared" si="135"/>
        <v>180</v>
      </c>
      <c r="AD262" s="7">
        <f t="shared" si="138"/>
        <v>162.49197926565938</v>
      </c>
      <c r="AE262" s="7">
        <f t="shared" si="138"/>
        <v>157.2514612672561</v>
      </c>
      <c r="AF262" s="7">
        <f t="shared" ref="AD262:AR279" si="146">DEGREES(ACOS((SIN(RADIANS($J$4))*SIN(RADIANS($D262))+COS(RADIANS($J$4))*COS(RADIANS($D262))*COS(RADIANS(G262)))))</f>
        <v>146.09493925576859</v>
      </c>
      <c r="AG262" s="7">
        <f t="shared" si="146"/>
        <v>133.0956184675164</v>
      </c>
      <c r="AH262" s="7">
        <f t="shared" si="146"/>
        <v>119.47054247823085</v>
      </c>
      <c r="AI262" s="7">
        <f t="shared" si="146"/>
        <v>105.62083758780803</v>
      </c>
      <c r="AJ262" s="7">
        <f t="shared" si="146"/>
        <v>91.735020396508915</v>
      </c>
      <c r="AK262" s="7">
        <f t="shared" si="146"/>
        <v>77.95289988683551</v>
      </c>
      <c r="AL262" s="7">
        <f t="shared" si="146"/>
        <v>64.442185322769703</v>
      </c>
      <c r="AM262" s="7">
        <f t="shared" si="146"/>
        <v>51.489096797734931</v>
      </c>
      <c r="AN262" s="7">
        <f t="shared" si="146"/>
        <v>39.69918539401278</v>
      </c>
      <c r="AO262" s="7">
        <f t="shared" si="146"/>
        <v>30.49691885935043</v>
      </c>
      <c r="AP262" s="7">
        <f t="shared" si="146"/>
        <v>26.731979265659358</v>
      </c>
      <c r="AQ262" s="7">
        <f t="shared" si="146"/>
        <v>30.49691885935043</v>
      </c>
      <c r="AR262" s="7">
        <f t="shared" si="146"/>
        <v>39.69918539401278</v>
      </c>
      <c r="AS262" s="7">
        <f t="shared" si="144"/>
        <v>51.489096797734931</v>
      </c>
      <c r="AT262" s="7">
        <f t="shared" si="144"/>
        <v>64.442185322769703</v>
      </c>
      <c r="AU262" s="7">
        <f t="shared" si="144"/>
        <v>77.95289988683551</v>
      </c>
      <c r="AV262" s="7">
        <f t="shared" si="144"/>
        <v>91.735020396508915</v>
      </c>
      <c r="AW262" s="7">
        <f t="shared" si="144"/>
        <v>105.62083758780803</v>
      </c>
      <c r="AX262" s="7">
        <f t="shared" si="144"/>
        <v>119.47054247823085</v>
      </c>
      <c r="AY262" s="7">
        <f t="shared" si="144"/>
        <v>133.0956184675164</v>
      </c>
      <c r="AZ262" s="7">
        <f t="shared" si="144"/>
        <v>146.09493925576859</v>
      </c>
      <c r="BA262" s="7">
        <f t="shared" si="142"/>
        <v>157.2514612672561</v>
      </c>
      <c r="BB262" s="7">
        <f t="shared" si="142"/>
        <v>162.49197926565938</v>
      </c>
      <c r="BC262" s="7">
        <f t="shared" si="125"/>
        <v>88.120997789035457</v>
      </c>
      <c r="BD262" s="7">
        <f t="shared" si="119"/>
        <v>11.749466371871394</v>
      </c>
      <c r="BE262" s="40">
        <f t="shared" si="126"/>
        <v>0.98740425573120028</v>
      </c>
      <c r="BF262" s="40">
        <f t="shared" si="132"/>
        <v>0</v>
      </c>
      <c r="BG262" s="40">
        <f t="shared" si="132"/>
        <v>0</v>
      </c>
      <c r="BH262" s="40">
        <f t="shared" si="132"/>
        <v>0</v>
      </c>
      <c r="BI262" s="40">
        <f t="shared" si="132"/>
        <v>0</v>
      </c>
      <c r="BJ262" s="40">
        <f t="shared" si="132"/>
        <v>0</v>
      </c>
      <c r="BK262" s="40">
        <f t="shared" si="132"/>
        <v>0</v>
      </c>
      <c r="BL262" s="40">
        <f t="shared" si="139"/>
        <v>0</v>
      </c>
      <c r="BM262" s="40">
        <f t="shared" si="139"/>
        <v>281.72062693153578</v>
      </c>
      <c r="BN262" s="40">
        <f t="shared" si="139"/>
        <v>582.32499505870942</v>
      </c>
      <c r="BO262" s="40">
        <f t="shared" si="139"/>
        <v>840.45981801725986</v>
      </c>
      <c r="BP262" s="40">
        <f t="shared" si="139"/>
        <v>1038.5336342105263</v>
      </c>
      <c r="BQ262" s="40">
        <f t="shared" si="139"/>
        <v>1163.0480403973963</v>
      </c>
      <c r="BR262" s="40">
        <f t="shared" si="139"/>
        <v>1205.5175855660195</v>
      </c>
      <c r="BS262" s="40">
        <f t="shared" si="139"/>
        <v>1163.0480403973963</v>
      </c>
      <c r="BT262" s="40">
        <f t="shared" si="139"/>
        <v>1038.5336342105263</v>
      </c>
      <c r="BU262" s="40">
        <f t="shared" si="139"/>
        <v>840.45981801725986</v>
      </c>
      <c r="BV262" s="40">
        <f t="shared" si="139"/>
        <v>582.32499505870942</v>
      </c>
      <c r="BW262" s="40">
        <f t="shared" si="145"/>
        <v>281.72062693153578</v>
      </c>
      <c r="BX262" s="40">
        <f t="shared" si="145"/>
        <v>0</v>
      </c>
      <c r="BY262" s="40">
        <f t="shared" si="145"/>
        <v>0</v>
      </c>
      <c r="BZ262" s="40">
        <f t="shared" si="145"/>
        <v>0</v>
      </c>
      <c r="CA262" s="40">
        <f t="shared" si="141"/>
        <v>0</v>
      </c>
      <c r="CB262" s="40">
        <f t="shared" si="141"/>
        <v>0</v>
      </c>
      <c r="CC262" s="40">
        <f t="shared" si="141"/>
        <v>0</v>
      </c>
      <c r="CD262" s="40">
        <f t="shared" si="141"/>
        <v>0</v>
      </c>
      <c r="CE262" s="40">
        <f t="shared" si="127"/>
        <v>614.81396863866996</v>
      </c>
      <c r="CF262" s="10">
        <f t="shared" si="120"/>
        <v>1.5380015515613121</v>
      </c>
      <c r="CG262" s="35">
        <f t="shared" si="121"/>
        <v>6.5133333333333301</v>
      </c>
      <c r="CH262" s="7">
        <f t="shared" si="122"/>
        <v>32.295445345150362</v>
      </c>
      <c r="CI262" s="7">
        <f t="shared" si="128"/>
        <v>16.470677126026686</v>
      </c>
      <c r="CJ262" s="10">
        <f t="shared" si="123"/>
        <v>18.675252614314914</v>
      </c>
    </row>
    <row r="263" spans="1:88" ht="15.75" thickBot="1" x14ac:dyDescent="0.3">
      <c r="A263" s="8">
        <v>252</v>
      </c>
      <c r="B263" s="3" t="s">
        <v>24</v>
      </c>
      <c r="C263" s="14">
        <v>44448</v>
      </c>
      <c r="D263" s="11">
        <f t="shared" si="124"/>
        <v>4.2155264352644384</v>
      </c>
      <c r="E263" s="8">
        <f t="shared" si="143"/>
        <v>-180</v>
      </c>
      <c r="F263" s="3">
        <f t="shared" si="143"/>
        <v>-165</v>
      </c>
      <c r="G263" s="3">
        <f t="shared" si="143"/>
        <v>-150</v>
      </c>
      <c r="H263" s="3">
        <f t="shared" si="143"/>
        <v>-135</v>
      </c>
      <c r="I263" s="3">
        <f t="shared" si="143"/>
        <v>-120</v>
      </c>
      <c r="J263" s="3">
        <f t="shared" si="143"/>
        <v>-105</v>
      </c>
      <c r="K263" s="3">
        <f t="shared" si="143"/>
        <v>-90</v>
      </c>
      <c r="L263" s="3">
        <f t="shared" si="143"/>
        <v>-75</v>
      </c>
      <c r="M263" s="3">
        <f t="shared" si="143"/>
        <v>-60</v>
      </c>
      <c r="N263" s="3">
        <f t="shared" si="143"/>
        <v>-45</v>
      </c>
      <c r="O263" s="3">
        <f t="shared" si="143"/>
        <v>-30</v>
      </c>
      <c r="P263" s="3">
        <f t="shared" si="137"/>
        <v>-15</v>
      </c>
      <c r="Q263" s="3">
        <f t="shared" si="137"/>
        <v>0</v>
      </c>
      <c r="R263" s="3">
        <f t="shared" si="137"/>
        <v>15</v>
      </c>
      <c r="S263" s="3">
        <f t="shared" si="137"/>
        <v>30</v>
      </c>
      <c r="T263" s="3">
        <f t="shared" si="137"/>
        <v>45</v>
      </c>
      <c r="U263" s="3">
        <f t="shared" si="137"/>
        <v>60</v>
      </c>
      <c r="V263" s="3">
        <f t="shared" si="137"/>
        <v>75</v>
      </c>
      <c r="W263" s="3">
        <f t="shared" si="137"/>
        <v>90</v>
      </c>
      <c r="X263" s="3">
        <f t="shared" si="140"/>
        <v>105</v>
      </c>
      <c r="Y263" s="3">
        <f t="shared" si="140"/>
        <v>120</v>
      </c>
      <c r="Z263" s="3">
        <f t="shared" si="140"/>
        <v>135</v>
      </c>
      <c r="AA263" s="3">
        <f t="shared" si="140"/>
        <v>150</v>
      </c>
      <c r="AB263" s="3">
        <f t="shared" si="140"/>
        <v>165</v>
      </c>
      <c r="AC263" s="3">
        <f t="shared" si="135"/>
        <v>180</v>
      </c>
      <c r="AD263" s="7">
        <f t="shared" si="146"/>
        <v>162.09552643526442</v>
      </c>
      <c r="AE263" s="7">
        <f t="shared" si="146"/>
        <v>156.93918169046091</v>
      </c>
      <c r="AF263" s="7">
        <f t="shared" si="146"/>
        <v>145.87263602978175</v>
      </c>
      <c r="AG263" s="7">
        <f t="shared" si="146"/>
        <v>132.91941091572053</v>
      </c>
      <c r="AH263" s="7">
        <f t="shared" si="146"/>
        <v>119.31593161852201</v>
      </c>
      <c r="AI263" s="7">
        <f t="shared" si="146"/>
        <v>105.47393740978676</v>
      </c>
      <c r="AJ263" s="7">
        <f t="shared" si="146"/>
        <v>91.586117461241898</v>
      </c>
      <c r="AK263" s="7">
        <f t="shared" si="146"/>
        <v>77.7931798112499</v>
      </c>
      <c r="AL263" s="7">
        <f t="shared" si="146"/>
        <v>64.261399498543256</v>
      </c>
      <c r="AM263" s="7">
        <f t="shared" si="146"/>
        <v>51.273016510368784</v>
      </c>
      <c r="AN263" s="7">
        <f t="shared" si="146"/>
        <v>39.427069185272408</v>
      </c>
      <c r="AO263" s="7">
        <f t="shared" si="146"/>
        <v>30.148030041015648</v>
      </c>
      <c r="AP263" s="7">
        <f t="shared" si="146"/>
        <v>26.335526435264438</v>
      </c>
      <c r="AQ263" s="7">
        <f t="shared" si="146"/>
        <v>30.148030041015648</v>
      </c>
      <c r="AR263" s="7">
        <f t="shared" si="146"/>
        <v>39.427069185272408</v>
      </c>
      <c r="AS263" s="7">
        <f t="shared" si="144"/>
        <v>51.273016510368784</v>
      </c>
      <c r="AT263" s="7">
        <f t="shared" si="144"/>
        <v>64.261399498543256</v>
      </c>
      <c r="AU263" s="7">
        <f t="shared" si="144"/>
        <v>77.7931798112499</v>
      </c>
      <c r="AV263" s="7">
        <f t="shared" si="144"/>
        <v>91.586117461241898</v>
      </c>
      <c r="AW263" s="7">
        <f t="shared" si="144"/>
        <v>105.47393740978676</v>
      </c>
      <c r="AX263" s="7">
        <f t="shared" si="144"/>
        <v>119.31593161852201</v>
      </c>
      <c r="AY263" s="7">
        <f t="shared" si="144"/>
        <v>132.91941091572053</v>
      </c>
      <c r="AZ263" s="7">
        <f t="shared" si="144"/>
        <v>145.87263602978175</v>
      </c>
      <c r="BA263" s="7">
        <f t="shared" si="142"/>
        <v>156.93918169046091</v>
      </c>
      <c r="BB263" s="7">
        <f t="shared" si="142"/>
        <v>162.09552643526442</v>
      </c>
      <c r="BC263" s="7">
        <f t="shared" si="125"/>
        <v>88.28318244951447</v>
      </c>
      <c r="BD263" s="7">
        <f t="shared" si="119"/>
        <v>11.771090993268595</v>
      </c>
      <c r="BE263" s="40">
        <f t="shared" si="126"/>
        <v>0.98793115672459009</v>
      </c>
      <c r="BF263" s="40">
        <f t="shared" si="132"/>
        <v>0</v>
      </c>
      <c r="BG263" s="40">
        <f t="shared" si="132"/>
        <v>0</v>
      </c>
      <c r="BH263" s="40">
        <f t="shared" si="132"/>
        <v>0</v>
      </c>
      <c r="BI263" s="40">
        <f t="shared" si="132"/>
        <v>0</v>
      </c>
      <c r="BJ263" s="40">
        <f t="shared" si="132"/>
        <v>0</v>
      </c>
      <c r="BK263" s="40">
        <f t="shared" si="132"/>
        <v>0</v>
      </c>
      <c r="BL263" s="40">
        <f t="shared" si="139"/>
        <v>0</v>
      </c>
      <c r="BM263" s="40">
        <f t="shared" si="139"/>
        <v>285.55166136593391</v>
      </c>
      <c r="BN263" s="40">
        <f t="shared" si="139"/>
        <v>586.47711775118717</v>
      </c>
      <c r="BO263" s="40">
        <f t="shared" si="139"/>
        <v>844.88766544777081</v>
      </c>
      <c r="BP263" s="40">
        <f t="shared" si="139"/>
        <v>1043.173052673784</v>
      </c>
      <c r="BQ263" s="40">
        <f t="shared" si="139"/>
        <v>1167.8204579718688</v>
      </c>
      <c r="BR263" s="40">
        <f t="shared" si="139"/>
        <v>1210.3353666605387</v>
      </c>
      <c r="BS263" s="40">
        <f t="shared" si="139"/>
        <v>1167.8204579718688</v>
      </c>
      <c r="BT263" s="40">
        <f t="shared" si="139"/>
        <v>1043.173052673784</v>
      </c>
      <c r="BU263" s="40">
        <f t="shared" si="139"/>
        <v>844.88766544777081</v>
      </c>
      <c r="BV263" s="40">
        <f t="shared" si="139"/>
        <v>586.47711775118717</v>
      </c>
      <c r="BW263" s="40">
        <f t="shared" si="145"/>
        <v>285.55166136593391</v>
      </c>
      <c r="BX263" s="40">
        <f t="shared" si="145"/>
        <v>0</v>
      </c>
      <c r="BY263" s="40">
        <f t="shared" si="145"/>
        <v>0</v>
      </c>
      <c r="BZ263" s="40">
        <f t="shared" si="145"/>
        <v>0</v>
      </c>
      <c r="CA263" s="40">
        <f t="shared" si="141"/>
        <v>0</v>
      </c>
      <c r="CB263" s="40">
        <f t="shared" si="141"/>
        <v>0</v>
      </c>
      <c r="CC263" s="40">
        <f t="shared" si="141"/>
        <v>0</v>
      </c>
      <c r="CD263" s="40">
        <f t="shared" si="141"/>
        <v>0</v>
      </c>
      <c r="CE263" s="40">
        <f t="shared" si="127"/>
        <v>617.27103699687473</v>
      </c>
      <c r="CF263" s="10">
        <f t="shared" si="120"/>
        <v>1.5408322078829002</v>
      </c>
      <c r="CG263" s="35">
        <f t="shared" si="121"/>
        <v>6.5133333333333301</v>
      </c>
      <c r="CH263" s="7">
        <f t="shared" si="122"/>
        <v>32.50224361607291</v>
      </c>
      <c r="CI263" s="7">
        <f t="shared" si="128"/>
        <v>16.576144244197184</v>
      </c>
      <c r="CJ263" s="10">
        <f t="shared" si="123"/>
        <v>18.777624257084504</v>
      </c>
    </row>
    <row r="264" spans="1:88" ht="15.75" thickBot="1" x14ac:dyDescent="0.3">
      <c r="A264" s="8">
        <v>253</v>
      </c>
      <c r="B264" s="3" t="s">
        <v>24</v>
      </c>
      <c r="C264" s="14">
        <v>44449</v>
      </c>
      <c r="D264" s="11">
        <f t="shared" si="124"/>
        <v>3.8178244534082273</v>
      </c>
      <c r="E264" s="8">
        <f t="shared" si="143"/>
        <v>-180</v>
      </c>
      <c r="F264" s="3">
        <f t="shared" si="143"/>
        <v>-165</v>
      </c>
      <c r="G264" s="3">
        <f t="shared" si="143"/>
        <v>-150</v>
      </c>
      <c r="H264" s="3">
        <f t="shared" si="143"/>
        <v>-135</v>
      </c>
      <c r="I264" s="3">
        <f t="shared" si="143"/>
        <v>-120</v>
      </c>
      <c r="J264" s="3">
        <f t="shared" si="143"/>
        <v>-105</v>
      </c>
      <c r="K264" s="3">
        <f t="shared" si="143"/>
        <v>-90</v>
      </c>
      <c r="L264" s="3">
        <f t="shared" si="143"/>
        <v>-75</v>
      </c>
      <c r="M264" s="3">
        <f t="shared" si="143"/>
        <v>-60</v>
      </c>
      <c r="N264" s="3">
        <f t="shared" si="143"/>
        <v>-45</v>
      </c>
      <c r="O264" s="3">
        <f t="shared" si="143"/>
        <v>-30</v>
      </c>
      <c r="P264" s="3">
        <f t="shared" si="137"/>
        <v>-15</v>
      </c>
      <c r="Q264" s="3">
        <f t="shared" si="137"/>
        <v>0</v>
      </c>
      <c r="R264" s="3">
        <f t="shared" si="137"/>
        <v>15</v>
      </c>
      <c r="S264" s="3">
        <f t="shared" si="137"/>
        <v>30</v>
      </c>
      <c r="T264" s="3">
        <f t="shared" si="137"/>
        <v>45</v>
      </c>
      <c r="U264" s="3">
        <f t="shared" si="137"/>
        <v>60</v>
      </c>
      <c r="V264" s="3">
        <f t="shared" si="137"/>
        <v>75</v>
      </c>
      <c r="W264" s="3">
        <f t="shared" si="137"/>
        <v>90</v>
      </c>
      <c r="X264" s="3">
        <f t="shared" si="140"/>
        <v>105</v>
      </c>
      <c r="Y264" s="3">
        <f t="shared" si="140"/>
        <v>120</v>
      </c>
      <c r="Z264" s="3">
        <f t="shared" si="140"/>
        <v>135</v>
      </c>
      <c r="AA264" s="3">
        <f t="shared" si="140"/>
        <v>150</v>
      </c>
      <c r="AB264" s="3">
        <f t="shared" si="140"/>
        <v>165</v>
      </c>
      <c r="AC264" s="3">
        <f t="shared" si="135"/>
        <v>180</v>
      </c>
      <c r="AD264" s="7">
        <f t="shared" si="146"/>
        <v>161.69782445340823</v>
      </c>
      <c r="AE264" s="7">
        <f t="shared" si="146"/>
        <v>156.62349217795366</v>
      </c>
      <c r="AF264" s="7">
        <f t="shared" si="146"/>
        <v>145.64686033153203</v>
      </c>
      <c r="AG264" s="7">
        <f t="shared" si="146"/>
        <v>132.74059743222611</v>
      </c>
      <c r="AH264" s="7">
        <f t="shared" si="146"/>
        <v>119.15952329198478</v>
      </c>
      <c r="AI264" s="7">
        <f t="shared" si="146"/>
        <v>105.32591660049263</v>
      </c>
      <c r="AJ264" s="7">
        <f t="shared" si="146"/>
        <v>91.436679817765381</v>
      </c>
      <c r="AK264" s="7">
        <f t="shared" si="146"/>
        <v>77.633456273123045</v>
      </c>
      <c r="AL264" s="7">
        <f t="shared" si="146"/>
        <v>64.081098111386439</v>
      </c>
      <c r="AM264" s="7">
        <f t="shared" si="146"/>
        <v>51.0578137916796</v>
      </c>
      <c r="AN264" s="7">
        <f t="shared" si="146"/>
        <v>39.15587884633927</v>
      </c>
      <c r="AO264" s="7">
        <f t="shared" si="146"/>
        <v>29.799123683723302</v>
      </c>
      <c r="AP264" s="7">
        <f t="shared" si="146"/>
        <v>25.937824453408222</v>
      </c>
      <c r="AQ264" s="7">
        <f t="shared" si="146"/>
        <v>29.799123683723302</v>
      </c>
      <c r="AR264" s="7">
        <f t="shared" si="146"/>
        <v>39.15587884633927</v>
      </c>
      <c r="AS264" s="7">
        <f t="shared" si="144"/>
        <v>51.0578137916796</v>
      </c>
      <c r="AT264" s="7">
        <f t="shared" si="144"/>
        <v>64.081098111386439</v>
      </c>
      <c r="AU264" s="7">
        <f t="shared" si="144"/>
        <v>77.633456273123045</v>
      </c>
      <c r="AV264" s="7">
        <f t="shared" si="144"/>
        <v>91.436679817765381</v>
      </c>
      <c r="AW264" s="7">
        <f t="shared" si="144"/>
        <v>105.32591660049263</v>
      </c>
      <c r="AX264" s="7">
        <f t="shared" si="144"/>
        <v>119.15952329198478</v>
      </c>
      <c r="AY264" s="7">
        <f t="shared" si="144"/>
        <v>132.74059743222611</v>
      </c>
      <c r="AZ264" s="7">
        <f t="shared" si="144"/>
        <v>145.64686033153203</v>
      </c>
      <c r="BA264" s="7">
        <f t="shared" si="142"/>
        <v>156.62349217795366</v>
      </c>
      <c r="BB264" s="7">
        <f t="shared" si="142"/>
        <v>161.69782445340823</v>
      </c>
      <c r="BC264" s="7">
        <f t="shared" si="125"/>
        <v>88.445698205339809</v>
      </c>
      <c r="BD264" s="7">
        <f t="shared" si="119"/>
        <v>11.792759760711975</v>
      </c>
      <c r="BE264" s="40">
        <f t="shared" si="126"/>
        <v>0.9884616339767095</v>
      </c>
      <c r="BF264" s="40">
        <f t="shared" si="132"/>
        <v>0</v>
      </c>
      <c r="BG264" s="40">
        <f t="shared" si="132"/>
        <v>0</v>
      </c>
      <c r="BH264" s="40">
        <f t="shared" si="132"/>
        <v>0</v>
      </c>
      <c r="BI264" s="40">
        <f t="shared" si="132"/>
        <v>0</v>
      </c>
      <c r="BJ264" s="40">
        <f t="shared" si="132"/>
        <v>0</v>
      </c>
      <c r="BK264" s="40">
        <f t="shared" si="132"/>
        <v>0</v>
      </c>
      <c r="BL264" s="40">
        <f t="shared" si="139"/>
        <v>0</v>
      </c>
      <c r="BM264" s="40">
        <f t="shared" si="139"/>
        <v>289.38552848879084</v>
      </c>
      <c r="BN264" s="40">
        <f t="shared" si="139"/>
        <v>590.61935732629252</v>
      </c>
      <c r="BO264" s="40">
        <f t="shared" si="139"/>
        <v>849.29471045089531</v>
      </c>
      <c r="BP264" s="40">
        <f t="shared" si="139"/>
        <v>1047.7832900283909</v>
      </c>
      <c r="BQ264" s="40">
        <f t="shared" si="139"/>
        <v>1172.5584273784593</v>
      </c>
      <c r="BR264" s="40">
        <f t="shared" si="139"/>
        <v>1215.1169030913582</v>
      </c>
      <c r="BS264" s="40">
        <f t="shared" si="139"/>
        <v>1172.5584273784593</v>
      </c>
      <c r="BT264" s="40">
        <f t="shared" si="139"/>
        <v>1047.7832900283909</v>
      </c>
      <c r="BU264" s="40">
        <f t="shared" si="139"/>
        <v>849.29471045089531</v>
      </c>
      <c r="BV264" s="40">
        <f t="shared" si="139"/>
        <v>590.61935732629252</v>
      </c>
      <c r="BW264" s="40">
        <f t="shared" si="145"/>
        <v>289.38552848879084</v>
      </c>
      <c r="BX264" s="40">
        <f t="shared" si="145"/>
        <v>0</v>
      </c>
      <c r="BY264" s="40">
        <f t="shared" si="145"/>
        <v>0</v>
      </c>
      <c r="BZ264" s="40">
        <f t="shared" si="145"/>
        <v>0</v>
      </c>
      <c r="CA264" s="40">
        <f t="shared" si="141"/>
        <v>0</v>
      </c>
      <c r="CB264" s="40">
        <f t="shared" si="141"/>
        <v>0</v>
      </c>
      <c r="CC264" s="40">
        <f t="shared" si="141"/>
        <v>0</v>
      </c>
      <c r="CD264" s="40">
        <f t="shared" si="141"/>
        <v>0</v>
      </c>
      <c r="CE264" s="40">
        <f t="shared" si="127"/>
        <v>619.70962057659267</v>
      </c>
      <c r="CF264" s="10">
        <f t="shared" si="120"/>
        <v>1.5436686429084194</v>
      </c>
      <c r="CG264" s="35">
        <f t="shared" si="121"/>
        <v>6.5133333333333301</v>
      </c>
      <c r="CH264" s="7">
        <f t="shared" si="122"/>
        <v>32.708119511834212</v>
      </c>
      <c r="CI264" s="7">
        <f t="shared" si="128"/>
        <v>16.681140951035449</v>
      </c>
      <c r="CJ264" s="10">
        <f t="shared" si="123"/>
        <v>18.879272833069049</v>
      </c>
    </row>
    <row r="265" spans="1:88" ht="15.75" thickBot="1" x14ac:dyDescent="0.3">
      <c r="A265" s="8">
        <v>254</v>
      </c>
      <c r="B265" s="3" t="s">
        <v>24</v>
      </c>
      <c r="C265" s="14">
        <v>44450</v>
      </c>
      <c r="D265" s="11">
        <f t="shared" si="124"/>
        <v>3.4189911677710714</v>
      </c>
      <c r="E265" s="8">
        <f t="shared" si="143"/>
        <v>-180</v>
      </c>
      <c r="F265" s="3">
        <f t="shared" si="143"/>
        <v>-165</v>
      </c>
      <c r="G265" s="3">
        <f t="shared" si="143"/>
        <v>-150</v>
      </c>
      <c r="H265" s="3">
        <f t="shared" si="143"/>
        <v>-135</v>
      </c>
      <c r="I265" s="3">
        <f t="shared" si="143"/>
        <v>-120</v>
      </c>
      <c r="J265" s="3">
        <f t="shared" si="143"/>
        <v>-105</v>
      </c>
      <c r="K265" s="3">
        <f t="shared" si="143"/>
        <v>-90</v>
      </c>
      <c r="L265" s="3">
        <f t="shared" si="143"/>
        <v>-75</v>
      </c>
      <c r="M265" s="3">
        <f t="shared" si="143"/>
        <v>-60</v>
      </c>
      <c r="N265" s="3">
        <f t="shared" si="143"/>
        <v>-45</v>
      </c>
      <c r="O265" s="3">
        <f t="shared" si="143"/>
        <v>-30</v>
      </c>
      <c r="P265" s="3">
        <f t="shared" si="137"/>
        <v>-15</v>
      </c>
      <c r="Q265" s="3">
        <f t="shared" si="137"/>
        <v>0</v>
      </c>
      <c r="R265" s="3">
        <f t="shared" si="137"/>
        <v>15</v>
      </c>
      <c r="S265" s="3">
        <f t="shared" si="137"/>
        <v>30</v>
      </c>
      <c r="T265" s="3">
        <f t="shared" si="137"/>
        <v>45</v>
      </c>
      <c r="U265" s="3">
        <f t="shared" si="137"/>
        <v>60</v>
      </c>
      <c r="V265" s="3">
        <f t="shared" si="137"/>
        <v>75</v>
      </c>
      <c r="W265" s="3">
        <f t="shared" si="137"/>
        <v>90</v>
      </c>
      <c r="X265" s="3">
        <f t="shared" si="140"/>
        <v>105</v>
      </c>
      <c r="Y265" s="3">
        <f t="shared" si="140"/>
        <v>120</v>
      </c>
      <c r="Z265" s="3">
        <f t="shared" si="140"/>
        <v>135</v>
      </c>
      <c r="AA265" s="3">
        <f t="shared" si="140"/>
        <v>150</v>
      </c>
      <c r="AB265" s="3">
        <f t="shared" si="140"/>
        <v>165</v>
      </c>
      <c r="AC265" s="3">
        <f t="shared" si="135"/>
        <v>180</v>
      </c>
      <c r="AD265" s="7">
        <f t="shared" si="146"/>
        <v>161.29899116777111</v>
      </c>
      <c r="AE265" s="7">
        <f t="shared" si="146"/>
        <v>156.30456223203558</v>
      </c>
      <c r="AF265" s="7">
        <f t="shared" si="146"/>
        <v>145.41770948002213</v>
      </c>
      <c r="AG265" s="7">
        <f t="shared" si="146"/>
        <v>132.55923725913314</v>
      </c>
      <c r="AH265" s="7">
        <f t="shared" si="146"/>
        <v>119.00136447334813</v>
      </c>
      <c r="AI265" s="7">
        <f t="shared" si="146"/>
        <v>105.17682068087618</v>
      </c>
      <c r="AJ265" s="7">
        <f t="shared" si="146"/>
        <v>91.286757380535121</v>
      </c>
      <c r="AK265" s="7">
        <f t="shared" si="146"/>
        <v>77.473788499334731</v>
      </c>
      <c r="AL265" s="7">
        <f t="shared" si="146"/>
        <v>63.901355867593537</v>
      </c>
      <c r="AM265" s="7">
        <f t="shared" si="146"/>
        <v>50.843588101704164</v>
      </c>
      <c r="AN265" s="7">
        <f t="shared" si="146"/>
        <v>38.885749247924892</v>
      </c>
      <c r="AO265" s="7">
        <f t="shared" si="146"/>
        <v>29.450351871225582</v>
      </c>
      <c r="AP265" s="7">
        <f t="shared" si="146"/>
        <v>25.538991167771073</v>
      </c>
      <c r="AQ265" s="7">
        <f t="shared" si="146"/>
        <v>29.450351871225582</v>
      </c>
      <c r="AR265" s="7">
        <f t="shared" si="146"/>
        <v>38.885749247924892</v>
      </c>
      <c r="AS265" s="7">
        <f t="shared" si="144"/>
        <v>50.843588101704164</v>
      </c>
      <c r="AT265" s="7">
        <f t="shared" si="144"/>
        <v>63.901355867593537</v>
      </c>
      <c r="AU265" s="7">
        <f t="shared" si="144"/>
        <v>77.473788499334731</v>
      </c>
      <c r="AV265" s="7">
        <f t="shared" si="144"/>
        <v>91.286757380535121</v>
      </c>
      <c r="AW265" s="7">
        <f t="shared" si="144"/>
        <v>105.17682068087618</v>
      </c>
      <c r="AX265" s="7">
        <f t="shared" si="144"/>
        <v>119.00136447334813</v>
      </c>
      <c r="AY265" s="7">
        <f t="shared" si="144"/>
        <v>132.55923725913314</v>
      </c>
      <c r="AZ265" s="7">
        <f t="shared" si="144"/>
        <v>145.41770948002213</v>
      </c>
      <c r="BA265" s="7">
        <f t="shared" si="142"/>
        <v>156.30456223203558</v>
      </c>
      <c r="BB265" s="7">
        <f t="shared" si="142"/>
        <v>161.29899116777111</v>
      </c>
      <c r="BC265" s="7">
        <f t="shared" si="125"/>
        <v>88.608512595506895</v>
      </c>
      <c r="BD265" s="7">
        <f t="shared" si="119"/>
        <v>11.814468346067587</v>
      </c>
      <c r="BE265" s="40">
        <f t="shared" si="126"/>
        <v>0.98899553029569987</v>
      </c>
      <c r="BF265" s="40">
        <f t="shared" si="132"/>
        <v>0</v>
      </c>
      <c r="BG265" s="40">
        <f t="shared" si="132"/>
        <v>0</v>
      </c>
      <c r="BH265" s="40">
        <f t="shared" si="132"/>
        <v>0</v>
      </c>
      <c r="BI265" s="40">
        <f t="shared" si="132"/>
        <v>0</v>
      </c>
      <c r="BJ265" s="40">
        <f t="shared" si="132"/>
        <v>0</v>
      </c>
      <c r="BK265" s="40">
        <f t="shared" si="132"/>
        <v>0</v>
      </c>
      <c r="BL265" s="40">
        <f t="shared" si="139"/>
        <v>0</v>
      </c>
      <c r="BM265" s="40">
        <f t="shared" si="139"/>
        <v>293.22082517650057</v>
      </c>
      <c r="BN265" s="40">
        <f t="shared" si="139"/>
        <v>594.7500608999859</v>
      </c>
      <c r="BO265" s="40">
        <f t="shared" si="139"/>
        <v>853.67908566844767</v>
      </c>
      <c r="BP265" s="40">
        <f t="shared" si="139"/>
        <v>1052.362314344361</v>
      </c>
      <c r="BQ265" s="40">
        <f t="shared" si="139"/>
        <v>1177.2598132330227</v>
      </c>
      <c r="BR265" s="40">
        <f t="shared" si="139"/>
        <v>1219.8600241880454</v>
      </c>
      <c r="BS265" s="40">
        <f t="shared" si="139"/>
        <v>1177.2598132330227</v>
      </c>
      <c r="BT265" s="40">
        <f t="shared" si="139"/>
        <v>1052.362314344361</v>
      </c>
      <c r="BU265" s="40">
        <f t="shared" si="139"/>
        <v>853.67908566844767</v>
      </c>
      <c r="BV265" s="40">
        <f t="shared" si="139"/>
        <v>594.7500608999859</v>
      </c>
      <c r="BW265" s="40">
        <f t="shared" si="145"/>
        <v>293.22082517650057</v>
      </c>
      <c r="BX265" s="40">
        <f t="shared" si="145"/>
        <v>0</v>
      </c>
      <c r="BY265" s="40">
        <f t="shared" si="145"/>
        <v>0</v>
      </c>
      <c r="BZ265" s="40">
        <f t="shared" si="145"/>
        <v>0</v>
      </c>
      <c r="CA265" s="40">
        <f t="shared" si="141"/>
        <v>0</v>
      </c>
      <c r="CB265" s="40">
        <f t="shared" si="141"/>
        <v>0</v>
      </c>
      <c r="CC265" s="40">
        <f t="shared" si="141"/>
        <v>0</v>
      </c>
      <c r="CD265" s="40">
        <f t="shared" si="141"/>
        <v>0</v>
      </c>
      <c r="CE265" s="40">
        <f t="shared" si="127"/>
        <v>622.1286123359032</v>
      </c>
      <c r="CF265" s="10">
        <f t="shared" si="120"/>
        <v>1.5465102900864618</v>
      </c>
      <c r="CG265" s="35">
        <f t="shared" si="121"/>
        <v>6.5133333333333301</v>
      </c>
      <c r="CH265" s="7">
        <f t="shared" si="122"/>
        <v>32.912986775528907</v>
      </c>
      <c r="CI265" s="7">
        <f t="shared" si="128"/>
        <v>16.785623255519742</v>
      </c>
      <c r="CJ265" s="10">
        <f t="shared" si="123"/>
        <v>18.980154093019657</v>
      </c>
    </row>
    <row r="266" spans="1:88" ht="15.75" thickBot="1" x14ac:dyDescent="0.3">
      <c r="A266" s="8">
        <v>255</v>
      </c>
      <c r="B266" s="3" t="s">
        <v>24</v>
      </c>
      <c r="C266" s="14">
        <v>44451</v>
      </c>
      <c r="D266" s="11">
        <f t="shared" si="124"/>
        <v>3.019144761263032</v>
      </c>
      <c r="E266" s="8">
        <f t="shared" si="143"/>
        <v>-180</v>
      </c>
      <c r="F266" s="3">
        <f t="shared" si="143"/>
        <v>-165</v>
      </c>
      <c r="G266" s="3">
        <f t="shared" si="143"/>
        <v>-150</v>
      </c>
      <c r="H266" s="3">
        <f t="shared" si="143"/>
        <v>-135</v>
      </c>
      <c r="I266" s="3">
        <f t="shared" si="143"/>
        <v>-120</v>
      </c>
      <c r="J266" s="3">
        <f t="shared" si="143"/>
        <v>-105</v>
      </c>
      <c r="K266" s="3">
        <f t="shared" si="143"/>
        <v>-90</v>
      </c>
      <c r="L266" s="3">
        <f t="shared" si="143"/>
        <v>-75</v>
      </c>
      <c r="M266" s="3">
        <f t="shared" si="143"/>
        <v>-60</v>
      </c>
      <c r="N266" s="3">
        <f t="shared" si="143"/>
        <v>-45</v>
      </c>
      <c r="O266" s="3">
        <f t="shared" si="143"/>
        <v>-30</v>
      </c>
      <c r="P266" s="3">
        <f t="shared" si="137"/>
        <v>-15</v>
      </c>
      <c r="Q266" s="3">
        <f t="shared" si="137"/>
        <v>0</v>
      </c>
      <c r="R266" s="3">
        <f t="shared" si="137"/>
        <v>15</v>
      </c>
      <c r="S266" s="3">
        <f t="shared" si="137"/>
        <v>30</v>
      </c>
      <c r="T266" s="3">
        <f t="shared" si="137"/>
        <v>45</v>
      </c>
      <c r="U266" s="3">
        <f t="shared" si="137"/>
        <v>60</v>
      </c>
      <c r="V266" s="3">
        <f t="shared" si="137"/>
        <v>75</v>
      </c>
      <c r="W266" s="3">
        <f t="shared" si="137"/>
        <v>90</v>
      </c>
      <c r="X266" s="3">
        <f t="shared" si="140"/>
        <v>105</v>
      </c>
      <c r="Y266" s="3">
        <f t="shared" si="140"/>
        <v>120</v>
      </c>
      <c r="Z266" s="3">
        <f t="shared" si="140"/>
        <v>135</v>
      </c>
      <c r="AA266" s="3">
        <f t="shared" si="140"/>
        <v>150</v>
      </c>
      <c r="AB266" s="3">
        <f t="shared" si="140"/>
        <v>165</v>
      </c>
      <c r="AC266" s="3">
        <f t="shared" si="135"/>
        <v>180</v>
      </c>
      <c r="AD266" s="7">
        <f t="shared" si="146"/>
        <v>160.89914476126302</v>
      </c>
      <c r="AE266" s="7">
        <f t="shared" si="146"/>
        <v>155.98256149050013</v>
      </c>
      <c r="AF266" s="7">
        <f t="shared" si="146"/>
        <v>145.18528430162939</v>
      </c>
      <c r="AG266" s="7">
        <f t="shared" si="146"/>
        <v>132.37539248477714</v>
      </c>
      <c r="AH266" s="7">
        <f t="shared" si="146"/>
        <v>118.84150398220734</v>
      </c>
      <c r="AI266" s="7">
        <f t="shared" si="146"/>
        <v>105.02669617840294</v>
      </c>
      <c r="AJ266" s="7">
        <f t="shared" si="146"/>
        <v>91.136400364440078</v>
      </c>
      <c r="AK266" s="7">
        <f t="shared" si="146"/>
        <v>77.314235396310011</v>
      </c>
      <c r="AL266" s="7">
        <f t="shared" si="146"/>
        <v>63.722246627722129</v>
      </c>
      <c r="AM266" s="7">
        <f t="shared" si="146"/>
        <v>50.630437801597658</v>
      </c>
      <c r="AN266" s="7">
        <f t="shared" si="146"/>
        <v>38.616814828959605</v>
      </c>
      <c r="AO266" s="7">
        <f t="shared" si="146"/>
        <v>29.101868084358735</v>
      </c>
      <c r="AP266" s="7">
        <f t="shared" si="146"/>
        <v>25.13914476126304</v>
      </c>
      <c r="AQ266" s="7">
        <f t="shared" si="146"/>
        <v>29.101868084358735</v>
      </c>
      <c r="AR266" s="7">
        <f t="shared" si="146"/>
        <v>38.616814828959605</v>
      </c>
      <c r="AS266" s="7">
        <f t="shared" si="144"/>
        <v>50.630437801597658</v>
      </c>
      <c r="AT266" s="7">
        <f t="shared" si="144"/>
        <v>63.722246627722129</v>
      </c>
      <c r="AU266" s="7">
        <f t="shared" si="144"/>
        <v>77.314235396310011</v>
      </c>
      <c r="AV266" s="7">
        <f t="shared" si="144"/>
        <v>91.136400364440078</v>
      </c>
      <c r="AW266" s="7">
        <f t="shared" si="144"/>
        <v>105.02669617840294</v>
      </c>
      <c r="AX266" s="7">
        <f t="shared" si="144"/>
        <v>118.84150398220734</v>
      </c>
      <c r="AY266" s="7">
        <f t="shared" si="144"/>
        <v>132.37539248477714</v>
      </c>
      <c r="AZ266" s="7">
        <f t="shared" si="144"/>
        <v>145.18528430162939</v>
      </c>
      <c r="BA266" s="7">
        <f t="shared" si="142"/>
        <v>155.98256149050013</v>
      </c>
      <c r="BB266" s="7">
        <f t="shared" si="142"/>
        <v>160.89914476126302</v>
      </c>
      <c r="BC266" s="7">
        <f t="shared" si="125"/>
        <v>88.771593434380321</v>
      </c>
      <c r="BD266" s="7">
        <f t="shared" si="119"/>
        <v>11.836212457917377</v>
      </c>
      <c r="BE266" s="40">
        <f t="shared" si="126"/>
        <v>0.98953268747655954</v>
      </c>
      <c r="BF266" s="40">
        <f t="shared" si="132"/>
        <v>0</v>
      </c>
      <c r="BG266" s="40">
        <f t="shared" si="132"/>
        <v>0</v>
      </c>
      <c r="BH266" s="40">
        <f t="shared" si="132"/>
        <v>0</v>
      </c>
      <c r="BI266" s="40">
        <f t="shared" si="132"/>
        <v>0</v>
      </c>
      <c r="BJ266" s="40">
        <f t="shared" si="132"/>
        <v>0</v>
      </c>
      <c r="BK266" s="40">
        <f t="shared" si="132"/>
        <v>0</v>
      </c>
      <c r="BL266" s="40">
        <f t="shared" si="139"/>
        <v>0</v>
      </c>
      <c r="BM266" s="40">
        <f t="shared" si="139"/>
        <v>297.05615338578622</v>
      </c>
      <c r="BN266" s="40">
        <f t="shared" ref="BL266:BX288" si="147">IF(1367*$BE266*COS(RADIANS(AL266))&gt;0,1367*$BE266*COS(RADIANS(AL266)),0)</f>
        <v>598.86759697457001</v>
      </c>
      <c r="BO266" s="40">
        <f t="shared" si="147"/>
        <v>858.03895913087558</v>
      </c>
      <c r="BP266" s="40">
        <f t="shared" si="147"/>
        <v>1056.9081398246776</v>
      </c>
      <c r="BQ266" s="40">
        <f t="shared" si="147"/>
        <v>1181.9225330385541</v>
      </c>
      <c r="BR266" s="40">
        <f t="shared" si="147"/>
        <v>1224.562614471032</v>
      </c>
      <c r="BS266" s="40">
        <f t="shared" si="147"/>
        <v>1181.9225330385541</v>
      </c>
      <c r="BT266" s="40">
        <f t="shared" si="147"/>
        <v>1056.9081398246776</v>
      </c>
      <c r="BU266" s="40">
        <f t="shared" si="147"/>
        <v>858.03895913087558</v>
      </c>
      <c r="BV266" s="40">
        <f t="shared" si="147"/>
        <v>598.86759697457001</v>
      </c>
      <c r="BW266" s="40">
        <f t="shared" si="145"/>
        <v>297.05615338578622</v>
      </c>
      <c r="BX266" s="40">
        <f t="shared" si="145"/>
        <v>0</v>
      </c>
      <c r="BY266" s="40">
        <f t="shared" si="145"/>
        <v>0</v>
      </c>
      <c r="BZ266" s="40">
        <f t="shared" si="145"/>
        <v>0</v>
      </c>
      <c r="CA266" s="40">
        <f t="shared" si="141"/>
        <v>0</v>
      </c>
      <c r="CB266" s="40">
        <f t="shared" si="141"/>
        <v>0</v>
      </c>
      <c r="CC266" s="40">
        <f t="shared" si="141"/>
        <v>0</v>
      </c>
      <c r="CD266" s="40">
        <f t="shared" si="141"/>
        <v>0</v>
      </c>
      <c r="CE266" s="40">
        <f t="shared" si="127"/>
        <v>624.5269333802263</v>
      </c>
      <c r="CF266" s="10">
        <f t="shared" si="120"/>
        <v>1.5493565876717175</v>
      </c>
      <c r="CG266" s="35">
        <f t="shared" si="121"/>
        <v>6.5133333333333301</v>
      </c>
      <c r="CH266" s="7">
        <f t="shared" si="122"/>
        <v>33.116760690281581</v>
      </c>
      <c r="CI266" s="7">
        <f t="shared" si="128"/>
        <v>16.889547952043607</v>
      </c>
      <c r="CJ266" s="10">
        <f t="shared" si="123"/>
        <v>19.080224857136987</v>
      </c>
    </row>
    <row r="267" spans="1:88" ht="15.75" thickBot="1" x14ac:dyDescent="0.3">
      <c r="A267" s="8">
        <v>256</v>
      </c>
      <c r="B267" s="3" t="s">
        <v>24</v>
      </c>
      <c r="C267" s="14">
        <v>44452</v>
      </c>
      <c r="D267" s="11">
        <f t="shared" si="124"/>
        <v>2.6184037170037402</v>
      </c>
      <c r="E267" s="8">
        <f t="shared" si="143"/>
        <v>-180</v>
      </c>
      <c r="F267" s="3">
        <f t="shared" si="143"/>
        <v>-165</v>
      </c>
      <c r="G267" s="3">
        <f t="shared" si="143"/>
        <v>-150</v>
      </c>
      <c r="H267" s="3">
        <f t="shared" si="143"/>
        <v>-135</v>
      </c>
      <c r="I267" s="3">
        <f t="shared" si="143"/>
        <v>-120</v>
      </c>
      <c r="J267" s="3">
        <f t="shared" si="143"/>
        <v>-105</v>
      </c>
      <c r="K267" s="3">
        <f t="shared" si="143"/>
        <v>-90</v>
      </c>
      <c r="L267" s="3">
        <f t="shared" si="143"/>
        <v>-75</v>
      </c>
      <c r="M267" s="3">
        <f t="shared" si="143"/>
        <v>-60</v>
      </c>
      <c r="N267" s="3">
        <f t="shared" si="143"/>
        <v>-45</v>
      </c>
      <c r="O267" s="3">
        <f t="shared" si="143"/>
        <v>-30</v>
      </c>
      <c r="P267" s="3">
        <f t="shared" si="137"/>
        <v>-15</v>
      </c>
      <c r="Q267" s="3">
        <f t="shared" si="137"/>
        <v>0</v>
      </c>
      <c r="R267" s="3">
        <f t="shared" si="137"/>
        <v>15</v>
      </c>
      <c r="S267" s="3">
        <f t="shared" si="137"/>
        <v>30</v>
      </c>
      <c r="T267" s="3">
        <f t="shared" si="137"/>
        <v>45</v>
      </c>
      <c r="U267" s="3">
        <f t="shared" si="137"/>
        <v>60</v>
      </c>
      <c r="V267" s="3">
        <f t="shared" si="137"/>
        <v>75</v>
      </c>
      <c r="W267" s="3">
        <f t="shared" si="137"/>
        <v>90</v>
      </c>
      <c r="X267" s="3">
        <f t="shared" si="140"/>
        <v>105</v>
      </c>
      <c r="Y267" s="3">
        <f t="shared" si="140"/>
        <v>120</v>
      </c>
      <c r="Z267" s="3">
        <f t="shared" si="140"/>
        <v>135</v>
      </c>
      <c r="AA267" s="3">
        <f t="shared" si="140"/>
        <v>150</v>
      </c>
      <c r="AB267" s="3">
        <f t="shared" si="140"/>
        <v>165</v>
      </c>
      <c r="AC267" s="3">
        <f t="shared" si="135"/>
        <v>180</v>
      </c>
      <c r="AD267" s="7">
        <f t="shared" si="146"/>
        <v>160.49840371700375</v>
      </c>
      <c r="AE267" s="7">
        <f t="shared" si="146"/>
        <v>155.65765954672634</v>
      </c>
      <c r="AF267" s="7">
        <f t="shared" si="146"/>
        <v>144.94968894820039</v>
      </c>
      <c r="AG267" s="7">
        <f t="shared" si="146"/>
        <v>132.1891279704011</v>
      </c>
      <c r="AH267" s="7">
        <f t="shared" si="146"/>
        <v>118.67999244653524</v>
      </c>
      <c r="AI267" s="7">
        <f t="shared" si="146"/>
        <v>104.87559059953</v>
      </c>
      <c r="AJ267" s="7">
        <f t="shared" si="146"/>
        <v>90.985659254544601</v>
      </c>
      <c r="AK267" s="7">
        <f t="shared" si="146"/>
        <v>77.154855508760932</v>
      </c>
      <c r="AL267" s="7">
        <f t="shared" si="146"/>
        <v>63.54384334403359</v>
      </c>
      <c r="AM267" s="7">
        <f t="shared" si="146"/>
        <v>50.418460055493291</v>
      </c>
      <c r="AN267" s="7">
        <f t="shared" si="146"/>
        <v>38.349209469415456</v>
      </c>
      <c r="AO267" s="7">
        <f t="shared" si="146"/>
        <v>28.753827177254013</v>
      </c>
      <c r="AP267" s="7">
        <f t="shared" si="146"/>
        <v>24.738403717003749</v>
      </c>
      <c r="AQ267" s="7">
        <f t="shared" si="146"/>
        <v>28.753827177254013</v>
      </c>
      <c r="AR267" s="7">
        <f t="shared" si="146"/>
        <v>38.349209469415456</v>
      </c>
      <c r="AS267" s="7">
        <f t="shared" si="144"/>
        <v>50.418460055493291</v>
      </c>
      <c r="AT267" s="7">
        <f t="shared" si="144"/>
        <v>63.54384334403359</v>
      </c>
      <c r="AU267" s="7">
        <f t="shared" si="144"/>
        <v>77.154855508760932</v>
      </c>
      <c r="AV267" s="7">
        <f t="shared" si="144"/>
        <v>90.985659254544601</v>
      </c>
      <c r="AW267" s="7">
        <f t="shared" si="144"/>
        <v>104.87559059953</v>
      </c>
      <c r="AX267" s="7">
        <f t="shared" si="144"/>
        <v>118.67999244653524</v>
      </c>
      <c r="AY267" s="7">
        <f t="shared" si="144"/>
        <v>132.1891279704011</v>
      </c>
      <c r="AZ267" s="7">
        <f t="shared" si="144"/>
        <v>144.94968894820039</v>
      </c>
      <c r="BA267" s="7">
        <f t="shared" si="142"/>
        <v>155.65765954672634</v>
      </c>
      <c r="BB267" s="7">
        <f t="shared" si="142"/>
        <v>160.49840371700375</v>
      </c>
      <c r="BC267" s="7">
        <f t="shared" si="125"/>
        <v>88.934908784325557</v>
      </c>
      <c r="BD267" s="7">
        <f t="shared" si="119"/>
        <v>11.857987837910075</v>
      </c>
      <c r="BE267" s="40">
        <f t="shared" si="126"/>
        <v>0.99007294634802301</v>
      </c>
      <c r="BF267" s="40">
        <f t="shared" si="132"/>
        <v>0</v>
      </c>
      <c r="BG267" s="40">
        <f t="shared" si="132"/>
        <v>0</v>
      </c>
      <c r="BH267" s="40">
        <f t="shared" si="132"/>
        <v>0</v>
      </c>
      <c r="BI267" s="40">
        <f t="shared" si="132"/>
        <v>0</v>
      </c>
      <c r="BJ267" s="40">
        <f t="shared" si="132"/>
        <v>0</v>
      </c>
      <c r="BK267" s="40">
        <f t="shared" si="132"/>
        <v>0</v>
      </c>
      <c r="BL267" s="40">
        <f t="shared" si="147"/>
        <v>0</v>
      </c>
      <c r="BM267" s="40">
        <f t="shared" si="147"/>
        <v>300.89012116679652</v>
      </c>
      <c r="BN267" s="40">
        <f t="shared" si="147"/>
        <v>602.97035675364941</v>
      </c>
      <c r="BO267" s="40">
        <f t="shared" si="147"/>
        <v>862.37253583143411</v>
      </c>
      <c r="BP267" s="40">
        <f t="shared" si="147"/>
        <v>1061.4188285783691</v>
      </c>
      <c r="BQ267" s="40">
        <f t="shared" si="147"/>
        <v>1186.5445590833031</v>
      </c>
      <c r="BR267" s="40">
        <f t="shared" si="147"/>
        <v>1229.2226155923711</v>
      </c>
      <c r="BS267" s="40">
        <f t="shared" si="147"/>
        <v>1186.5445590833031</v>
      </c>
      <c r="BT267" s="40">
        <f t="shared" si="147"/>
        <v>1061.4188285783691</v>
      </c>
      <c r="BU267" s="40">
        <f t="shared" si="147"/>
        <v>862.37253583143411</v>
      </c>
      <c r="BV267" s="40">
        <f t="shared" si="147"/>
        <v>602.97035675364941</v>
      </c>
      <c r="BW267" s="40">
        <f t="shared" si="145"/>
        <v>300.89012116679652</v>
      </c>
      <c r="BX267" s="40">
        <f t="shared" si="145"/>
        <v>0</v>
      </c>
      <c r="BY267" s="40">
        <f t="shared" si="145"/>
        <v>0</v>
      </c>
      <c r="BZ267" s="40">
        <f t="shared" si="145"/>
        <v>0</v>
      </c>
      <c r="CA267" s="40">
        <f t="shared" si="141"/>
        <v>0</v>
      </c>
      <c r="CB267" s="40">
        <f t="shared" si="141"/>
        <v>0</v>
      </c>
      <c r="CC267" s="40">
        <f t="shared" si="141"/>
        <v>0</v>
      </c>
      <c r="CD267" s="40">
        <f t="shared" si="141"/>
        <v>0</v>
      </c>
      <c r="CE267" s="40">
        <f t="shared" si="127"/>
        <v>626.90353395210923</v>
      </c>
      <c r="CF267" s="10">
        <f t="shared" si="120"/>
        <v>1.5522069782473085</v>
      </c>
      <c r="CG267" s="35">
        <f t="shared" si="121"/>
        <v>6.5133333333333301</v>
      </c>
      <c r="CH267" s="7">
        <f t="shared" si="122"/>
        <v>33.319358149815201</v>
      </c>
      <c r="CI267" s="7">
        <f t="shared" si="128"/>
        <v>16.992872656405751</v>
      </c>
      <c r="CJ267" s="10">
        <f t="shared" si="123"/>
        <v>19.179443051118284</v>
      </c>
    </row>
    <row r="268" spans="1:88" ht="15.75" thickBot="1" x14ac:dyDescent="0.3">
      <c r="A268" s="8">
        <v>257</v>
      </c>
      <c r="B268" s="3" t="s">
        <v>24</v>
      </c>
      <c r="C268" s="14">
        <v>44453</v>
      </c>
      <c r="D268" s="11">
        <f t="shared" si="124"/>
        <v>2.2168867832133294</v>
      </c>
      <c r="E268" s="8">
        <f t="shared" si="143"/>
        <v>-180</v>
      </c>
      <c r="F268" s="3">
        <f t="shared" si="143"/>
        <v>-165</v>
      </c>
      <c r="G268" s="3">
        <f t="shared" si="143"/>
        <v>-150</v>
      </c>
      <c r="H268" s="3">
        <f t="shared" si="143"/>
        <v>-135</v>
      </c>
      <c r="I268" s="3">
        <f t="shared" si="143"/>
        <v>-120</v>
      </c>
      <c r="J268" s="3">
        <f t="shared" si="143"/>
        <v>-105</v>
      </c>
      <c r="K268" s="3">
        <f t="shared" si="143"/>
        <v>-90</v>
      </c>
      <c r="L268" s="3">
        <f t="shared" si="143"/>
        <v>-75</v>
      </c>
      <c r="M268" s="3">
        <f t="shared" si="143"/>
        <v>-60</v>
      </c>
      <c r="N268" s="3">
        <f t="shared" si="143"/>
        <v>-45</v>
      </c>
      <c r="O268" s="3">
        <f t="shared" si="143"/>
        <v>-30</v>
      </c>
      <c r="P268" s="3">
        <f t="shared" si="137"/>
        <v>-15</v>
      </c>
      <c r="Q268" s="3">
        <f t="shared" si="137"/>
        <v>0</v>
      </c>
      <c r="R268" s="3">
        <f t="shared" si="137"/>
        <v>15</v>
      </c>
      <c r="S268" s="3">
        <f t="shared" si="137"/>
        <v>30</v>
      </c>
      <c r="T268" s="3">
        <f t="shared" si="137"/>
        <v>45</v>
      </c>
      <c r="U268" s="3">
        <f t="shared" si="137"/>
        <v>60</v>
      </c>
      <c r="V268" s="3">
        <f t="shared" si="137"/>
        <v>75</v>
      </c>
      <c r="W268" s="3">
        <f t="shared" si="137"/>
        <v>90</v>
      </c>
      <c r="X268" s="3">
        <f t="shared" si="140"/>
        <v>105</v>
      </c>
      <c r="Y268" s="3">
        <f t="shared" si="140"/>
        <v>120</v>
      </c>
      <c r="Z268" s="3">
        <f t="shared" si="140"/>
        <v>135</v>
      </c>
      <c r="AA268" s="3">
        <f t="shared" si="140"/>
        <v>150</v>
      </c>
      <c r="AB268" s="3">
        <f t="shared" si="140"/>
        <v>165</v>
      </c>
      <c r="AC268" s="3">
        <f t="shared" si="135"/>
        <v>180</v>
      </c>
      <c r="AD268" s="7">
        <f t="shared" si="146"/>
        <v>160.09688678321334</v>
      </c>
      <c r="AE268" s="7">
        <f t="shared" si="146"/>
        <v>155.33002578670403</v>
      </c>
      <c r="AF268" s="7">
        <f t="shared" si="146"/>
        <v>144.71103071475255</v>
      </c>
      <c r="AG268" s="7">
        <f t="shared" si="146"/>
        <v>132.00051127323385</v>
      </c>
      <c r="AH268" s="7">
        <f t="shared" si="146"/>
        <v>118.51688226373805</v>
      </c>
      <c r="AI268" s="7">
        <f t="shared" si="146"/>
        <v>104.72355240086455</v>
      </c>
      <c r="AJ268" s="7">
        <f t="shared" si="146"/>
        <v>90.834584775379469</v>
      </c>
      <c r="AK268" s="7">
        <f t="shared" si="146"/>
        <v>76.995706978613313</v>
      </c>
      <c r="AL268" s="7">
        <f t="shared" si="146"/>
        <v>63.366217998374438</v>
      </c>
      <c r="AM268" s="7">
        <f t="shared" si="146"/>
        <v>50.207750731851839</v>
      </c>
      <c r="AN268" s="7">
        <f t="shared" si="146"/>
        <v>38.083066358513626</v>
      </c>
      <c r="AO268" s="7">
        <f t="shared" si="146"/>
        <v>28.406385350716949</v>
      </c>
      <c r="AP268" s="7">
        <f t="shared" si="146"/>
        <v>24.336886783213323</v>
      </c>
      <c r="AQ268" s="7">
        <f t="shared" si="146"/>
        <v>28.406385350716949</v>
      </c>
      <c r="AR268" s="7">
        <f t="shared" si="146"/>
        <v>38.083066358513626</v>
      </c>
      <c r="AS268" s="7">
        <f t="shared" si="144"/>
        <v>50.207750731851839</v>
      </c>
      <c r="AT268" s="7">
        <f t="shared" si="144"/>
        <v>63.366217998374438</v>
      </c>
      <c r="AU268" s="7">
        <f t="shared" si="144"/>
        <v>76.995706978613313</v>
      </c>
      <c r="AV268" s="7">
        <f t="shared" si="144"/>
        <v>90.834584775379469</v>
      </c>
      <c r="AW268" s="7">
        <f t="shared" si="144"/>
        <v>104.72355240086455</v>
      </c>
      <c r="AX268" s="7">
        <f t="shared" si="144"/>
        <v>118.51688226373805</v>
      </c>
      <c r="AY268" s="7">
        <f t="shared" si="144"/>
        <v>132.00051127323385</v>
      </c>
      <c r="AZ268" s="7">
        <f t="shared" si="144"/>
        <v>144.71103071475255</v>
      </c>
      <c r="BA268" s="7">
        <f t="shared" si="142"/>
        <v>155.33002578670403</v>
      </c>
      <c r="BB268" s="7">
        <f t="shared" si="142"/>
        <v>160.09688678321334</v>
      </c>
      <c r="BC268" s="7">
        <f t="shared" si="125"/>
        <v>89.098426927797732</v>
      </c>
      <c r="BD268" s="7">
        <f t="shared" ref="BD268:BD331" si="148">(2*BC268)/15</f>
        <v>11.879790257039698</v>
      </c>
      <c r="BE268" s="40">
        <f t="shared" si="126"/>
        <v>0.99061614681972687</v>
      </c>
      <c r="BF268" s="40">
        <f t="shared" si="132"/>
        <v>0</v>
      </c>
      <c r="BG268" s="40">
        <f t="shared" si="132"/>
        <v>0</v>
      </c>
      <c r="BH268" s="40">
        <f t="shared" si="132"/>
        <v>0</v>
      </c>
      <c r="BI268" s="40">
        <f t="shared" si="132"/>
        <v>0</v>
      </c>
      <c r="BJ268" s="40">
        <f t="shared" si="132"/>
        <v>0</v>
      </c>
      <c r="BK268" s="40">
        <f t="shared" si="132"/>
        <v>0</v>
      </c>
      <c r="BL268" s="40">
        <f t="shared" si="147"/>
        <v>0</v>
      </c>
      <c r="BM268" s="40">
        <f t="shared" si="147"/>
        <v>304.72134367337014</v>
      </c>
      <c r="BN268" s="40">
        <f t="shared" si="147"/>
        <v>607.05675543282507</v>
      </c>
      <c r="BO268" s="40">
        <f t="shared" si="147"/>
        <v>866.67805925769244</v>
      </c>
      <c r="BP268" s="40">
        <f t="shared" si="147"/>
        <v>1065.8924923367986</v>
      </c>
      <c r="BQ268" s="40">
        <f t="shared" si="147"/>
        <v>1191.1239202732188</v>
      </c>
      <c r="BR268" s="40">
        <f t="shared" si="147"/>
        <v>1233.838028207806</v>
      </c>
      <c r="BS268" s="40">
        <f t="shared" si="147"/>
        <v>1191.1239202732188</v>
      </c>
      <c r="BT268" s="40">
        <f t="shared" si="147"/>
        <v>1065.8924923367986</v>
      </c>
      <c r="BU268" s="40">
        <f t="shared" si="147"/>
        <v>866.67805925769244</v>
      </c>
      <c r="BV268" s="40">
        <f t="shared" si="147"/>
        <v>607.05675543282507</v>
      </c>
      <c r="BW268" s="40">
        <f t="shared" si="145"/>
        <v>304.72134367337014</v>
      </c>
      <c r="BX268" s="40">
        <f t="shared" si="145"/>
        <v>0</v>
      </c>
      <c r="BY268" s="40">
        <f t="shared" si="145"/>
        <v>0</v>
      </c>
      <c r="BZ268" s="40">
        <f t="shared" si="145"/>
        <v>0</v>
      </c>
      <c r="CA268" s="40">
        <f t="shared" si="141"/>
        <v>0</v>
      </c>
      <c r="CB268" s="40">
        <f t="shared" si="141"/>
        <v>0</v>
      </c>
      <c r="CC268" s="40">
        <f t="shared" si="141"/>
        <v>0</v>
      </c>
      <c r="CD268" s="40">
        <f t="shared" si="141"/>
        <v>0</v>
      </c>
      <c r="CE268" s="40">
        <f t="shared" si="127"/>
        <v>629.25739438598112</v>
      </c>
      <c r="CF268" s="10">
        <f t="shared" ref="CF268:CF331" si="149">(PI()*BC268)/180</f>
        <v>1.5550609082376465</v>
      </c>
      <c r="CG268" s="35">
        <f t="shared" ref="CG268:CG331" si="150">HLOOKUP(B268,$J$5:$V$7,3,)</f>
        <v>6.5133333333333301</v>
      </c>
      <c r="CH268" s="7">
        <f t="shared" ref="CH268:CH331" si="151">37.59*BE268*(CF$12*SIN(RADIANS($J$4))*SIN(RADIANS($D268))+COS(RADIANS($J$4))*COS(RADIANS($D268))*SIN(RADIANS(BC268)))</f>
        <v>33.520697727352214</v>
      </c>
      <c r="CI268" s="7">
        <f t="shared" si="128"/>
        <v>17.095555840949629</v>
      </c>
      <c r="CJ268" s="10">
        <f t="shared" ref="CJ268:CJ331" si="152">CH268*(0.29+0.52*($CG268/BD268))</f>
        <v>19.27776774106901</v>
      </c>
    </row>
    <row r="269" spans="1:88" ht="15.75" thickBot="1" x14ac:dyDescent="0.3">
      <c r="A269" s="8">
        <v>258</v>
      </c>
      <c r="B269" s="3" t="s">
        <v>24</v>
      </c>
      <c r="C269" s="14">
        <v>44454</v>
      </c>
      <c r="D269" s="11">
        <f t="shared" ref="D269:D332" si="153">(23.45)*SIN(RADIANS((360/365)*(A269-80)))</f>
        <v>1.8147129380247178</v>
      </c>
      <c r="E269" s="8">
        <f t="shared" si="143"/>
        <v>-180</v>
      </c>
      <c r="F269" s="3">
        <f t="shared" si="143"/>
        <v>-165</v>
      </c>
      <c r="G269" s="3">
        <f t="shared" si="143"/>
        <v>-150</v>
      </c>
      <c r="H269" s="3">
        <f t="shared" si="143"/>
        <v>-135</v>
      </c>
      <c r="I269" s="3">
        <f t="shared" si="143"/>
        <v>-120</v>
      </c>
      <c r="J269" s="3">
        <f t="shared" si="143"/>
        <v>-105</v>
      </c>
      <c r="K269" s="3">
        <f t="shared" si="143"/>
        <v>-90</v>
      </c>
      <c r="L269" s="3">
        <f t="shared" si="143"/>
        <v>-75</v>
      </c>
      <c r="M269" s="3">
        <f t="shared" si="143"/>
        <v>-60</v>
      </c>
      <c r="N269" s="3">
        <f t="shared" si="143"/>
        <v>-45</v>
      </c>
      <c r="O269" s="3">
        <f t="shared" si="143"/>
        <v>-30</v>
      </c>
      <c r="P269" s="3">
        <f t="shared" si="137"/>
        <v>-15</v>
      </c>
      <c r="Q269" s="3">
        <f t="shared" si="137"/>
        <v>0</v>
      </c>
      <c r="R269" s="3">
        <f t="shared" si="137"/>
        <v>15</v>
      </c>
      <c r="S269" s="3">
        <f t="shared" si="137"/>
        <v>30</v>
      </c>
      <c r="T269" s="3">
        <f t="shared" si="137"/>
        <v>45</v>
      </c>
      <c r="U269" s="3">
        <f t="shared" si="137"/>
        <v>60</v>
      </c>
      <c r="V269" s="3">
        <f t="shared" ref="O269:Z300" si="154">(V$11-12)*15</f>
        <v>75</v>
      </c>
      <c r="W269" s="3">
        <f t="shared" si="154"/>
        <v>90</v>
      </c>
      <c r="X269" s="3">
        <f t="shared" si="140"/>
        <v>105</v>
      </c>
      <c r="Y269" s="3">
        <f t="shared" si="140"/>
        <v>120</v>
      </c>
      <c r="Z269" s="3">
        <f t="shared" si="140"/>
        <v>135</v>
      </c>
      <c r="AA269" s="3">
        <f t="shared" si="140"/>
        <v>150</v>
      </c>
      <c r="AB269" s="3">
        <f t="shared" si="140"/>
        <v>165</v>
      </c>
      <c r="AC269" s="3">
        <f t="shared" si="135"/>
        <v>180</v>
      </c>
      <c r="AD269" s="7">
        <f t="shared" si="146"/>
        <v>159.69471293802471</v>
      </c>
      <c r="AE269" s="7">
        <f t="shared" si="146"/>
        <v>154.99982924176996</v>
      </c>
      <c r="AF269" s="7">
        <f t="shared" si="146"/>
        <v>144.46941985743337</v>
      </c>
      <c r="AG269" s="7">
        <f t="shared" si="146"/>
        <v>131.80961256625704</v>
      </c>
      <c r="AH269" s="7">
        <f t="shared" si="146"/>
        <v>118.352227559366</v>
      </c>
      <c r="AI269" s="7">
        <f t="shared" si="146"/>
        <v>104.57063095906332</v>
      </c>
      <c r="AJ269" s="7">
        <f t="shared" si="146"/>
        <v>90.683227859832158</v>
      </c>
      <c r="AK269" s="7">
        <f t="shared" si="146"/>
        <v>76.836847504186224</v>
      </c>
      <c r="AL269" s="7">
        <f t="shared" si="146"/>
        <v>63.189441540610012</v>
      </c>
      <c r="AM269" s="7">
        <f t="shared" si="146"/>
        <v>49.998404304472359</v>
      </c>
      <c r="AN269" s="7">
        <f t="shared" si="146"/>
        <v>37.818517858323524</v>
      </c>
      <c r="AO269" s="7">
        <f t="shared" si="146"/>
        <v>28.059700122358947</v>
      </c>
      <c r="AP269" s="7">
        <f t="shared" si="146"/>
        <v>23.934712938024713</v>
      </c>
      <c r="AQ269" s="7">
        <f t="shared" si="146"/>
        <v>28.059700122358947</v>
      </c>
      <c r="AR269" s="7">
        <f t="shared" si="146"/>
        <v>37.818517858323524</v>
      </c>
      <c r="AS269" s="7">
        <f t="shared" si="144"/>
        <v>49.998404304472359</v>
      </c>
      <c r="AT269" s="7">
        <f t="shared" si="144"/>
        <v>63.189441540610012</v>
      </c>
      <c r="AU269" s="7">
        <f t="shared" si="144"/>
        <v>76.836847504186224</v>
      </c>
      <c r="AV269" s="7">
        <f t="shared" si="144"/>
        <v>90.683227859832158</v>
      </c>
      <c r="AW269" s="7">
        <f t="shared" si="144"/>
        <v>104.57063095906332</v>
      </c>
      <c r="AX269" s="7">
        <f t="shared" si="144"/>
        <v>118.352227559366</v>
      </c>
      <c r="AY269" s="7">
        <f t="shared" si="144"/>
        <v>131.80961256625704</v>
      </c>
      <c r="AZ269" s="7">
        <f t="shared" si="144"/>
        <v>144.46941985743337</v>
      </c>
      <c r="BA269" s="7">
        <f t="shared" si="142"/>
        <v>154.99982924176996</v>
      </c>
      <c r="BB269" s="7">
        <f t="shared" si="142"/>
        <v>159.69471293802471</v>
      </c>
      <c r="BC269" s="7">
        <f t="shared" ref="BC269:BC332" si="155">DEGREES(ACOS(-(TAN(RADIANS($J$4))*TAN(RADIANS($D269)))))</f>
        <v>89.262116338953462</v>
      </c>
      <c r="BD269" s="7">
        <f t="shared" si="148"/>
        <v>11.901615511860461</v>
      </c>
      <c r="BE269" s="40">
        <f t="shared" ref="BE269:BE332" si="156">1+0.033*COS(RADIANS((360*$A269)/365))</f>
        <v>0.9911621279296482</v>
      </c>
      <c r="BF269" s="40">
        <f t="shared" si="132"/>
        <v>0</v>
      </c>
      <c r="BG269" s="40">
        <f t="shared" si="132"/>
        <v>0</v>
      </c>
      <c r="BH269" s="40">
        <f t="shared" si="132"/>
        <v>0</v>
      </c>
      <c r="BI269" s="40">
        <f t="shared" si="132"/>
        <v>0</v>
      </c>
      <c r="BJ269" s="40">
        <f t="shared" si="132"/>
        <v>0</v>
      </c>
      <c r="BK269" s="40">
        <f t="shared" si="132"/>
        <v>0</v>
      </c>
      <c r="BL269" s="40">
        <f t="shared" si="147"/>
        <v>0</v>
      </c>
      <c r="BM269" s="40">
        <f t="shared" si="147"/>
        <v>308.54844416858356</v>
      </c>
      <c r="BN269" s="40">
        <f t="shared" si="147"/>
        <v>611.12523346369017</v>
      </c>
      <c r="BO269" s="40">
        <f t="shared" si="147"/>
        <v>870.95381287746443</v>
      </c>
      <c r="BP269" s="40">
        <f t="shared" si="147"/>
        <v>1070.327294109888</v>
      </c>
      <c r="BQ269" s="40">
        <f t="shared" si="147"/>
        <v>1195.6587038952275</v>
      </c>
      <c r="BR269" s="40">
        <f t="shared" si="147"/>
        <v>1238.4069137765591</v>
      </c>
      <c r="BS269" s="40">
        <f t="shared" si="147"/>
        <v>1195.6587038952275</v>
      </c>
      <c r="BT269" s="40">
        <f t="shared" si="147"/>
        <v>1070.327294109888</v>
      </c>
      <c r="BU269" s="40">
        <f t="shared" si="147"/>
        <v>870.95381287746443</v>
      </c>
      <c r="BV269" s="40">
        <f t="shared" si="147"/>
        <v>611.12523346369017</v>
      </c>
      <c r="BW269" s="40">
        <f t="shared" si="145"/>
        <v>308.54844416858356</v>
      </c>
      <c r="BX269" s="40">
        <f t="shared" si="145"/>
        <v>0</v>
      </c>
      <c r="BY269" s="40">
        <f t="shared" si="145"/>
        <v>0</v>
      </c>
      <c r="BZ269" s="40">
        <f t="shared" si="145"/>
        <v>0</v>
      </c>
      <c r="CA269" s="40">
        <f t="shared" si="141"/>
        <v>0</v>
      </c>
      <c r="CB269" s="40">
        <f t="shared" si="141"/>
        <v>0</v>
      </c>
      <c r="CC269" s="40">
        <f t="shared" si="141"/>
        <v>0</v>
      </c>
      <c r="CD269" s="40">
        <f t="shared" si="141"/>
        <v>0</v>
      </c>
      <c r="CE269" s="40">
        <f t="shared" ref="CE269:CE332" si="157">BR269*0.51</f>
        <v>631.58752602604511</v>
      </c>
      <c r="CF269" s="10">
        <f t="shared" si="149"/>
        <v>1.5579178274129646</v>
      </c>
      <c r="CG269" s="35">
        <f t="shared" si="150"/>
        <v>6.5133333333333301</v>
      </c>
      <c r="CH269" s="7">
        <f t="shared" si="151"/>
        <v>33.720699742721884</v>
      </c>
      <c r="CI269" s="7">
        <f t="shared" ref="CI269:CI332" si="158">CH269*0.51</f>
        <v>17.197556868788162</v>
      </c>
      <c r="CJ269" s="10">
        <f t="shared" si="152"/>
        <v>19.375159167215056</v>
      </c>
    </row>
    <row r="270" spans="1:88" ht="15.75" thickBot="1" x14ac:dyDescent="0.3">
      <c r="A270" s="8">
        <v>259</v>
      </c>
      <c r="B270" s="3" t="s">
        <v>24</v>
      </c>
      <c r="C270" s="14">
        <v>44455</v>
      </c>
      <c r="D270" s="11">
        <f t="shared" si="153"/>
        <v>1.4120013542278567</v>
      </c>
      <c r="E270" s="8">
        <f t="shared" si="143"/>
        <v>-180</v>
      </c>
      <c r="F270" s="3">
        <f t="shared" si="143"/>
        <v>-165</v>
      </c>
      <c r="G270" s="3">
        <f t="shared" si="143"/>
        <v>-150</v>
      </c>
      <c r="H270" s="3">
        <f t="shared" ref="E270:T289" si="159">(H$11-12)*15</f>
        <v>-135</v>
      </c>
      <c r="I270" s="3">
        <f t="shared" si="159"/>
        <v>-120</v>
      </c>
      <c r="J270" s="3">
        <f t="shared" si="159"/>
        <v>-105</v>
      </c>
      <c r="K270" s="3">
        <f t="shared" si="159"/>
        <v>-90</v>
      </c>
      <c r="L270" s="3">
        <f t="shared" si="159"/>
        <v>-75</v>
      </c>
      <c r="M270" s="3">
        <f t="shared" si="159"/>
        <v>-60</v>
      </c>
      <c r="N270" s="3">
        <f t="shared" si="159"/>
        <v>-45</v>
      </c>
      <c r="O270" s="3">
        <f t="shared" si="159"/>
        <v>-30</v>
      </c>
      <c r="P270" s="3">
        <f t="shared" si="159"/>
        <v>-15</v>
      </c>
      <c r="Q270" s="3">
        <f t="shared" si="159"/>
        <v>0</v>
      </c>
      <c r="R270" s="3">
        <f t="shared" si="159"/>
        <v>15</v>
      </c>
      <c r="S270" s="3">
        <f t="shared" si="159"/>
        <v>30</v>
      </c>
      <c r="T270" s="3">
        <f t="shared" si="154"/>
        <v>45</v>
      </c>
      <c r="U270" s="3">
        <f t="shared" si="154"/>
        <v>60</v>
      </c>
      <c r="V270" s="3">
        <f t="shared" si="154"/>
        <v>75</v>
      </c>
      <c r="W270" s="3">
        <f t="shared" si="154"/>
        <v>90</v>
      </c>
      <c r="X270" s="3">
        <f t="shared" si="140"/>
        <v>105</v>
      </c>
      <c r="Y270" s="3">
        <f t="shared" si="140"/>
        <v>120</v>
      </c>
      <c r="Z270" s="3">
        <f t="shared" si="140"/>
        <v>135</v>
      </c>
      <c r="AA270" s="3">
        <f t="shared" si="140"/>
        <v>150</v>
      </c>
      <c r="AB270" s="3">
        <f t="shared" si="140"/>
        <v>165</v>
      </c>
      <c r="AC270" s="3">
        <f t="shared" si="135"/>
        <v>180</v>
      </c>
      <c r="AD270" s="7">
        <f t="shared" si="146"/>
        <v>159.29200135422786</v>
      </c>
      <c r="AE270" s="7">
        <f t="shared" si="146"/>
        <v>154.66723845586313</v>
      </c>
      <c r="AF270" s="7">
        <f t="shared" si="146"/>
        <v>144.22496941234007</v>
      </c>
      <c r="AG270" s="7">
        <f t="shared" si="146"/>
        <v>131.61650455494157</v>
      </c>
      <c r="AH270" s="7">
        <f t="shared" si="146"/>
        <v>118.18608414359224</v>
      </c>
      <c r="AI270" s="7">
        <f t="shared" si="146"/>
        <v>104.41687653953403</v>
      </c>
      <c r="AJ270" s="7">
        <f t="shared" si="146"/>
        <v>90.531639617687802</v>
      </c>
      <c r="AK270" s="7">
        <f t="shared" si="146"/>
        <v>76.678334299691372</v>
      </c>
      <c r="AL270" s="7">
        <f t="shared" si="146"/>
        <v>63.013583827723828</v>
      </c>
      <c r="AM270" s="7">
        <f t="shared" si="146"/>
        <v>49.790513753346488</v>
      </c>
      <c r="AN270" s="7">
        <f t="shared" si="146"/>
        <v>37.555695362784924</v>
      </c>
      <c r="AO270" s="7">
        <f t="shared" si="146"/>
        <v>27.713930293022923</v>
      </c>
      <c r="AP270" s="7">
        <f t="shared" si="146"/>
        <v>23.532001354227862</v>
      </c>
      <c r="AQ270" s="7">
        <f t="shared" si="146"/>
        <v>27.713930293022923</v>
      </c>
      <c r="AR270" s="7">
        <f t="shared" si="146"/>
        <v>37.555695362784924</v>
      </c>
      <c r="AS270" s="7">
        <f t="shared" si="144"/>
        <v>49.790513753346488</v>
      </c>
      <c r="AT270" s="7">
        <f t="shared" si="144"/>
        <v>63.013583827723828</v>
      </c>
      <c r="AU270" s="7">
        <f t="shared" si="144"/>
        <v>76.678334299691372</v>
      </c>
      <c r="AV270" s="7">
        <f t="shared" si="144"/>
        <v>90.531639617687802</v>
      </c>
      <c r="AW270" s="7">
        <f t="shared" si="144"/>
        <v>104.41687653953403</v>
      </c>
      <c r="AX270" s="7">
        <f t="shared" si="144"/>
        <v>118.18608414359224</v>
      </c>
      <c r="AY270" s="7">
        <f t="shared" si="144"/>
        <v>131.61650455494157</v>
      </c>
      <c r="AZ270" s="7">
        <f t="shared" si="144"/>
        <v>144.22496941234007</v>
      </c>
      <c r="BA270" s="7">
        <f t="shared" si="142"/>
        <v>154.66723845586313</v>
      </c>
      <c r="BB270" s="7">
        <f t="shared" si="142"/>
        <v>159.29200135422786</v>
      </c>
      <c r="BC270" s="7">
        <f t="shared" si="155"/>
        <v>89.425945654850906</v>
      </c>
      <c r="BD270" s="7">
        <f t="shared" si="148"/>
        <v>11.923459420646788</v>
      </c>
      <c r="BE270" s="40">
        <f t="shared" si="156"/>
        <v>0.99171072789180092</v>
      </c>
      <c r="BF270" s="40">
        <f t="shared" si="132"/>
        <v>0</v>
      </c>
      <c r="BG270" s="40">
        <f t="shared" si="132"/>
        <v>0</v>
      </c>
      <c r="BH270" s="40">
        <f t="shared" si="132"/>
        <v>0</v>
      </c>
      <c r="BI270" s="40">
        <f t="shared" si="132"/>
        <v>0</v>
      </c>
      <c r="BJ270" s="40">
        <f t="shared" si="132"/>
        <v>0</v>
      </c>
      <c r="BK270" s="40">
        <f t="shared" si="132"/>
        <v>0</v>
      </c>
      <c r="BL270" s="40">
        <f t="shared" si="147"/>
        <v>0</v>
      </c>
      <c r="BM270" s="40">
        <f t="shared" si="147"/>
        <v>312.37005502372506</v>
      </c>
      <c r="BN270" s="40">
        <f t="shared" si="147"/>
        <v>615.17425778873633</v>
      </c>
      <c r="BO270" s="40">
        <f t="shared" si="147"/>
        <v>875.19812157631384</v>
      </c>
      <c r="BP270" s="40">
        <f t="shared" si="147"/>
        <v>1074.7214497790876</v>
      </c>
      <c r="BQ270" s="40">
        <f t="shared" si="147"/>
        <v>1200.1470573079278</v>
      </c>
      <c r="BR270" s="40">
        <f t="shared" si="147"/>
        <v>1242.9273962853606</v>
      </c>
      <c r="BS270" s="40">
        <f t="shared" si="147"/>
        <v>1200.1470573079278</v>
      </c>
      <c r="BT270" s="40">
        <f t="shared" si="147"/>
        <v>1074.7214497790876</v>
      </c>
      <c r="BU270" s="40">
        <f t="shared" si="147"/>
        <v>875.19812157631384</v>
      </c>
      <c r="BV270" s="40">
        <f t="shared" si="147"/>
        <v>615.17425778873633</v>
      </c>
      <c r="BW270" s="40">
        <f t="shared" si="145"/>
        <v>312.37005502372506</v>
      </c>
      <c r="BX270" s="40">
        <f t="shared" si="145"/>
        <v>0</v>
      </c>
      <c r="BY270" s="40">
        <f t="shared" si="145"/>
        <v>0</v>
      </c>
      <c r="BZ270" s="40">
        <f t="shared" si="145"/>
        <v>0</v>
      </c>
      <c r="CA270" s="40">
        <f t="shared" si="141"/>
        <v>0</v>
      </c>
      <c r="CB270" s="40">
        <f t="shared" si="141"/>
        <v>0</v>
      </c>
      <c r="CC270" s="40">
        <f t="shared" si="141"/>
        <v>0</v>
      </c>
      <c r="CD270" s="40">
        <f t="shared" si="141"/>
        <v>0</v>
      </c>
      <c r="CE270" s="40">
        <f t="shared" si="157"/>
        <v>633.89297210553389</v>
      </c>
      <c r="CF270" s="10">
        <f t="shared" si="149"/>
        <v>1.5607771883866648</v>
      </c>
      <c r="CG270" s="35">
        <f t="shared" si="150"/>
        <v>6.5133333333333301</v>
      </c>
      <c r="CH270" s="7">
        <f t="shared" si="151"/>
        <v>33.91928632754928</v>
      </c>
      <c r="CI270" s="7">
        <f t="shared" si="158"/>
        <v>17.298836027050132</v>
      </c>
      <c r="CJ270" s="10">
        <f t="shared" si="152"/>
        <v>19.471578776352466</v>
      </c>
    </row>
    <row r="271" spans="1:88" ht="15.75" thickBot="1" x14ac:dyDescent="0.3">
      <c r="A271" s="8">
        <v>260</v>
      </c>
      <c r="B271" s="3" t="s">
        <v>24</v>
      </c>
      <c r="C271" s="14">
        <v>44456</v>
      </c>
      <c r="D271" s="11">
        <f t="shared" si="153"/>
        <v>1.0088713639562423</v>
      </c>
      <c r="E271" s="8">
        <f t="shared" si="159"/>
        <v>-180</v>
      </c>
      <c r="F271" s="3">
        <f t="shared" si="159"/>
        <v>-165</v>
      </c>
      <c r="G271" s="3">
        <f t="shared" si="159"/>
        <v>-150</v>
      </c>
      <c r="H271" s="3">
        <f t="shared" si="159"/>
        <v>-135</v>
      </c>
      <c r="I271" s="3">
        <f t="shared" si="159"/>
        <v>-120</v>
      </c>
      <c r="J271" s="3">
        <f t="shared" si="159"/>
        <v>-105</v>
      </c>
      <c r="K271" s="3">
        <f t="shared" si="159"/>
        <v>-90</v>
      </c>
      <c r="L271" s="3">
        <f t="shared" si="159"/>
        <v>-75</v>
      </c>
      <c r="M271" s="3">
        <f t="shared" si="159"/>
        <v>-60</v>
      </c>
      <c r="N271" s="3">
        <f t="shared" si="159"/>
        <v>-45</v>
      </c>
      <c r="O271" s="3">
        <f t="shared" si="159"/>
        <v>-30</v>
      </c>
      <c r="P271" s="3">
        <f t="shared" si="159"/>
        <v>-15</v>
      </c>
      <c r="Q271" s="3">
        <f t="shared" si="159"/>
        <v>0</v>
      </c>
      <c r="R271" s="3">
        <f t="shared" si="159"/>
        <v>15</v>
      </c>
      <c r="S271" s="3">
        <f t="shared" si="159"/>
        <v>30</v>
      </c>
      <c r="T271" s="3">
        <f t="shared" si="154"/>
        <v>45</v>
      </c>
      <c r="U271" s="3">
        <f t="shared" si="154"/>
        <v>60</v>
      </c>
      <c r="V271" s="3">
        <f t="shared" si="154"/>
        <v>75</v>
      </c>
      <c r="W271" s="3">
        <f t="shared" si="154"/>
        <v>90</v>
      </c>
      <c r="X271" s="3">
        <f t="shared" si="140"/>
        <v>105</v>
      </c>
      <c r="Y271" s="3">
        <f t="shared" si="140"/>
        <v>120</v>
      </c>
      <c r="Z271" s="3">
        <f t="shared" si="140"/>
        <v>135</v>
      </c>
      <c r="AA271" s="3">
        <f t="shared" si="140"/>
        <v>150</v>
      </c>
      <c r="AB271" s="3">
        <f t="shared" si="140"/>
        <v>165</v>
      </c>
      <c r="AC271" s="3">
        <f t="shared" si="135"/>
        <v>180</v>
      </c>
      <c r="AD271" s="7">
        <f t="shared" si="146"/>
        <v>158.88887136395624</v>
      </c>
      <c r="AE271" s="7">
        <f t="shared" si="146"/>
        <v>154.33242136614021</v>
      </c>
      <c r="AF271" s="7">
        <f t="shared" si="146"/>
        <v>143.97779501575252</v>
      </c>
      <c r="AG271" s="7">
        <f t="shared" si="146"/>
        <v>131.42126239123454</v>
      </c>
      <c r="AH271" s="7">
        <f t="shared" si="146"/>
        <v>118.01850946557587</v>
      </c>
      <c r="AI271" s="7">
        <f t="shared" si="146"/>
        <v>104.26234026400078</v>
      </c>
      <c r="AJ271" s="7">
        <f t="shared" si="146"/>
        <v>90.379871303873458</v>
      </c>
      <c r="AK271" s="7">
        <f t="shared" si="146"/>
        <v>76.520224055121645</v>
      </c>
      <c r="AL271" s="7">
        <f t="shared" si="146"/>
        <v>62.838713563699166</v>
      </c>
      <c r="AM271" s="7">
        <f t="shared" si="146"/>
        <v>49.584170465549285</v>
      </c>
      <c r="AN271" s="7">
        <f t="shared" si="146"/>
        <v>37.294729152212213</v>
      </c>
      <c r="AO271" s="7">
        <f t="shared" si="146"/>
        <v>27.369235908998782</v>
      </c>
      <c r="AP271" s="7">
        <f t="shared" si="146"/>
        <v>23.12887136395624</v>
      </c>
      <c r="AQ271" s="7">
        <f t="shared" si="146"/>
        <v>27.369235908998782</v>
      </c>
      <c r="AR271" s="7">
        <f t="shared" si="146"/>
        <v>37.294729152212213</v>
      </c>
      <c r="AS271" s="7">
        <f t="shared" si="144"/>
        <v>49.584170465549285</v>
      </c>
      <c r="AT271" s="7">
        <f t="shared" si="144"/>
        <v>62.838713563699166</v>
      </c>
      <c r="AU271" s="7">
        <f t="shared" si="144"/>
        <v>76.520224055121645</v>
      </c>
      <c r="AV271" s="7">
        <f t="shared" si="144"/>
        <v>90.379871303873458</v>
      </c>
      <c r="AW271" s="7">
        <f t="shared" si="144"/>
        <v>104.26234026400078</v>
      </c>
      <c r="AX271" s="7">
        <f t="shared" si="144"/>
        <v>118.01850946557587</v>
      </c>
      <c r="AY271" s="7">
        <f t="shared" si="144"/>
        <v>131.42126239123454</v>
      </c>
      <c r="AZ271" s="7">
        <f t="shared" si="144"/>
        <v>143.97779501575252</v>
      </c>
      <c r="BA271" s="7">
        <f t="shared" si="142"/>
        <v>154.33242136614021</v>
      </c>
      <c r="BB271" s="7">
        <f t="shared" si="142"/>
        <v>158.88887136395624</v>
      </c>
      <c r="BC271" s="7">
        <f t="shared" si="155"/>
        <v>89.589883646302667</v>
      </c>
      <c r="BD271" s="7">
        <f t="shared" si="148"/>
        <v>11.945317819507022</v>
      </c>
      <c r="BE271" s="40">
        <f t="shared" si="156"/>
        <v>0.99226178414417643</v>
      </c>
      <c r="BF271" s="40">
        <f t="shared" si="132"/>
        <v>0</v>
      </c>
      <c r="BG271" s="40">
        <f t="shared" si="132"/>
        <v>0</v>
      </c>
      <c r="BH271" s="40">
        <f t="shared" si="132"/>
        <v>0</v>
      </c>
      <c r="BI271" s="40">
        <f t="shared" si="132"/>
        <v>0</v>
      </c>
      <c r="BJ271" s="40">
        <f t="shared" si="132"/>
        <v>0</v>
      </c>
      <c r="BK271" s="40">
        <f t="shared" si="132"/>
        <v>0</v>
      </c>
      <c r="BL271" s="40">
        <f t="shared" si="147"/>
        <v>0</v>
      </c>
      <c r="BM271" s="40">
        <f t="shared" si="147"/>
        <v>316.18481870879748</v>
      </c>
      <c r="BN271" s="40">
        <f t="shared" si="147"/>
        <v>619.20232304479805</v>
      </c>
      <c r="BO271" s="40">
        <f t="shared" si="147"/>
        <v>879.40935304385562</v>
      </c>
      <c r="BP271" s="40">
        <f t="shared" si="147"/>
        <v>1079.0732296239835</v>
      </c>
      <c r="BQ271" s="40">
        <f t="shared" si="147"/>
        <v>1204.5871895564026</v>
      </c>
      <c r="BR271" s="40">
        <f t="shared" si="147"/>
        <v>1247.3976638933452</v>
      </c>
      <c r="BS271" s="40">
        <f t="shared" si="147"/>
        <v>1204.5871895564026</v>
      </c>
      <c r="BT271" s="40">
        <f t="shared" si="147"/>
        <v>1079.0732296239835</v>
      </c>
      <c r="BU271" s="40">
        <f t="shared" si="147"/>
        <v>879.40935304385562</v>
      </c>
      <c r="BV271" s="40">
        <f t="shared" si="147"/>
        <v>619.20232304479805</v>
      </c>
      <c r="BW271" s="40">
        <f t="shared" si="145"/>
        <v>316.18481870879748</v>
      </c>
      <c r="BX271" s="40">
        <f t="shared" si="145"/>
        <v>0</v>
      </c>
      <c r="BY271" s="40">
        <f t="shared" si="145"/>
        <v>0</v>
      </c>
      <c r="BZ271" s="40">
        <f t="shared" si="145"/>
        <v>0</v>
      </c>
      <c r="CA271" s="40">
        <f t="shared" si="141"/>
        <v>0</v>
      </c>
      <c r="CB271" s="40">
        <f t="shared" si="141"/>
        <v>0</v>
      </c>
      <c r="CC271" s="40">
        <f t="shared" si="141"/>
        <v>0</v>
      </c>
      <c r="CD271" s="40">
        <f t="shared" si="141"/>
        <v>0</v>
      </c>
      <c r="CE271" s="40">
        <f t="shared" si="157"/>
        <v>636.17280858560605</v>
      </c>
      <c r="CF271" s="10">
        <f t="shared" si="149"/>
        <v>1.5636384461066046</v>
      </c>
      <c r="CG271" s="35">
        <f t="shared" si="150"/>
        <v>6.5133333333333301</v>
      </c>
      <c r="CH271" s="7">
        <f t="shared" si="151"/>
        <v>34.116381488403412</v>
      </c>
      <c r="CI271" s="7">
        <f t="shared" si="158"/>
        <v>17.39935455908574</v>
      </c>
      <c r="CJ271" s="10">
        <f t="shared" si="152"/>
        <v>19.566989252973098</v>
      </c>
    </row>
    <row r="272" spans="1:88" ht="15.75" thickBot="1" x14ac:dyDescent="0.3">
      <c r="A272" s="8">
        <v>261</v>
      </c>
      <c r="B272" s="3" t="s">
        <v>24</v>
      </c>
      <c r="C272" s="14">
        <v>44457</v>
      </c>
      <c r="D272" s="11">
        <f t="shared" si="153"/>
        <v>0.60544242332627074</v>
      </c>
      <c r="E272" s="8">
        <f t="shared" si="159"/>
        <v>-180</v>
      </c>
      <c r="F272" s="3">
        <f t="shared" si="159"/>
        <v>-165</v>
      </c>
      <c r="G272" s="3">
        <f t="shared" si="159"/>
        <v>-150</v>
      </c>
      <c r="H272" s="3">
        <f t="shared" si="159"/>
        <v>-135</v>
      </c>
      <c r="I272" s="3">
        <f t="shared" si="159"/>
        <v>-120</v>
      </c>
      <c r="J272" s="3">
        <f t="shared" si="159"/>
        <v>-105</v>
      </c>
      <c r="K272" s="3">
        <f t="shared" si="159"/>
        <v>-90</v>
      </c>
      <c r="L272" s="3">
        <f t="shared" si="159"/>
        <v>-75</v>
      </c>
      <c r="M272" s="3">
        <f t="shared" si="159"/>
        <v>-60</v>
      </c>
      <c r="N272" s="3">
        <f t="shared" si="159"/>
        <v>-45</v>
      </c>
      <c r="O272" s="3">
        <f t="shared" si="159"/>
        <v>-30</v>
      </c>
      <c r="P272" s="3">
        <f t="shared" si="159"/>
        <v>-15</v>
      </c>
      <c r="Q272" s="3">
        <f t="shared" si="159"/>
        <v>0</v>
      </c>
      <c r="R272" s="3">
        <f t="shared" si="159"/>
        <v>15</v>
      </c>
      <c r="S272" s="3">
        <f t="shared" si="159"/>
        <v>30</v>
      </c>
      <c r="T272" s="3">
        <f t="shared" si="154"/>
        <v>45</v>
      </c>
      <c r="U272" s="3">
        <f t="shared" si="154"/>
        <v>60</v>
      </c>
      <c r="V272" s="3">
        <f t="shared" si="154"/>
        <v>75</v>
      </c>
      <c r="W272" s="3">
        <f t="shared" si="154"/>
        <v>90</v>
      </c>
      <c r="X272" s="3">
        <f t="shared" si="140"/>
        <v>105</v>
      </c>
      <c r="Y272" s="3">
        <f t="shared" si="140"/>
        <v>120</v>
      </c>
      <c r="Z272" s="3">
        <f t="shared" si="140"/>
        <v>135</v>
      </c>
      <c r="AA272" s="3">
        <f t="shared" si="140"/>
        <v>150</v>
      </c>
      <c r="AB272" s="3">
        <f t="shared" si="140"/>
        <v>165</v>
      </c>
      <c r="AC272" s="3">
        <f t="shared" si="135"/>
        <v>180</v>
      </c>
      <c r="AD272" s="7">
        <f t="shared" si="146"/>
        <v>158.48544242332625</v>
      </c>
      <c r="AE272" s="7">
        <f t="shared" si="146"/>
        <v>153.99554519584066</v>
      </c>
      <c r="AF272" s="7">
        <f t="shared" si="146"/>
        <v>143.72801472628456</v>
      </c>
      <c r="AG272" s="7">
        <f t="shared" si="146"/>
        <v>131.22396358507478</v>
      </c>
      <c r="AH272" s="7">
        <f t="shared" si="146"/>
        <v>117.84956256582818</v>
      </c>
      <c r="AI272" s="7">
        <f t="shared" si="146"/>
        <v>104.10707407699809</v>
      </c>
      <c r="AJ272" s="7">
        <f t="shared" si="146"/>
        <v>90.227974286458291</v>
      </c>
      <c r="AK272" s="7">
        <f t="shared" si="146"/>
        <v>76.362572896597399</v>
      </c>
      <c r="AL272" s="7">
        <f t="shared" si="146"/>
        <v>62.664898240300737</v>
      </c>
      <c r="AM272" s="7">
        <f t="shared" si="146"/>
        <v>49.379464136370409</v>
      </c>
      <c r="AN272" s="7">
        <f t="shared" si="146"/>
        <v>37.035748243368303</v>
      </c>
      <c r="AO272" s="7">
        <f t="shared" si="146"/>
        <v>27.025778219475455</v>
      </c>
      <c r="AP272" s="7">
        <f t="shared" si="146"/>
        <v>22.725442423326271</v>
      </c>
      <c r="AQ272" s="7">
        <f t="shared" si="146"/>
        <v>27.025778219475455</v>
      </c>
      <c r="AR272" s="7">
        <f t="shared" si="146"/>
        <v>37.035748243368303</v>
      </c>
      <c r="AS272" s="7">
        <f t="shared" si="144"/>
        <v>49.379464136370409</v>
      </c>
      <c r="AT272" s="7">
        <f t="shared" si="144"/>
        <v>62.664898240300737</v>
      </c>
      <c r="AU272" s="7">
        <f t="shared" si="144"/>
        <v>76.362572896597399</v>
      </c>
      <c r="AV272" s="7">
        <f t="shared" si="144"/>
        <v>90.227974286458291</v>
      </c>
      <c r="AW272" s="7">
        <f t="shared" si="144"/>
        <v>104.10707407699809</v>
      </c>
      <c r="AX272" s="7">
        <f t="shared" si="144"/>
        <v>117.84956256582818</v>
      </c>
      <c r="AY272" s="7">
        <f t="shared" si="144"/>
        <v>131.22396358507478</v>
      </c>
      <c r="AZ272" s="7">
        <f t="shared" si="144"/>
        <v>143.72801472628456</v>
      </c>
      <c r="BA272" s="7">
        <f t="shared" si="142"/>
        <v>153.99554519584066</v>
      </c>
      <c r="BB272" s="7">
        <f t="shared" si="142"/>
        <v>158.48544242332625</v>
      </c>
      <c r="BC272" s="7">
        <f t="shared" si="155"/>
        <v>89.753899188445232</v>
      </c>
      <c r="BD272" s="7">
        <f t="shared" si="148"/>
        <v>11.967186558459364</v>
      </c>
      <c r="BE272" s="40">
        <f t="shared" si="156"/>
        <v>0.99281513339691452</v>
      </c>
      <c r="BF272" s="40">
        <f t="shared" si="132"/>
        <v>0</v>
      </c>
      <c r="BG272" s="40">
        <f t="shared" si="132"/>
        <v>0</v>
      </c>
      <c r="BH272" s="40">
        <f t="shared" si="132"/>
        <v>0</v>
      </c>
      <c r="BI272" s="40">
        <f t="shared" si="132"/>
        <v>0</v>
      </c>
      <c r="BJ272" s="40">
        <f t="shared" si="132"/>
        <v>0</v>
      </c>
      <c r="BK272" s="40">
        <f t="shared" si="132"/>
        <v>0</v>
      </c>
      <c r="BL272" s="40">
        <f t="shared" si="147"/>
        <v>0</v>
      </c>
      <c r="BM272" s="40">
        <f t="shared" si="147"/>
        <v>319.99138877268069</v>
      </c>
      <c r="BN272" s="40">
        <f t="shared" si="147"/>
        <v>623.20795273271449</v>
      </c>
      <c r="BO272" s="40">
        <f t="shared" si="147"/>
        <v>883.58591910614382</v>
      </c>
      <c r="BP272" s="40">
        <f t="shared" si="147"/>
        <v>1083.3809597795544</v>
      </c>
      <c r="BQ272" s="40">
        <f t="shared" si="147"/>
        <v>1208.9773729079691</v>
      </c>
      <c r="BR272" s="40">
        <f t="shared" si="147"/>
        <v>1251.8159704945731</v>
      </c>
      <c r="BS272" s="40">
        <f t="shared" si="147"/>
        <v>1208.9773729079691</v>
      </c>
      <c r="BT272" s="40">
        <f t="shared" si="147"/>
        <v>1083.3809597795544</v>
      </c>
      <c r="BU272" s="40">
        <f t="shared" si="147"/>
        <v>883.58591910614382</v>
      </c>
      <c r="BV272" s="40">
        <f t="shared" si="147"/>
        <v>623.20795273271449</v>
      </c>
      <c r="BW272" s="40">
        <f t="shared" si="145"/>
        <v>319.99138877268069</v>
      </c>
      <c r="BX272" s="40">
        <f t="shared" si="145"/>
        <v>0</v>
      </c>
      <c r="BY272" s="40">
        <f t="shared" si="145"/>
        <v>0</v>
      </c>
      <c r="BZ272" s="40">
        <f t="shared" si="145"/>
        <v>0</v>
      </c>
      <c r="CA272" s="40">
        <f t="shared" si="141"/>
        <v>0</v>
      </c>
      <c r="CB272" s="40">
        <f t="shared" si="141"/>
        <v>0</v>
      </c>
      <c r="CC272" s="40">
        <f t="shared" si="141"/>
        <v>0</v>
      </c>
      <c r="CD272" s="40">
        <f t="shared" si="141"/>
        <v>0</v>
      </c>
      <c r="CE272" s="40">
        <f t="shared" si="157"/>
        <v>638.42614495223233</v>
      </c>
      <c r="CF272" s="10">
        <f t="shared" si="149"/>
        <v>1.566501057341436</v>
      </c>
      <c r="CG272" s="35">
        <f t="shared" si="150"/>
        <v>6.5133333333333301</v>
      </c>
      <c r="CH272" s="7">
        <f t="shared" si="151"/>
        <v>34.311911167784082</v>
      </c>
      <c r="CI272" s="7">
        <f t="shared" si="158"/>
        <v>17.499074695569881</v>
      </c>
      <c r="CJ272" s="10">
        <f t="shared" si="152"/>
        <v>19.661354549005775</v>
      </c>
    </row>
    <row r="273" spans="1:88" ht="15.75" thickBot="1" x14ac:dyDescent="0.3">
      <c r="A273" s="8">
        <v>262</v>
      </c>
      <c r="B273" s="3" t="s">
        <v>24</v>
      </c>
      <c r="C273" s="14">
        <v>44458</v>
      </c>
      <c r="D273" s="11">
        <f t="shared" si="153"/>
        <v>0.20183407703974995</v>
      </c>
      <c r="E273" s="8">
        <f t="shared" si="159"/>
        <v>-180</v>
      </c>
      <c r="F273" s="3">
        <f t="shared" si="159"/>
        <v>-165</v>
      </c>
      <c r="G273" s="3">
        <f t="shared" si="159"/>
        <v>-150</v>
      </c>
      <c r="H273" s="3">
        <f t="shared" si="159"/>
        <v>-135</v>
      </c>
      <c r="I273" s="3">
        <f t="shared" si="159"/>
        <v>-120</v>
      </c>
      <c r="J273" s="3">
        <f t="shared" si="159"/>
        <v>-105</v>
      </c>
      <c r="K273" s="3">
        <f t="shared" si="159"/>
        <v>-90</v>
      </c>
      <c r="L273" s="3">
        <f t="shared" si="159"/>
        <v>-75</v>
      </c>
      <c r="M273" s="3">
        <f t="shared" si="159"/>
        <v>-60</v>
      </c>
      <c r="N273" s="3">
        <f t="shared" si="159"/>
        <v>-45</v>
      </c>
      <c r="O273" s="3">
        <f t="shared" si="159"/>
        <v>-30</v>
      </c>
      <c r="P273" s="3">
        <f t="shared" si="159"/>
        <v>-15</v>
      </c>
      <c r="Q273" s="3">
        <f t="shared" si="159"/>
        <v>0</v>
      </c>
      <c r="R273" s="3">
        <f t="shared" si="159"/>
        <v>15</v>
      </c>
      <c r="S273" s="3">
        <f t="shared" si="159"/>
        <v>30</v>
      </c>
      <c r="T273" s="3">
        <f t="shared" si="154"/>
        <v>45</v>
      </c>
      <c r="U273" s="3">
        <f t="shared" si="154"/>
        <v>60</v>
      </c>
      <c r="V273" s="3">
        <f t="shared" si="154"/>
        <v>75</v>
      </c>
      <c r="W273" s="3">
        <f t="shared" si="154"/>
        <v>90</v>
      </c>
      <c r="X273" s="3">
        <f t="shared" si="140"/>
        <v>105</v>
      </c>
      <c r="Y273" s="3">
        <f t="shared" si="140"/>
        <v>120</v>
      </c>
      <c r="Z273" s="3">
        <f t="shared" si="140"/>
        <v>135</v>
      </c>
      <c r="AA273" s="3">
        <f t="shared" si="140"/>
        <v>150</v>
      </c>
      <c r="AB273" s="3">
        <f t="shared" si="140"/>
        <v>165</v>
      </c>
      <c r="AC273" s="3">
        <f t="shared" si="135"/>
        <v>180</v>
      </c>
      <c r="AD273" s="7">
        <f t="shared" si="146"/>
        <v>158.08183407703973</v>
      </c>
      <c r="AE273" s="7">
        <f t="shared" si="146"/>
        <v>153.65677635833836</v>
      </c>
      <c r="AF273" s="7">
        <f t="shared" si="146"/>
        <v>143.47574884941008</v>
      </c>
      <c r="AG273" s="7">
        <f t="shared" si="146"/>
        <v>131.02468791371226</v>
      </c>
      <c r="AH273" s="7">
        <f t="shared" si="146"/>
        <v>117.67930402670163</v>
      </c>
      <c r="AI273" s="7">
        <f t="shared" si="146"/>
        <v>103.95113071135845</v>
      </c>
      <c r="AJ273" s="7">
        <f t="shared" si="146"/>
        <v>90.07600001446356</v>
      </c>
      <c r="AK273" s="7">
        <f t="shared" si="146"/>
        <v>76.205436347239925</v>
      </c>
      <c r="AL273" s="7">
        <f t="shared" si="146"/>
        <v>62.492204078876135</v>
      </c>
      <c r="AM273" s="7">
        <f t="shared" si="146"/>
        <v>49.17648267089919</v>
      </c>
      <c r="AN273" s="7">
        <f t="shared" si="146"/>
        <v>36.778880235228613</v>
      </c>
      <c r="AO273" s="7">
        <f t="shared" si="146"/>
        <v>26.683719628625113</v>
      </c>
      <c r="AP273" s="7">
        <f t="shared" si="146"/>
        <v>22.321834077039775</v>
      </c>
      <c r="AQ273" s="7">
        <f t="shared" si="146"/>
        <v>26.683719628625113</v>
      </c>
      <c r="AR273" s="7">
        <f t="shared" si="146"/>
        <v>36.778880235228613</v>
      </c>
      <c r="AS273" s="7">
        <f t="shared" si="144"/>
        <v>49.17648267089919</v>
      </c>
      <c r="AT273" s="7">
        <f t="shared" si="144"/>
        <v>62.492204078876135</v>
      </c>
      <c r="AU273" s="7">
        <f t="shared" si="144"/>
        <v>76.205436347239925</v>
      </c>
      <c r="AV273" s="7">
        <f t="shared" si="144"/>
        <v>90.07600001446356</v>
      </c>
      <c r="AW273" s="7">
        <f t="shared" si="144"/>
        <v>103.95113071135845</v>
      </c>
      <c r="AX273" s="7">
        <f t="shared" si="144"/>
        <v>117.67930402670163</v>
      </c>
      <c r="AY273" s="7">
        <f t="shared" si="144"/>
        <v>131.02468791371226</v>
      </c>
      <c r="AZ273" s="7">
        <f t="shared" si="144"/>
        <v>143.47574884941008</v>
      </c>
      <c r="BA273" s="7">
        <f t="shared" si="142"/>
        <v>153.65677635833836</v>
      </c>
      <c r="BB273" s="7">
        <f t="shared" si="142"/>
        <v>158.08183407703973</v>
      </c>
      <c r="BC273" s="7">
        <f t="shared" si="155"/>
        <v>89.917961231088952</v>
      </c>
      <c r="BD273" s="7">
        <f t="shared" si="148"/>
        <v>11.989061497478527</v>
      </c>
      <c r="BE273" s="40">
        <f t="shared" si="156"/>
        <v>0.99337061168068908</v>
      </c>
      <c r="BF273" s="40">
        <f t="shared" si="132"/>
        <v>0</v>
      </c>
      <c r="BG273" s="40">
        <f t="shared" si="132"/>
        <v>0</v>
      </c>
      <c r="BH273" s="40">
        <f t="shared" si="132"/>
        <v>0</v>
      </c>
      <c r="BI273" s="40">
        <f t="shared" si="132"/>
        <v>0</v>
      </c>
      <c r="BJ273" s="40">
        <f t="shared" si="132"/>
        <v>0</v>
      </c>
      <c r="BK273" s="40">
        <f t="shared" si="132"/>
        <v>0</v>
      </c>
      <c r="BL273" s="40">
        <f t="shared" si="147"/>
        <v>0</v>
      </c>
      <c r="BM273" s="40">
        <f t="shared" si="147"/>
        <v>323.78843081107254</v>
      </c>
      <c r="BN273" s="40">
        <f t="shared" si="147"/>
        <v>627.18970035092786</v>
      </c>
      <c r="BO273" s="40">
        <f t="shared" si="147"/>
        <v>887.72627700152589</v>
      </c>
      <c r="BP273" s="40">
        <f t="shared" si="147"/>
        <v>1087.6430236211788</v>
      </c>
      <c r="BQ273" s="40">
        <f t="shared" si="147"/>
        <v>1213.3159443058018</v>
      </c>
      <c r="BR273" s="40">
        <f t="shared" si="147"/>
        <v>1256.180637195059</v>
      </c>
      <c r="BS273" s="40">
        <f t="shared" si="147"/>
        <v>1213.3159443058018</v>
      </c>
      <c r="BT273" s="40">
        <f t="shared" si="147"/>
        <v>1087.6430236211788</v>
      </c>
      <c r="BU273" s="40">
        <f t="shared" si="147"/>
        <v>887.72627700152589</v>
      </c>
      <c r="BV273" s="40">
        <f t="shared" si="147"/>
        <v>627.18970035092786</v>
      </c>
      <c r="BW273" s="40">
        <f t="shared" si="145"/>
        <v>323.78843081107254</v>
      </c>
      <c r="BX273" s="40">
        <f t="shared" si="145"/>
        <v>0</v>
      </c>
      <c r="BY273" s="40">
        <f t="shared" si="145"/>
        <v>0</v>
      </c>
      <c r="BZ273" s="40">
        <f t="shared" si="145"/>
        <v>0</v>
      </c>
      <c r="CA273" s="40">
        <f t="shared" si="141"/>
        <v>0</v>
      </c>
      <c r="CB273" s="40">
        <f t="shared" si="141"/>
        <v>0</v>
      </c>
      <c r="CC273" s="40">
        <f t="shared" si="141"/>
        <v>0</v>
      </c>
      <c r="CD273" s="40">
        <f t="shared" si="141"/>
        <v>0</v>
      </c>
      <c r="CE273" s="40">
        <f t="shared" si="157"/>
        <v>640.65212496948016</v>
      </c>
      <c r="CF273" s="10">
        <f t="shared" si="149"/>
        <v>1.5693644801631159</v>
      </c>
      <c r="CG273" s="35">
        <f t="shared" si="150"/>
        <v>6.5133333333333301</v>
      </c>
      <c r="CH273" s="7">
        <f t="shared" si="151"/>
        <v>34.505803302830131</v>
      </c>
      <c r="CI273" s="7">
        <f t="shared" si="158"/>
        <v>17.597959684443367</v>
      </c>
      <c r="CJ273" s="10">
        <f t="shared" si="152"/>
        <v>19.754639912114278</v>
      </c>
    </row>
    <row r="274" spans="1:88" ht="15.75" thickBot="1" x14ac:dyDescent="0.3">
      <c r="A274" s="8">
        <v>263</v>
      </c>
      <c r="B274" s="3" t="s">
        <v>24</v>
      </c>
      <c r="C274" s="14">
        <v>44459</v>
      </c>
      <c r="D274" s="11">
        <f t="shared" si="153"/>
        <v>-0.2018340770397338</v>
      </c>
      <c r="E274" s="8">
        <f t="shared" si="159"/>
        <v>-180</v>
      </c>
      <c r="F274" s="3">
        <f t="shared" si="159"/>
        <v>-165</v>
      </c>
      <c r="G274" s="3">
        <f t="shared" si="159"/>
        <v>-150</v>
      </c>
      <c r="H274" s="3">
        <f t="shared" si="159"/>
        <v>-135</v>
      </c>
      <c r="I274" s="3">
        <f t="shared" si="159"/>
        <v>-120</v>
      </c>
      <c r="J274" s="3">
        <f t="shared" si="159"/>
        <v>-105</v>
      </c>
      <c r="K274" s="3">
        <f t="shared" si="159"/>
        <v>-90</v>
      </c>
      <c r="L274" s="3">
        <f t="shared" si="159"/>
        <v>-75</v>
      </c>
      <c r="M274" s="3">
        <f t="shared" si="159"/>
        <v>-60</v>
      </c>
      <c r="N274" s="3">
        <f t="shared" si="159"/>
        <v>-45</v>
      </c>
      <c r="O274" s="3">
        <f t="shared" si="159"/>
        <v>-30</v>
      </c>
      <c r="P274" s="3">
        <f t="shared" si="159"/>
        <v>-15</v>
      </c>
      <c r="Q274" s="3">
        <f t="shared" si="159"/>
        <v>0</v>
      </c>
      <c r="R274" s="3">
        <f t="shared" si="159"/>
        <v>15</v>
      </c>
      <c r="S274" s="3">
        <f t="shared" si="159"/>
        <v>30</v>
      </c>
      <c r="T274" s="3">
        <f t="shared" si="154"/>
        <v>45</v>
      </c>
      <c r="U274" s="3">
        <f t="shared" si="154"/>
        <v>60</v>
      </c>
      <c r="V274" s="3">
        <f t="shared" si="154"/>
        <v>75</v>
      </c>
      <c r="W274" s="3">
        <f t="shared" si="154"/>
        <v>90</v>
      </c>
      <c r="X274" s="3">
        <f t="shared" si="140"/>
        <v>105</v>
      </c>
      <c r="Y274" s="3">
        <f t="shared" si="140"/>
        <v>120</v>
      </c>
      <c r="Z274" s="3">
        <f t="shared" si="140"/>
        <v>135</v>
      </c>
      <c r="AA274" s="3">
        <f t="shared" si="140"/>
        <v>150</v>
      </c>
      <c r="AB274" s="3">
        <f t="shared" si="140"/>
        <v>165</v>
      </c>
      <c r="AC274" s="3">
        <f t="shared" si="135"/>
        <v>180</v>
      </c>
      <c r="AD274" s="7">
        <f t="shared" si="146"/>
        <v>157.67816592296023</v>
      </c>
      <c r="AE274" s="7">
        <f t="shared" si="146"/>
        <v>153.31628037137489</v>
      </c>
      <c r="AF274" s="7">
        <f t="shared" si="146"/>
        <v>143.2211197647714</v>
      </c>
      <c r="AG274" s="7">
        <f t="shared" si="146"/>
        <v>130.82351732910081</v>
      </c>
      <c r="AH274" s="7">
        <f t="shared" si="146"/>
        <v>117.50779592112386</v>
      </c>
      <c r="AI274" s="7">
        <f t="shared" si="146"/>
        <v>103.79456365276008</v>
      </c>
      <c r="AJ274" s="7">
        <f t="shared" si="146"/>
        <v>89.92399998553644</v>
      </c>
      <c r="AK274" s="7">
        <f t="shared" si="146"/>
        <v>76.048869288641569</v>
      </c>
      <c r="AL274" s="7">
        <f t="shared" si="146"/>
        <v>62.320695973298371</v>
      </c>
      <c r="AM274" s="7">
        <f t="shared" si="146"/>
        <v>48.975312086287715</v>
      </c>
      <c r="AN274" s="7">
        <f t="shared" si="146"/>
        <v>36.524251150589912</v>
      </c>
      <c r="AO274" s="7">
        <f t="shared" si="146"/>
        <v>26.343223641661652</v>
      </c>
      <c r="AP274" s="7">
        <f t="shared" si="146"/>
        <v>21.918165922960284</v>
      </c>
      <c r="AQ274" s="7">
        <f t="shared" si="146"/>
        <v>26.343223641661652</v>
      </c>
      <c r="AR274" s="7">
        <f t="shared" si="146"/>
        <v>36.524251150589912</v>
      </c>
      <c r="AS274" s="7">
        <f t="shared" si="144"/>
        <v>48.975312086287715</v>
      </c>
      <c r="AT274" s="7">
        <f t="shared" si="144"/>
        <v>62.320695973298371</v>
      </c>
      <c r="AU274" s="7">
        <f t="shared" si="144"/>
        <v>76.048869288641569</v>
      </c>
      <c r="AV274" s="7">
        <f t="shared" si="144"/>
        <v>89.92399998553644</v>
      </c>
      <c r="AW274" s="7">
        <f t="shared" si="144"/>
        <v>103.79456365276008</v>
      </c>
      <c r="AX274" s="7">
        <f t="shared" si="144"/>
        <v>117.50779592112386</v>
      </c>
      <c r="AY274" s="7">
        <f t="shared" si="144"/>
        <v>130.82351732910081</v>
      </c>
      <c r="AZ274" s="7">
        <f t="shared" si="144"/>
        <v>143.2211197647714</v>
      </c>
      <c r="BA274" s="7">
        <f t="shared" si="142"/>
        <v>153.31628037137489</v>
      </c>
      <c r="BB274" s="7">
        <f t="shared" si="142"/>
        <v>157.67816592296023</v>
      </c>
      <c r="BC274" s="7">
        <f t="shared" si="155"/>
        <v>90.082038768911033</v>
      </c>
      <c r="BD274" s="7">
        <f t="shared" si="148"/>
        <v>12.010938502521471</v>
      </c>
      <c r="BE274" s="40">
        <f t="shared" si="156"/>
        <v>0.99392805439529652</v>
      </c>
      <c r="BF274" s="40">
        <f t="shared" si="132"/>
        <v>0</v>
      </c>
      <c r="BG274" s="40">
        <f t="shared" si="132"/>
        <v>0</v>
      </c>
      <c r="BH274" s="40">
        <f t="shared" si="132"/>
        <v>0</v>
      </c>
      <c r="BI274" s="40">
        <f t="shared" si="132"/>
        <v>0</v>
      </c>
      <c r="BJ274" s="40">
        <f t="shared" si="132"/>
        <v>0</v>
      </c>
      <c r="BK274" s="40">
        <f t="shared" si="132"/>
        <v>0</v>
      </c>
      <c r="BL274" s="40">
        <f t="shared" si="147"/>
        <v>1.8022472802633882</v>
      </c>
      <c r="BM274" s="40">
        <f t="shared" si="147"/>
        <v>327.57462342035205</v>
      </c>
      <c r="BN274" s="40">
        <f t="shared" si="147"/>
        <v>631.14615049079941</v>
      </c>
      <c r="BO274" s="40">
        <f t="shared" si="147"/>
        <v>891.82893059742366</v>
      </c>
      <c r="BP274" s="40">
        <f t="shared" si="147"/>
        <v>1091.8578630746215</v>
      </c>
      <c r="BQ274" s="40">
        <f t="shared" si="147"/>
        <v>1217.6013067375118</v>
      </c>
      <c r="BR274" s="40">
        <f t="shared" si="147"/>
        <v>1260.490053701335</v>
      </c>
      <c r="BS274" s="40">
        <f t="shared" si="147"/>
        <v>1217.6013067375118</v>
      </c>
      <c r="BT274" s="40">
        <f t="shared" si="147"/>
        <v>1091.8578630746215</v>
      </c>
      <c r="BU274" s="40">
        <f t="shared" si="147"/>
        <v>891.82893059742366</v>
      </c>
      <c r="BV274" s="40">
        <f t="shared" si="147"/>
        <v>631.14615049079941</v>
      </c>
      <c r="BW274" s="40">
        <f t="shared" si="145"/>
        <v>327.57462342035205</v>
      </c>
      <c r="BX274" s="40">
        <f t="shared" si="145"/>
        <v>1.8022472802633882</v>
      </c>
      <c r="BY274" s="40">
        <f t="shared" si="145"/>
        <v>0</v>
      </c>
      <c r="BZ274" s="40">
        <f t="shared" si="145"/>
        <v>0</v>
      </c>
      <c r="CA274" s="40">
        <f t="shared" si="141"/>
        <v>0</v>
      </c>
      <c r="CB274" s="40">
        <f t="shared" si="141"/>
        <v>0</v>
      </c>
      <c r="CC274" s="40">
        <f t="shared" si="141"/>
        <v>0</v>
      </c>
      <c r="CD274" s="40">
        <f t="shared" si="141"/>
        <v>0</v>
      </c>
      <c r="CE274" s="40">
        <f t="shared" si="157"/>
        <v>642.84992738768085</v>
      </c>
      <c r="CF274" s="10">
        <f t="shared" si="149"/>
        <v>1.572228173426677</v>
      </c>
      <c r="CG274" s="35">
        <f t="shared" si="150"/>
        <v>6.5133333333333301</v>
      </c>
      <c r="CH274" s="7">
        <f t="shared" si="151"/>
        <v>34.69798788163444</v>
      </c>
      <c r="CI274" s="7">
        <f t="shared" si="158"/>
        <v>17.695973819633565</v>
      </c>
      <c r="CJ274" s="10">
        <f t="shared" si="152"/>
        <v>19.846811912495351</v>
      </c>
    </row>
    <row r="275" spans="1:88" ht="15.75" thickBot="1" x14ac:dyDescent="0.3">
      <c r="A275" s="8">
        <v>264</v>
      </c>
      <c r="B275" s="3" t="s">
        <v>24</v>
      </c>
      <c r="C275" s="14">
        <v>44460</v>
      </c>
      <c r="D275" s="11">
        <f t="shared" si="153"/>
        <v>-0.60544242332625453</v>
      </c>
      <c r="E275" s="8">
        <f t="shared" si="159"/>
        <v>-180</v>
      </c>
      <c r="F275" s="3">
        <f t="shared" si="159"/>
        <v>-165</v>
      </c>
      <c r="G275" s="3">
        <f t="shared" si="159"/>
        <v>-150</v>
      </c>
      <c r="H275" s="3">
        <f t="shared" si="159"/>
        <v>-135</v>
      </c>
      <c r="I275" s="3">
        <f t="shared" si="159"/>
        <v>-120</v>
      </c>
      <c r="J275" s="3">
        <f t="shared" si="159"/>
        <v>-105</v>
      </c>
      <c r="K275" s="3">
        <f t="shared" si="159"/>
        <v>-90</v>
      </c>
      <c r="L275" s="3">
        <f t="shared" si="159"/>
        <v>-75</v>
      </c>
      <c r="M275" s="3">
        <f t="shared" si="159"/>
        <v>-60</v>
      </c>
      <c r="N275" s="3">
        <f t="shared" si="159"/>
        <v>-45</v>
      </c>
      <c r="O275" s="3">
        <f t="shared" si="159"/>
        <v>-30</v>
      </c>
      <c r="P275" s="3">
        <f t="shared" si="159"/>
        <v>-15</v>
      </c>
      <c r="Q275" s="3">
        <f t="shared" si="159"/>
        <v>0</v>
      </c>
      <c r="R275" s="3">
        <f t="shared" si="159"/>
        <v>15</v>
      </c>
      <c r="S275" s="3">
        <f t="shared" si="159"/>
        <v>30</v>
      </c>
      <c r="T275" s="3">
        <f t="shared" si="154"/>
        <v>45</v>
      </c>
      <c r="U275" s="3">
        <f t="shared" si="154"/>
        <v>60</v>
      </c>
      <c r="V275" s="3">
        <f t="shared" si="154"/>
        <v>75</v>
      </c>
      <c r="W275" s="3">
        <f t="shared" si="154"/>
        <v>90</v>
      </c>
      <c r="X275" s="3">
        <f t="shared" si="140"/>
        <v>105</v>
      </c>
      <c r="Y275" s="3">
        <f t="shared" si="140"/>
        <v>120</v>
      </c>
      <c r="Z275" s="3">
        <f t="shared" si="140"/>
        <v>135</v>
      </c>
      <c r="AA275" s="3">
        <f t="shared" si="140"/>
        <v>150</v>
      </c>
      <c r="AB275" s="3">
        <f t="shared" si="140"/>
        <v>165</v>
      </c>
      <c r="AC275" s="3">
        <f t="shared" si="135"/>
        <v>180</v>
      </c>
      <c r="AD275" s="7">
        <f t="shared" si="146"/>
        <v>157.27455757667374</v>
      </c>
      <c r="AE275" s="7">
        <f t="shared" si="146"/>
        <v>152.97422178052454</v>
      </c>
      <c r="AF275" s="7">
        <f t="shared" si="146"/>
        <v>142.96425175663171</v>
      </c>
      <c r="AG275" s="7">
        <f t="shared" si="146"/>
        <v>130.62053586362958</v>
      </c>
      <c r="AH275" s="7">
        <f t="shared" si="146"/>
        <v>117.33510175969924</v>
      </c>
      <c r="AI275" s="7">
        <f t="shared" si="146"/>
        <v>103.63742710340262</v>
      </c>
      <c r="AJ275" s="7">
        <f t="shared" si="146"/>
        <v>89.772025713541709</v>
      </c>
      <c r="AK275" s="7">
        <f t="shared" si="146"/>
        <v>75.892925923001911</v>
      </c>
      <c r="AL275" s="7">
        <f t="shared" si="146"/>
        <v>62.150437434171806</v>
      </c>
      <c r="AM275" s="7">
        <f t="shared" si="146"/>
        <v>48.776036414925194</v>
      </c>
      <c r="AN275" s="7">
        <f t="shared" si="146"/>
        <v>36.271985273715444</v>
      </c>
      <c r="AO275" s="7">
        <f t="shared" si="146"/>
        <v>26.004454804159348</v>
      </c>
      <c r="AP275" s="7">
        <f t="shared" si="146"/>
        <v>21.514557576673763</v>
      </c>
      <c r="AQ275" s="7">
        <f t="shared" si="146"/>
        <v>26.004454804159348</v>
      </c>
      <c r="AR275" s="7">
        <f t="shared" si="146"/>
        <v>36.271985273715444</v>
      </c>
      <c r="AS275" s="7">
        <f t="shared" si="144"/>
        <v>48.776036414925194</v>
      </c>
      <c r="AT275" s="7">
        <f t="shared" si="144"/>
        <v>62.150437434171806</v>
      </c>
      <c r="AU275" s="7">
        <f t="shared" si="144"/>
        <v>75.892925923001911</v>
      </c>
      <c r="AV275" s="7">
        <f t="shared" si="144"/>
        <v>89.772025713541709</v>
      </c>
      <c r="AW275" s="7">
        <f t="shared" si="144"/>
        <v>103.63742710340262</v>
      </c>
      <c r="AX275" s="7">
        <f t="shared" si="144"/>
        <v>117.33510175969924</v>
      </c>
      <c r="AY275" s="7">
        <f t="shared" si="144"/>
        <v>130.62053586362958</v>
      </c>
      <c r="AZ275" s="7">
        <f t="shared" si="144"/>
        <v>142.96425175663171</v>
      </c>
      <c r="BA275" s="7">
        <f t="shared" si="142"/>
        <v>152.97422178052454</v>
      </c>
      <c r="BB275" s="7">
        <f t="shared" si="142"/>
        <v>157.27455757667374</v>
      </c>
      <c r="BC275" s="7">
        <f t="shared" si="155"/>
        <v>90.246100811554768</v>
      </c>
      <c r="BD275" s="7">
        <f t="shared" si="148"/>
        <v>12.032813441540636</v>
      </c>
      <c r="BE275" s="40">
        <f t="shared" si="156"/>
        <v>0.99448729635843003</v>
      </c>
      <c r="BF275" s="40">
        <f t="shared" ref="BF275:BN307" si="160">IF(1367*$BE275*COS(RADIANS(AD275))&gt;0,1367*$BE275*COS(RADIANS(AD275)),0)</f>
        <v>0</v>
      </c>
      <c r="BG275" s="40">
        <f t="shared" si="160"/>
        <v>0</v>
      </c>
      <c r="BH275" s="40">
        <f t="shared" si="160"/>
        <v>0</v>
      </c>
      <c r="BI275" s="40">
        <f t="shared" si="160"/>
        <v>0</v>
      </c>
      <c r="BJ275" s="40">
        <f t="shared" si="160"/>
        <v>0</v>
      </c>
      <c r="BK275" s="40">
        <f t="shared" si="160"/>
        <v>0</v>
      </c>
      <c r="BL275" s="40">
        <f t="shared" si="147"/>
        <v>5.4091601652157602</v>
      </c>
      <c r="BM275" s="40">
        <f t="shared" si="147"/>
        <v>331.34865913551005</v>
      </c>
      <c r="BN275" s="40">
        <f t="shared" si="147"/>
        <v>635.07591989146908</v>
      </c>
      <c r="BO275" s="40">
        <f t="shared" si="147"/>
        <v>895.89243154560393</v>
      </c>
      <c r="BP275" s="40">
        <f t="shared" si="147"/>
        <v>1096.0239798483508</v>
      </c>
      <c r="BQ275" s="40">
        <f t="shared" si="147"/>
        <v>1221.8319305158984</v>
      </c>
      <c r="BR275" s="40">
        <f t="shared" si="147"/>
        <v>1264.7426796177222</v>
      </c>
      <c r="BS275" s="40">
        <f t="shared" si="147"/>
        <v>1221.8319305158984</v>
      </c>
      <c r="BT275" s="40">
        <f t="shared" si="147"/>
        <v>1096.0239798483508</v>
      </c>
      <c r="BU275" s="40">
        <f t="shared" si="147"/>
        <v>895.89243154560393</v>
      </c>
      <c r="BV275" s="40">
        <f t="shared" si="147"/>
        <v>635.07591989146908</v>
      </c>
      <c r="BW275" s="40">
        <f t="shared" si="145"/>
        <v>331.34865913551005</v>
      </c>
      <c r="BX275" s="40">
        <f t="shared" si="145"/>
        <v>5.4091601652157602</v>
      </c>
      <c r="BY275" s="40">
        <f t="shared" si="145"/>
        <v>0</v>
      </c>
      <c r="BZ275" s="40">
        <f t="shared" si="145"/>
        <v>0</v>
      </c>
      <c r="CA275" s="40">
        <f t="shared" si="141"/>
        <v>0</v>
      </c>
      <c r="CB275" s="40">
        <f t="shared" si="141"/>
        <v>0</v>
      </c>
      <c r="CC275" s="40">
        <f t="shared" si="141"/>
        <v>0</v>
      </c>
      <c r="CD275" s="40">
        <f t="shared" si="141"/>
        <v>0</v>
      </c>
      <c r="CE275" s="40">
        <f t="shared" si="157"/>
        <v>645.01876660503831</v>
      </c>
      <c r="CF275" s="10">
        <f t="shared" si="149"/>
        <v>1.5750915962483574</v>
      </c>
      <c r="CG275" s="35">
        <f t="shared" si="150"/>
        <v>6.5133333333333301</v>
      </c>
      <c r="CH275" s="7">
        <f t="shared" si="151"/>
        <v>34.888396997054706</v>
      </c>
      <c r="CI275" s="7">
        <f t="shared" si="158"/>
        <v>17.7930824684979</v>
      </c>
      <c r="CJ275" s="10">
        <f t="shared" si="152"/>
        <v>19.937838468121736</v>
      </c>
    </row>
    <row r="276" spans="1:88" ht="15.75" thickBot="1" x14ac:dyDescent="0.3">
      <c r="A276" s="8">
        <v>265</v>
      </c>
      <c r="B276" s="3" t="s">
        <v>24</v>
      </c>
      <c r="C276" s="14">
        <v>44461</v>
      </c>
      <c r="D276" s="11">
        <f t="shared" si="153"/>
        <v>-1.0088713639562366</v>
      </c>
      <c r="E276" s="8">
        <f t="shared" si="159"/>
        <v>-180</v>
      </c>
      <c r="F276" s="3">
        <f t="shared" si="159"/>
        <v>-165</v>
      </c>
      <c r="G276" s="3">
        <f t="shared" si="159"/>
        <v>-150</v>
      </c>
      <c r="H276" s="3">
        <f t="shared" si="159"/>
        <v>-135</v>
      </c>
      <c r="I276" s="3">
        <f t="shared" si="159"/>
        <v>-120</v>
      </c>
      <c r="J276" s="3">
        <f t="shared" si="159"/>
        <v>-105</v>
      </c>
      <c r="K276" s="3">
        <f t="shared" si="159"/>
        <v>-90</v>
      </c>
      <c r="L276" s="3">
        <f t="shared" si="159"/>
        <v>-75</v>
      </c>
      <c r="M276" s="3">
        <f t="shared" si="159"/>
        <v>-60</v>
      </c>
      <c r="N276" s="3">
        <f t="shared" si="159"/>
        <v>-45</v>
      </c>
      <c r="O276" s="3">
        <f t="shared" si="159"/>
        <v>-30</v>
      </c>
      <c r="P276" s="3">
        <f t="shared" si="159"/>
        <v>-15</v>
      </c>
      <c r="Q276" s="3">
        <f t="shared" si="159"/>
        <v>0</v>
      </c>
      <c r="R276" s="3">
        <f t="shared" si="159"/>
        <v>15</v>
      </c>
      <c r="S276" s="3">
        <f t="shared" si="159"/>
        <v>30</v>
      </c>
      <c r="T276" s="3">
        <f t="shared" si="154"/>
        <v>45</v>
      </c>
      <c r="U276" s="3">
        <f t="shared" si="154"/>
        <v>60</v>
      </c>
      <c r="V276" s="3">
        <f t="shared" si="154"/>
        <v>75</v>
      </c>
      <c r="W276" s="3">
        <f t="shared" si="154"/>
        <v>90</v>
      </c>
      <c r="X276" s="3">
        <f t="shared" si="140"/>
        <v>105</v>
      </c>
      <c r="Y276" s="3">
        <f t="shared" si="140"/>
        <v>120</v>
      </c>
      <c r="Z276" s="3">
        <f t="shared" si="140"/>
        <v>135</v>
      </c>
      <c r="AA276" s="3">
        <f t="shared" si="140"/>
        <v>150</v>
      </c>
      <c r="AB276" s="3">
        <f t="shared" si="140"/>
        <v>165</v>
      </c>
      <c r="AC276" s="3">
        <f t="shared" si="135"/>
        <v>180</v>
      </c>
      <c r="AD276" s="7">
        <f t="shared" si="146"/>
        <v>156.87112863604375</v>
      </c>
      <c r="AE276" s="7">
        <f t="shared" si="146"/>
        <v>152.6307640910012</v>
      </c>
      <c r="AF276" s="7">
        <f t="shared" si="146"/>
        <v>142.70527084778777</v>
      </c>
      <c r="AG276" s="7">
        <f t="shared" si="146"/>
        <v>130.41582953445072</v>
      </c>
      <c r="AH276" s="7">
        <f t="shared" si="146"/>
        <v>117.16128643630081</v>
      </c>
      <c r="AI276" s="7">
        <f t="shared" si="146"/>
        <v>103.47977594487837</v>
      </c>
      <c r="AJ276" s="7">
        <f t="shared" si="146"/>
        <v>89.620128696126528</v>
      </c>
      <c r="AK276" s="7">
        <f t="shared" si="146"/>
        <v>75.737659735999216</v>
      </c>
      <c r="AL276" s="7">
        <f t="shared" si="146"/>
        <v>61.981490534424111</v>
      </c>
      <c r="AM276" s="7">
        <f t="shared" si="146"/>
        <v>48.578737608765465</v>
      </c>
      <c r="AN276" s="7">
        <f t="shared" si="146"/>
        <v>36.02220498424748</v>
      </c>
      <c r="AO276" s="7">
        <f t="shared" si="146"/>
        <v>25.667578633859748</v>
      </c>
      <c r="AP276" s="7">
        <f t="shared" si="146"/>
        <v>21.111128636043766</v>
      </c>
      <c r="AQ276" s="7">
        <f t="shared" si="146"/>
        <v>25.667578633859748</v>
      </c>
      <c r="AR276" s="7">
        <f t="shared" si="146"/>
        <v>36.02220498424748</v>
      </c>
      <c r="AS276" s="7">
        <f t="shared" si="144"/>
        <v>48.578737608765465</v>
      </c>
      <c r="AT276" s="7">
        <f t="shared" si="144"/>
        <v>61.981490534424111</v>
      </c>
      <c r="AU276" s="7">
        <f t="shared" si="144"/>
        <v>75.737659735999216</v>
      </c>
      <c r="AV276" s="7">
        <f t="shared" si="144"/>
        <v>89.620128696126528</v>
      </c>
      <c r="AW276" s="7">
        <f t="shared" si="144"/>
        <v>103.47977594487837</v>
      </c>
      <c r="AX276" s="7">
        <f t="shared" si="144"/>
        <v>117.16128643630081</v>
      </c>
      <c r="AY276" s="7">
        <f t="shared" si="144"/>
        <v>130.41582953445072</v>
      </c>
      <c r="AZ276" s="7">
        <f t="shared" si="144"/>
        <v>142.70527084778777</v>
      </c>
      <c r="BA276" s="7">
        <f t="shared" si="142"/>
        <v>152.6307640910012</v>
      </c>
      <c r="BB276" s="7">
        <f t="shared" si="142"/>
        <v>156.87112863604375</v>
      </c>
      <c r="BC276" s="7">
        <f t="shared" si="155"/>
        <v>90.410116353697333</v>
      </c>
      <c r="BD276" s="7">
        <f t="shared" si="148"/>
        <v>12.054682180492978</v>
      </c>
      <c r="BE276" s="40">
        <f t="shared" si="156"/>
        <v>0.99504817185462646</v>
      </c>
      <c r="BF276" s="40">
        <f t="shared" si="160"/>
        <v>0</v>
      </c>
      <c r="BG276" s="40">
        <f t="shared" si="160"/>
        <v>0</v>
      </c>
      <c r="BH276" s="40">
        <f t="shared" si="160"/>
        <v>0</v>
      </c>
      <c r="BI276" s="40">
        <f t="shared" si="160"/>
        <v>0</v>
      </c>
      <c r="BJ276" s="40">
        <f t="shared" si="160"/>
        <v>0</v>
      </c>
      <c r="BK276" s="40">
        <f t="shared" si="160"/>
        <v>0</v>
      </c>
      <c r="BL276" s="40">
        <f t="shared" si="147"/>
        <v>9.0182712546923636</v>
      </c>
      <c r="BM276" s="40">
        <f t="shared" si="147"/>
        <v>335.10924535033263</v>
      </c>
      <c r="BN276" s="40">
        <f t="shared" si="147"/>
        <v>638.97765845216963</v>
      </c>
      <c r="BO276" s="40">
        <f t="shared" si="147"/>
        <v>899.91538037360863</v>
      </c>
      <c r="BP276" s="40">
        <f t="shared" si="147"/>
        <v>1100.139936585678</v>
      </c>
      <c r="BQ276" s="40">
        <f t="shared" si="147"/>
        <v>1226.0063544692491</v>
      </c>
      <c r="BR276" s="40">
        <f t="shared" si="147"/>
        <v>1268.9370456496467</v>
      </c>
      <c r="BS276" s="40">
        <f t="shared" si="147"/>
        <v>1226.0063544692491</v>
      </c>
      <c r="BT276" s="40">
        <f t="shared" si="147"/>
        <v>1100.139936585678</v>
      </c>
      <c r="BU276" s="40">
        <f t="shared" si="147"/>
        <v>899.91538037360863</v>
      </c>
      <c r="BV276" s="40">
        <f t="shared" si="147"/>
        <v>638.97765845216963</v>
      </c>
      <c r="BW276" s="40">
        <f t="shared" si="145"/>
        <v>335.10924535033263</v>
      </c>
      <c r="BX276" s="40">
        <f t="shared" si="145"/>
        <v>9.0182712546923636</v>
      </c>
      <c r="BY276" s="40">
        <f t="shared" si="145"/>
        <v>0</v>
      </c>
      <c r="BZ276" s="40">
        <f t="shared" si="145"/>
        <v>0</v>
      </c>
      <c r="CA276" s="40">
        <f t="shared" si="141"/>
        <v>0</v>
      </c>
      <c r="CB276" s="40">
        <f t="shared" si="141"/>
        <v>0</v>
      </c>
      <c r="CC276" s="40">
        <f t="shared" si="141"/>
        <v>0</v>
      </c>
      <c r="CD276" s="40">
        <f t="shared" si="141"/>
        <v>0</v>
      </c>
      <c r="CE276" s="40">
        <f t="shared" si="157"/>
        <v>647.15789328131984</v>
      </c>
      <c r="CF276" s="10">
        <f t="shared" si="149"/>
        <v>1.5779542074831887</v>
      </c>
      <c r="CG276" s="35">
        <f t="shared" si="150"/>
        <v>6.5133333333333301</v>
      </c>
      <c r="CH276" s="7">
        <f t="shared" si="151"/>
        <v>35.076964897912447</v>
      </c>
      <c r="CI276" s="7">
        <f t="shared" si="158"/>
        <v>17.889252097935348</v>
      </c>
      <c r="CJ276" s="10">
        <f t="shared" si="152"/>
        <v>20.02768886837762</v>
      </c>
    </row>
    <row r="277" spans="1:88" ht="15.75" thickBot="1" x14ac:dyDescent="0.3">
      <c r="A277" s="8">
        <v>266</v>
      </c>
      <c r="B277" s="3" t="s">
        <v>24</v>
      </c>
      <c r="C277" s="14">
        <v>44462</v>
      </c>
      <c r="D277" s="11">
        <f t="shared" si="153"/>
        <v>-1.4120013542278405</v>
      </c>
      <c r="E277" s="8">
        <f t="shared" si="159"/>
        <v>-180</v>
      </c>
      <c r="F277" s="3">
        <f t="shared" si="159"/>
        <v>-165</v>
      </c>
      <c r="G277" s="3">
        <f t="shared" si="159"/>
        <v>-150</v>
      </c>
      <c r="H277" s="3">
        <f t="shared" si="159"/>
        <v>-135</v>
      </c>
      <c r="I277" s="3">
        <f t="shared" si="159"/>
        <v>-120</v>
      </c>
      <c r="J277" s="3">
        <f t="shared" si="159"/>
        <v>-105</v>
      </c>
      <c r="K277" s="3">
        <f t="shared" si="159"/>
        <v>-90</v>
      </c>
      <c r="L277" s="3">
        <f t="shared" si="159"/>
        <v>-75</v>
      </c>
      <c r="M277" s="3">
        <f t="shared" si="159"/>
        <v>-60</v>
      </c>
      <c r="N277" s="3">
        <f t="shared" si="159"/>
        <v>-45</v>
      </c>
      <c r="O277" s="3">
        <f t="shared" si="159"/>
        <v>-30</v>
      </c>
      <c r="P277" s="3">
        <f t="shared" si="159"/>
        <v>-15</v>
      </c>
      <c r="Q277" s="3">
        <f t="shared" si="159"/>
        <v>0</v>
      </c>
      <c r="R277" s="3">
        <f t="shared" si="159"/>
        <v>15</v>
      </c>
      <c r="S277" s="3">
        <f t="shared" si="159"/>
        <v>30</v>
      </c>
      <c r="T277" s="3">
        <f t="shared" si="154"/>
        <v>45</v>
      </c>
      <c r="U277" s="3">
        <f t="shared" si="154"/>
        <v>60</v>
      </c>
      <c r="V277" s="3">
        <f t="shared" si="154"/>
        <v>75</v>
      </c>
      <c r="W277" s="3">
        <f t="shared" si="154"/>
        <v>90</v>
      </c>
      <c r="X277" s="3">
        <f t="shared" si="140"/>
        <v>105</v>
      </c>
      <c r="Y277" s="3">
        <f t="shared" si="140"/>
        <v>120</v>
      </c>
      <c r="Z277" s="3">
        <f t="shared" si="140"/>
        <v>135</v>
      </c>
      <c r="AA277" s="3">
        <f t="shared" si="140"/>
        <v>150</v>
      </c>
      <c r="AB277" s="3">
        <f t="shared" si="140"/>
        <v>165</v>
      </c>
      <c r="AC277" s="3">
        <f t="shared" si="135"/>
        <v>180</v>
      </c>
      <c r="AD277" s="7">
        <f t="shared" si="146"/>
        <v>156.46799864577216</v>
      </c>
      <c r="AE277" s="7">
        <f t="shared" si="146"/>
        <v>152.28606970697709</v>
      </c>
      <c r="AF277" s="7">
        <f t="shared" si="146"/>
        <v>142.44430463721508</v>
      </c>
      <c r="AG277" s="7">
        <f t="shared" si="146"/>
        <v>130.20948624665351</v>
      </c>
      <c r="AH277" s="7">
        <f t="shared" si="146"/>
        <v>116.98641617227617</v>
      </c>
      <c r="AI277" s="7">
        <f t="shared" si="146"/>
        <v>103.32166570030864</v>
      </c>
      <c r="AJ277" s="7">
        <f t="shared" si="146"/>
        <v>89.468360382312198</v>
      </c>
      <c r="AK277" s="7">
        <f t="shared" si="146"/>
        <v>75.583123460465984</v>
      </c>
      <c r="AL277" s="7">
        <f t="shared" si="146"/>
        <v>61.81391585640776</v>
      </c>
      <c r="AM277" s="7">
        <f t="shared" si="146"/>
        <v>48.383495445058429</v>
      </c>
      <c r="AN277" s="7">
        <f t="shared" si="146"/>
        <v>35.775030587659927</v>
      </c>
      <c r="AO277" s="7">
        <f t="shared" si="146"/>
        <v>25.332761544136893</v>
      </c>
      <c r="AP277" s="7">
        <f t="shared" si="146"/>
        <v>20.707998645772172</v>
      </c>
      <c r="AQ277" s="7">
        <f t="shared" si="146"/>
        <v>25.332761544136893</v>
      </c>
      <c r="AR277" s="7">
        <f t="shared" si="146"/>
        <v>35.775030587659927</v>
      </c>
      <c r="AS277" s="7">
        <f t="shared" si="144"/>
        <v>48.383495445058429</v>
      </c>
      <c r="AT277" s="7">
        <f t="shared" si="144"/>
        <v>61.81391585640776</v>
      </c>
      <c r="AU277" s="7">
        <f t="shared" si="144"/>
        <v>75.583123460465984</v>
      </c>
      <c r="AV277" s="7">
        <f t="shared" si="144"/>
        <v>89.468360382312198</v>
      </c>
      <c r="AW277" s="7">
        <f t="shared" si="144"/>
        <v>103.32166570030864</v>
      </c>
      <c r="AX277" s="7">
        <f t="shared" si="144"/>
        <v>116.98641617227617</v>
      </c>
      <c r="AY277" s="7">
        <f t="shared" si="144"/>
        <v>130.20948624665351</v>
      </c>
      <c r="AZ277" s="7">
        <f t="shared" si="144"/>
        <v>142.44430463721508</v>
      </c>
      <c r="BA277" s="7">
        <f t="shared" si="142"/>
        <v>152.28606970697709</v>
      </c>
      <c r="BB277" s="7">
        <f t="shared" si="142"/>
        <v>156.46799864577216</v>
      </c>
      <c r="BC277" s="7">
        <f t="shared" si="155"/>
        <v>90.574054345149079</v>
      </c>
      <c r="BD277" s="7">
        <f t="shared" si="148"/>
        <v>12.07654057935321</v>
      </c>
      <c r="BE277" s="40">
        <f t="shared" si="156"/>
        <v>0.99561051468437156</v>
      </c>
      <c r="BF277" s="40">
        <f t="shared" si="160"/>
        <v>0</v>
      </c>
      <c r="BG277" s="40">
        <f t="shared" si="160"/>
        <v>0</v>
      </c>
      <c r="BH277" s="40">
        <f t="shared" si="160"/>
        <v>0</v>
      </c>
      <c r="BI277" s="40">
        <f t="shared" si="160"/>
        <v>0</v>
      </c>
      <c r="BJ277" s="40">
        <f t="shared" si="160"/>
        <v>0</v>
      </c>
      <c r="BK277" s="40">
        <f t="shared" si="160"/>
        <v>0</v>
      </c>
      <c r="BL277" s="40">
        <f t="shared" si="147"/>
        <v>12.628345689430333</v>
      </c>
      <c r="BM277" s="40">
        <f t="shared" si="147"/>
        <v>338.85510521802928</v>
      </c>
      <c r="BN277" s="40">
        <f t="shared" si="147"/>
        <v>642.85005019996515</v>
      </c>
      <c r="BO277" s="40">
        <f t="shared" si="147"/>
        <v>903.89642751011763</v>
      </c>
      <c r="BP277" s="40">
        <f t="shared" si="147"/>
        <v>1104.2043579343363</v>
      </c>
      <c r="BQ277" s="40">
        <f t="shared" si="147"/>
        <v>1230.1231870387171</v>
      </c>
      <c r="BR277" s="40">
        <f t="shared" si="147"/>
        <v>1273.0717547104998</v>
      </c>
      <c r="BS277" s="40">
        <f t="shared" si="147"/>
        <v>1230.1231870387171</v>
      </c>
      <c r="BT277" s="40">
        <f t="shared" si="147"/>
        <v>1104.2043579343363</v>
      </c>
      <c r="BU277" s="40">
        <f t="shared" si="147"/>
        <v>903.89642751011763</v>
      </c>
      <c r="BV277" s="40">
        <f t="shared" si="147"/>
        <v>642.85005019996515</v>
      </c>
      <c r="BW277" s="40">
        <f t="shared" si="145"/>
        <v>338.85510521802928</v>
      </c>
      <c r="BX277" s="40">
        <f t="shared" si="145"/>
        <v>12.628345689430333</v>
      </c>
      <c r="BY277" s="40">
        <f t="shared" si="145"/>
        <v>0</v>
      </c>
      <c r="BZ277" s="40">
        <f t="shared" si="145"/>
        <v>0</v>
      </c>
      <c r="CA277" s="40">
        <f t="shared" si="141"/>
        <v>0</v>
      </c>
      <c r="CB277" s="40">
        <f t="shared" si="141"/>
        <v>0</v>
      </c>
      <c r="CC277" s="40">
        <f t="shared" si="141"/>
        <v>0</v>
      </c>
      <c r="CD277" s="40">
        <f t="shared" si="141"/>
        <v>0</v>
      </c>
      <c r="CE277" s="40">
        <f t="shared" si="157"/>
        <v>649.26659490235488</v>
      </c>
      <c r="CF277" s="10">
        <f t="shared" si="149"/>
        <v>1.5808154652031281</v>
      </c>
      <c r="CG277" s="35">
        <f t="shared" si="150"/>
        <v>6.5133333333333301</v>
      </c>
      <c r="CH277" s="7">
        <f t="shared" si="151"/>
        <v>35.263628037477041</v>
      </c>
      <c r="CI277" s="7">
        <f t="shared" si="158"/>
        <v>17.984450299113291</v>
      </c>
      <c r="CJ277" s="10">
        <f t="shared" si="152"/>
        <v>20.116333796036027</v>
      </c>
    </row>
    <row r="278" spans="1:88" ht="15.75" thickBot="1" x14ac:dyDescent="0.3">
      <c r="A278" s="8">
        <v>267</v>
      </c>
      <c r="B278" s="3" t="s">
        <v>24</v>
      </c>
      <c r="C278" s="14">
        <v>44463</v>
      </c>
      <c r="D278" s="11">
        <f t="shared" si="153"/>
        <v>-1.814712938024702</v>
      </c>
      <c r="E278" s="8">
        <f t="shared" si="159"/>
        <v>-180</v>
      </c>
      <c r="F278" s="3">
        <f t="shared" si="159"/>
        <v>-165</v>
      </c>
      <c r="G278" s="3">
        <f t="shared" si="159"/>
        <v>-150</v>
      </c>
      <c r="H278" s="3">
        <f t="shared" si="159"/>
        <v>-135</v>
      </c>
      <c r="I278" s="3">
        <f t="shared" si="159"/>
        <v>-120</v>
      </c>
      <c r="J278" s="3">
        <f t="shared" si="159"/>
        <v>-105</v>
      </c>
      <c r="K278" s="3">
        <f t="shared" si="159"/>
        <v>-90</v>
      </c>
      <c r="L278" s="3">
        <f t="shared" si="159"/>
        <v>-75</v>
      </c>
      <c r="M278" s="3">
        <f t="shared" si="159"/>
        <v>-60</v>
      </c>
      <c r="N278" s="3">
        <f t="shared" si="159"/>
        <v>-45</v>
      </c>
      <c r="O278" s="3">
        <f t="shared" si="159"/>
        <v>-30</v>
      </c>
      <c r="P278" s="3">
        <f t="shared" si="159"/>
        <v>-15</v>
      </c>
      <c r="Q278" s="3">
        <f t="shared" si="159"/>
        <v>0</v>
      </c>
      <c r="R278" s="3">
        <f t="shared" si="159"/>
        <v>15</v>
      </c>
      <c r="S278" s="3">
        <f t="shared" si="159"/>
        <v>30</v>
      </c>
      <c r="T278" s="3">
        <f t="shared" si="154"/>
        <v>45</v>
      </c>
      <c r="U278" s="3">
        <f t="shared" si="154"/>
        <v>60</v>
      </c>
      <c r="V278" s="3">
        <f t="shared" si="154"/>
        <v>75</v>
      </c>
      <c r="W278" s="3">
        <f t="shared" si="154"/>
        <v>90</v>
      </c>
      <c r="X278" s="3">
        <f t="shared" si="140"/>
        <v>105</v>
      </c>
      <c r="Y278" s="3">
        <f t="shared" si="140"/>
        <v>120</v>
      </c>
      <c r="Z278" s="3">
        <f t="shared" si="140"/>
        <v>135</v>
      </c>
      <c r="AA278" s="3">
        <f t="shared" si="140"/>
        <v>150</v>
      </c>
      <c r="AB278" s="3">
        <f t="shared" si="140"/>
        <v>165</v>
      </c>
      <c r="AC278" s="3">
        <f t="shared" si="135"/>
        <v>180</v>
      </c>
      <c r="AD278" s="7">
        <f t="shared" si="146"/>
        <v>156.06528706197531</v>
      </c>
      <c r="AE278" s="7">
        <f t="shared" si="146"/>
        <v>151.94029987764102</v>
      </c>
      <c r="AF278" s="7">
        <f t="shared" si="146"/>
        <v>142.18148214167647</v>
      </c>
      <c r="AG278" s="7">
        <f t="shared" si="146"/>
        <v>130.00159569552764</v>
      </c>
      <c r="AH278" s="7">
        <f t="shared" si="146"/>
        <v>116.81055845938995</v>
      </c>
      <c r="AI278" s="7">
        <f t="shared" si="146"/>
        <v>103.16315249581379</v>
      </c>
      <c r="AJ278" s="7">
        <f t="shared" si="146"/>
        <v>89.316772140167842</v>
      </c>
      <c r="AK278" s="7">
        <f t="shared" si="146"/>
        <v>75.429369040936692</v>
      </c>
      <c r="AL278" s="7">
        <f t="shared" si="146"/>
        <v>61.647772440633972</v>
      </c>
      <c r="AM278" s="7">
        <f t="shared" si="146"/>
        <v>48.190387433742949</v>
      </c>
      <c r="AN278" s="7">
        <f t="shared" si="146"/>
        <v>35.530580142566635</v>
      </c>
      <c r="AO278" s="7">
        <f t="shared" si="146"/>
        <v>25.000170758230059</v>
      </c>
      <c r="AP278" s="7">
        <f t="shared" si="146"/>
        <v>20.305287061975307</v>
      </c>
      <c r="AQ278" s="7">
        <f t="shared" si="146"/>
        <v>25.000170758230059</v>
      </c>
      <c r="AR278" s="7">
        <f t="shared" si="146"/>
        <v>35.530580142566635</v>
      </c>
      <c r="AS278" s="7">
        <f t="shared" si="144"/>
        <v>48.190387433742949</v>
      </c>
      <c r="AT278" s="7">
        <f t="shared" si="144"/>
        <v>61.647772440633972</v>
      </c>
      <c r="AU278" s="7">
        <f t="shared" si="144"/>
        <v>75.429369040936692</v>
      </c>
      <c r="AV278" s="7">
        <f t="shared" si="144"/>
        <v>89.316772140167842</v>
      </c>
      <c r="AW278" s="7">
        <f t="shared" si="144"/>
        <v>103.16315249581379</v>
      </c>
      <c r="AX278" s="7">
        <f t="shared" si="144"/>
        <v>116.81055845938995</v>
      </c>
      <c r="AY278" s="7">
        <f t="shared" si="144"/>
        <v>130.00159569552764</v>
      </c>
      <c r="AZ278" s="7">
        <f t="shared" si="144"/>
        <v>142.18148214167647</v>
      </c>
      <c r="BA278" s="7">
        <f t="shared" si="142"/>
        <v>151.94029987764102</v>
      </c>
      <c r="BB278" s="7">
        <f t="shared" si="142"/>
        <v>156.06528706197531</v>
      </c>
      <c r="BC278" s="7">
        <f t="shared" si="155"/>
        <v>90.737883661046538</v>
      </c>
      <c r="BD278" s="7">
        <f t="shared" si="148"/>
        <v>12.098384488139539</v>
      </c>
      <c r="BE278" s="40">
        <f t="shared" si="156"/>
        <v>0.99617415821334843</v>
      </c>
      <c r="BF278" s="40">
        <f t="shared" si="160"/>
        <v>0</v>
      </c>
      <c r="BG278" s="40">
        <f t="shared" si="160"/>
        <v>0</v>
      </c>
      <c r="BH278" s="40">
        <f t="shared" si="160"/>
        <v>0</v>
      </c>
      <c r="BI278" s="40">
        <f t="shared" si="160"/>
        <v>0</v>
      </c>
      <c r="BJ278" s="40">
        <f t="shared" si="160"/>
        <v>0</v>
      </c>
      <c r="BK278" s="40">
        <f t="shared" si="160"/>
        <v>0</v>
      </c>
      <c r="BL278" s="40">
        <f t="shared" si="147"/>
        <v>16.238145492220188</v>
      </c>
      <c r="BM278" s="40">
        <f t="shared" si="147"/>
        <v>342.58497853055422</v>
      </c>
      <c r="BN278" s="40">
        <f t="shared" si="147"/>
        <v>646.69181421096789</v>
      </c>
      <c r="BO278" s="40">
        <f t="shared" si="147"/>
        <v>907.8342742421471</v>
      </c>
      <c r="BP278" s="40">
        <f t="shared" si="147"/>
        <v>1108.2159315312881</v>
      </c>
      <c r="BQ278" s="40">
        <f t="shared" si="147"/>
        <v>1234.1811072804815</v>
      </c>
      <c r="BR278" s="40">
        <f t="shared" si="147"/>
        <v>1277.1454829297149</v>
      </c>
      <c r="BS278" s="40">
        <f t="shared" si="147"/>
        <v>1234.1811072804815</v>
      </c>
      <c r="BT278" s="40">
        <f t="shared" si="147"/>
        <v>1108.2159315312881</v>
      </c>
      <c r="BU278" s="40">
        <f t="shared" si="147"/>
        <v>907.8342742421471</v>
      </c>
      <c r="BV278" s="40">
        <f t="shared" si="147"/>
        <v>646.69181421096789</v>
      </c>
      <c r="BW278" s="40">
        <f t="shared" si="145"/>
        <v>342.58497853055422</v>
      </c>
      <c r="BX278" s="40">
        <f t="shared" si="145"/>
        <v>16.238145492220188</v>
      </c>
      <c r="BY278" s="40">
        <f t="shared" si="145"/>
        <v>0</v>
      </c>
      <c r="BZ278" s="40">
        <f t="shared" si="145"/>
        <v>0</v>
      </c>
      <c r="CA278" s="40">
        <f t="shared" si="141"/>
        <v>0</v>
      </c>
      <c r="CB278" s="40">
        <f t="shared" si="141"/>
        <v>0</v>
      </c>
      <c r="CC278" s="40">
        <f t="shared" si="141"/>
        <v>0</v>
      </c>
      <c r="CD278" s="40">
        <f t="shared" si="141"/>
        <v>0</v>
      </c>
      <c r="CE278" s="40">
        <f t="shared" si="157"/>
        <v>651.34419629415459</v>
      </c>
      <c r="CF278" s="10">
        <f t="shared" si="149"/>
        <v>1.5836748261768285</v>
      </c>
      <c r="CG278" s="35">
        <f t="shared" si="150"/>
        <v>6.5133333333333301</v>
      </c>
      <c r="CH278" s="7">
        <f t="shared" si="151"/>
        <v>35.448325119135561</v>
      </c>
      <c r="CI278" s="7">
        <f t="shared" si="158"/>
        <v>18.078645810759138</v>
      </c>
      <c r="CJ278" s="10">
        <f t="shared" si="152"/>
        <v>20.20374534753028</v>
      </c>
    </row>
    <row r="279" spans="1:88" ht="15.75" thickBot="1" x14ac:dyDescent="0.3">
      <c r="A279" s="8">
        <v>268</v>
      </c>
      <c r="B279" s="3" t="s">
        <v>24</v>
      </c>
      <c r="C279" s="14">
        <v>44464</v>
      </c>
      <c r="D279" s="11">
        <f t="shared" si="153"/>
        <v>-2.2168867832133139</v>
      </c>
      <c r="E279" s="8">
        <f t="shared" si="159"/>
        <v>-180</v>
      </c>
      <c r="F279" s="3">
        <f t="shared" si="159"/>
        <v>-165</v>
      </c>
      <c r="G279" s="3">
        <f t="shared" si="159"/>
        <v>-150</v>
      </c>
      <c r="H279" s="3">
        <f t="shared" si="159"/>
        <v>-135</v>
      </c>
      <c r="I279" s="3">
        <f t="shared" si="159"/>
        <v>-120</v>
      </c>
      <c r="J279" s="3">
        <f t="shared" si="159"/>
        <v>-105</v>
      </c>
      <c r="K279" s="3">
        <f t="shared" si="159"/>
        <v>-90</v>
      </c>
      <c r="L279" s="3">
        <f t="shared" si="159"/>
        <v>-75</v>
      </c>
      <c r="M279" s="3">
        <f t="shared" si="159"/>
        <v>-60</v>
      </c>
      <c r="N279" s="3">
        <f t="shared" si="159"/>
        <v>-45</v>
      </c>
      <c r="O279" s="3">
        <f t="shared" si="159"/>
        <v>-30</v>
      </c>
      <c r="P279" s="3">
        <f t="shared" si="159"/>
        <v>-15</v>
      </c>
      <c r="Q279" s="3">
        <f t="shared" si="159"/>
        <v>0</v>
      </c>
      <c r="R279" s="3">
        <f t="shared" si="159"/>
        <v>15</v>
      </c>
      <c r="S279" s="3">
        <f t="shared" si="159"/>
        <v>30</v>
      </c>
      <c r="T279" s="3">
        <f t="shared" si="154"/>
        <v>45</v>
      </c>
      <c r="U279" s="3">
        <f t="shared" si="154"/>
        <v>60</v>
      </c>
      <c r="V279" s="3">
        <f t="shared" si="154"/>
        <v>75</v>
      </c>
      <c r="W279" s="3">
        <f t="shared" si="154"/>
        <v>90</v>
      </c>
      <c r="X279" s="3">
        <f t="shared" si="140"/>
        <v>105</v>
      </c>
      <c r="Y279" s="3">
        <f t="shared" si="140"/>
        <v>120</v>
      </c>
      <c r="Z279" s="3">
        <f t="shared" si="140"/>
        <v>135</v>
      </c>
      <c r="AA279" s="3">
        <f t="shared" si="140"/>
        <v>150</v>
      </c>
      <c r="AB279" s="3">
        <f t="shared" si="140"/>
        <v>165</v>
      </c>
      <c r="AC279" s="3">
        <f t="shared" si="135"/>
        <v>180</v>
      </c>
      <c r="AD279" s="7">
        <f t="shared" si="146"/>
        <v>155.66311321678666</v>
      </c>
      <c r="AE279" s="7">
        <f t="shared" si="146"/>
        <v>151.59361464928304</v>
      </c>
      <c r="AF279" s="7">
        <f t="shared" ref="AD279:AS297" si="161">DEGREES(ACOS((SIN(RADIANS($J$4))*SIN(RADIANS($D279))+COS(RADIANS($J$4))*COS(RADIANS($D279))*COS(RADIANS(G279)))))</f>
        <v>141.91693364148637</v>
      </c>
      <c r="AG279" s="7">
        <f t="shared" si="161"/>
        <v>129.79224926814814</v>
      </c>
      <c r="AH279" s="7">
        <f t="shared" si="161"/>
        <v>116.63378200162553</v>
      </c>
      <c r="AI279" s="7">
        <f t="shared" si="161"/>
        <v>103.0042930213867</v>
      </c>
      <c r="AJ279" s="7">
        <f t="shared" si="161"/>
        <v>89.165415224620531</v>
      </c>
      <c r="AK279" s="7">
        <f t="shared" si="161"/>
        <v>75.276447599135466</v>
      </c>
      <c r="AL279" s="7">
        <f t="shared" si="161"/>
        <v>61.483117736261924</v>
      </c>
      <c r="AM279" s="7">
        <f t="shared" si="161"/>
        <v>47.999488726766124</v>
      </c>
      <c r="AN279" s="7">
        <f t="shared" si="161"/>
        <v>35.28896928524744</v>
      </c>
      <c r="AO279" s="7">
        <f t="shared" si="161"/>
        <v>24.669974213295976</v>
      </c>
      <c r="AP279" s="7">
        <f t="shared" si="161"/>
        <v>19.903113216786675</v>
      </c>
      <c r="AQ279" s="7">
        <f t="shared" si="161"/>
        <v>24.669974213295976</v>
      </c>
      <c r="AR279" s="7">
        <f t="shared" si="161"/>
        <v>35.28896928524744</v>
      </c>
      <c r="AS279" s="7">
        <f t="shared" si="144"/>
        <v>47.999488726766124</v>
      </c>
      <c r="AT279" s="7">
        <f t="shared" si="144"/>
        <v>61.483117736261924</v>
      </c>
      <c r="AU279" s="7">
        <f t="shared" si="144"/>
        <v>75.276447599135466</v>
      </c>
      <c r="AV279" s="7">
        <f t="shared" si="144"/>
        <v>89.165415224620531</v>
      </c>
      <c r="AW279" s="7">
        <f t="shared" si="144"/>
        <v>103.0042930213867</v>
      </c>
      <c r="AX279" s="7">
        <f t="shared" si="144"/>
        <v>116.63378200162553</v>
      </c>
      <c r="AY279" s="7">
        <f t="shared" si="144"/>
        <v>129.79224926814814</v>
      </c>
      <c r="AZ279" s="7">
        <f t="shared" si="144"/>
        <v>141.91693364148637</v>
      </c>
      <c r="BA279" s="7">
        <f t="shared" si="142"/>
        <v>151.59361464928304</v>
      </c>
      <c r="BB279" s="7">
        <f t="shared" si="142"/>
        <v>155.66311321678666</v>
      </c>
      <c r="BC279" s="7">
        <f t="shared" si="155"/>
        <v>90.901573072202254</v>
      </c>
      <c r="BD279" s="7">
        <f t="shared" si="148"/>
        <v>12.1202097429603</v>
      </c>
      <c r="BE279" s="40">
        <f t="shared" si="156"/>
        <v>0.99673893542181524</v>
      </c>
      <c r="BF279" s="40">
        <f t="shared" si="160"/>
        <v>0</v>
      </c>
      <c r="BG279" s="40">
        <f t="shared" si="160"/>
        <v>0</v>
      </c>
      <c r="BH279" s="40">
        <f t="shared" si="160"/>
        <v>0</v>
      </c>
      <c r="BI279" s="40">
        <f t="shared" si="160"/>
        <v>0</v>
      </c>
      <c r="BJ279" s="40">
        <f t="shared" si="160"/>
        <v>0</v>
      </c>
      <c r="BK279" s="40">
        <f t="shared" si="160"/>
        <v>0</v>
      </c>
      <c r="BL279" s="40">
        <f t="shared" si="147"/>
        <v>19.846430406416456</v>
      </c>
      <c r="BM279" s="40">
        <f t="shared" si="147"/>
        <v>346.29762257488045</v>
      </c>
      <c r="BN279" s="40">
        <f t="shared" si="147"/>
        <v>650.50170548316657</v>
      </c>
      <c r="BO279" s="40">
        <f t="shared" si="147"/>
        <v>911.72767360209139</v>
      </c>
      <c r="BP279" s="40">
        <f t="shared" si="147"/>
        <v>1112.1734089006741</v>
      </c>
      <c r="BQ279" s="40">
        <f t="shared" si="147"/>
        <v>1238.1788657705554</v>
      </c>
      <c r="BR279" s="40">
        <f t="shared" si="147"/>
        <v>1281.1569805599165</v>
      </c>
      <c r="BS279" s="40">
        <f t="shared" si="147"/>
        <v>1238.1788657705554</v>
      </c>
      <c r="BT279" s="40">
        <f t="shared" si="147"/>
        <v>1112.1734089006741</v>
      </c>
      <c r="BU279" s="40">
        <f t="shared" si="147"/>
        <v>911.72767360209139</v>
      </c>
      <c r="BV279" s="40">
        <f t="shared" si="147"/>
        <v>650.50170548316657</v>
      </c>
      <c r="BW279" s="40">
        <f t="shared" si="145"/>
        <v>346.29762257488045</v>
      </c>
      <c r="BX279" s="40">
        <f t="shared" si="145"/>
        <v>19.846430406416456</v>
      </c>
      <c r="BY279" s="40">
        <f t="shared" si="145"/>
        <v>0</v>
      </c>
      <c r="BZ279" s="40">
        <f t="shared" si="145"/>
        <v>0</v>
      </c>
      <c r="CA279" s="40">
        <f t="shared" si="141"/>
        <v>0</v>
      </c>
      <c r="CB279" s="40">
        <f t="shared" si="141"/>
        <v>0</v>
      </c>
      <c r="CC279" s="40">
        <f t="shared" si="141"/>
        <v>0</v>
      </c>
      <c r="CD279" s="40">
        <f t="shared" si="141"/>
        <v>0</v>
      </c>
      <c r="CE279" s="40">
        <f t="shared" si="157"/>
        <v>653.39006008555748</v>
      </c>
      <c r="CF279" s="10">
        <f t="shared" si="149"/>
        <v>1.5865317453521464</v>
      </c>
      <c r="CG279" s="35">
        <f t="shared" si="150"/>
        <v>6.5133333333333301</v>
      </c>
      <c r="CH279" s="7">
        <f t="shared" si="151"/>
        <v>35.630997139153962</v>
      </c>
      <c r="CI279" s="7">
        <f t="shared" si="158"/>
        <v>18.17180854096852</v>
      </c>
      <c r="CJ279" s="10">
        <f t="shared" si="152"/>
        <v>20.289897051474341</v>
      </c>
    </row>
    <row r="280" spans="1:88" ht="15.75" thickBot="1" x14ac:dyDescent="0.3">
      <c r="A280" s="8">
        <v>269</v>
      </c>
      <c r="B280" s="3" t="s">
        <v>24</v>
      </c>
      <c r="C280" s="14">
        <v>44465</v>
      </c>
      <c r="D280" s="11">
        <f t="shared" si="153"/>
        <v>-2.6184037170037344</v>
      </c>
      <c r="E280" s="8">
        <f t="shared" si="159"/>
        <v>-180</v>
      </c>
      <c r="F280" s="3">
        <f t="shared" si="159"/>
        <v>-165</v>
      </c>
      <c r="G280" s="3">
        <f t="shared" si="159"/>
        <v>-150</v>
      </c>
      <c r="H280" s="3">
        <f t="shared" si="159"/>
        <v>-135</v>
      </c>
      <c r="I280" s="3">
        <f t="shared" si="159"/>
        <v>-120</v>
      </c>
      <c r="J280" s="3">
        <f t="shared" si="159"/>
        <v>-105</v>
      </c>
      <c r="K280" s="3">
        <f t="shared" si="159"/>
        <v>-90</v>
      </c>
      <c r="L280" s="3">
        <f t="shared" si="159"/>
        <v>-75</v>
      </c>
      <c r="M280" s="3">
        <f t="shared" si="159"/>
        <v>-60</v>
      </c>
      <c r="N280" s="3">
        <f t="shared" si="159"/>
        <v>-45</v>
      </c>
      <c r="O280" s="3">
        <f t="shared" si="159"/>
        <v>-30</v>
      </c>
      <c r="P280" s="3">
        <f t="shared" si="159"/>
        <v>-15</v>
      </c>
      <c r="Q280" s="3">
        <f t="shared" si="159"/>
        <v>0</v>
      </c>
      <c r="R280" s="3">
        <f t="shared" si="159"/>
        <v>15</v>
      </c>
      <c r="S280" s="3">
        <f t="shared" si="159"/>
        <v>30</v>
      </c>
      <c r="T280" s="3">
        <f t="shared" si="154"/>
        <v>45</v>
      </c>
      <c r="U280" s="3">
        <f t="shared" si="154"/>
        <v>60</v>
      </c>
      <c r="V280" s="3">
        <f t="shared" si="154"/>
        <v>75</v>
      </c>
      <c r="W280" s="3">
        <f t="shared" si="154"/>
        <v>90</v>
      </c>
      <c r="X280" s="3">
        <f t="shared" si="140"/>
        <v>105</v>
      </c>
      <c r="Y280" s="3">
        <f t="shared" si="140"/>
        <v>120</v>
      </c>
      <c r="Z280" s="3">
        <f t="shared" si="140"/>
        <v>135</v>
      </c>
      <c r="AA280" s="3">
        <f t="shared" si="140"/>
        <v>150</v>
      </c>
      <c r="AB280" s="3">
        <f t="shared" si="140"/>
        <v>165</v>
      </c>
      <c r="AC280" s="3">
        <f t="shared" si="135"/>
        <v>180</v>
      </c>
      <c r="AD280" s="7">
        <f t="shared" si="161"/>
        <v>155.26159628299624</v>
      </c>
      <c r="AE280" s="7">
        <f t="shared" si="161"/>
        <v>151.24617282274596</v>
      </c>
      <c r="AF280" s="7">
        <f t="shared" si="161"/>
        <v>141.65079053058457</v>
      </c>
      <c r="AG280" s="7">
        <f t="shared" si="161"/>
        <v>129.58153994450669</v>
      </c>
      <c r="AH280" s="7">
        <f t="shared" si="161"/>
        <v>116.4561566559664</v>
      </c>
      <c r="AI280" s="7">
        <f t="shared" si="161"/>
        <v>102.84514449123908</v>
      </c>
      <c r="AJ280" s="7">
        <f t="shared" si="161"/>
        <v>89.014340745455399</v>
      </c>
      <c r="AK280" s="7">
        <f t="shared" si="161"/>
        <v>75.124409400470014</v>
      </c>
      <c r="AL280" s="7">
        <f t="shared" si="161"/>
        <v>61.320007553464727</v>
      </c>
      <c r="AM280" s="7">
        <f t="shared" si="161"/>
        <v>47.81087202959889</v>
      </c>
      <c r="AN280" s="7">
        <f t="shared" si="161"/>
        <v>35.050311051799589</v>
      </c>
      <c r="AO280" s="7">
        <f t="shared" si="161"/>
        <v>24.342340453273636</v>
      </c>
      <c r="AP280" s="7">
        <f t="shared" si="161"/>
        <v>19.501596282996275</v>
      </c>
      <c r="AQ280" s="7">
        <f t="shared" si="161"/>
        <v>24.342340453273636</v>
      </c>
      <c r="AR280" s="7">
        <f t="shared" si="161"/>
        <v>35.050311051799589</v>
      </c>
      <c r="AS280" s="7">
        <f t="shared" si="144"/>
        <v>47.81087202959889</v>
      </c>
      <c r="AT280" s="7">
        <f t="shared" si="144"/>
        <v>61.320007553464727</v>
      </c>
      <c r="AU280" s="7">
        <f t="shared" si="144"/>
        <v>75.124409400470014</v>
      </c>
      <c r="AV280" s="7">
        <f t="shared" si="144"/>
        <v>89.014340745455399</v>
      </c>
      <c r="AW280" s="7">
        <f t="shared" si="144"/>
        <v>102.84514449123908</v>
      </c>
      <c r="AX280" s="7">
        <f t="shared" si="144"/>
        <v>116.4561566559664</v>
      </c>
      <c r="AY280" s="7">
        <f t="shared" si="144"/>
        <v>129.58153994450669</v>
      </c>
      <c r="AZ280" s="7">
        <f t="shared" si="144"/>
        <v>141.65079053058457</v>
      </c>
      <c r="BA280" s="7">
        <f t="shared" si="142"/>
        <v>151.24617282274596</v>
      </c>
      <c r="BB280" s="7">
        <f t="shared" si="142"/>
        <v>155.26159628299624</v>
      </c>
      <c r="BC280" s="7">
        <f t="shared" si="155"/>
        <v>91.065091215674443</v>
      </c>
      <c r="BD280" s="7">
        <f t="shared" si="148"/>
        <v>12.142012162089925</v>
      </c>
      <c r="BE280" s="40">
        <f t="shared" si="156"/>
        <v>0.99730467895409602</v>
      </c>
      <c r="BF280" s="40">
        <f t="shared" si="160"/>
        <v>0</v>
      </c>
      <c r="BG280" s="40">
        <f t="shared" si="160"/>
        <v>0</v>
      </c>
      <c r="BH280" s="40">
        <f t="shared" si="160"/>
        <v>0</v>
      </c>
      <c r="BI280" s="40">
        <f t="shared" si="160"/>
        <v>0</v>
      </c>
      <c r="BJ280" s="40">
        <f t="shared" si="160"/>
        <v>0</v>
      </c>
      <c r="BK280" s="40">
        <f t="shared" si="160"/>
        <v>0</v>
      </c>
      <c r="BL280" s="40">
        <f t="shared" si="147"/>
        <v>23.451958737020398</v>
      </c>
      <c r="BM280" s="40">
        <f t="shared" si="147"/>
        <v>349.99181296455089</v>
      </c>
      <c r="BN280" s="40">
        <f t="shared" si="147"/>
        <v>654.27851575909961</v>
      </c>
      <c r="BO280" s="40">
        <f t="shared" si="147"/>
        <v>915.57543118276908</v>
      </c>
      <c r="BP280" s="40">
        <f t="shared" si="147"/>
        <v>1116.0756062630066</v>
      </c>
      <c r="BQ280" s="40">
        <f t="shared" si="147"/>
        <v>1242.1152854102995</v>
      </c>
      <c r="BR280" s="40">
        <f t="shared" si="147"/>
        <v>1285.1050727811785</v>
      </c>
      <c r="BS280" s="40">
        <f t="shared" si="147"/>
        <v>1242.1152854102995</v>
      </c>
      <c r="BT280" s="40">
        <f t="shared" si="147"/>
        <v>1116.0756062630066</v>
      </c>
      <c r="BU280" s="40">
        <f t="shared" si="147"/>
        <v>915.57543118276908</v>
      </c>
      <c r="BV280" s="40">
        <f t="shared" si="147"/>
        <v>654.27851575909961</v>
      </c>
      <c r="BW280" s="40">
        <f t="shared" si="145"/>
        <v>349.99181296455089</v>
      </c>
      <c r="BX280" s="40">
        <f t="shared" si="145"/>
        <v>23.451958737020398</v>
      </c>
      <c r="BY280" s="40">
        <f t="shared" si="145"/>
        <v>0</v>
      </c>
      <c r="BZ280" s="40">
        <f t="shared" si="145"/>
        <v>0</v>
      </c>
      <c r="CA280" s="40">
        <f t="shared" si="141"/>
        <v>0</v>
      </c>
      <c r="CB280" s="40">
        <f t="shared" si="141"/>
        <v>0</v>
      </c>
      <c r="CC280" s="40">
        <f t="shared" si="141"/>
        <v>0</v>
      </c>
      <c r="CD280" s="40">
        <f t="shared" si="141"/>
        <v>0</v>
      </c>
      <c r="CE280" s="40">
        <f t="shared" si="157"/>
        <v>655.40358711840099</v>
      </c>
      <c r="CF280" s="10">
        <f t="shared" si="149"/>
        <v>1.5893856753424844</v>
      </c>
      <c r="CG280" s="35">
        <f t="shared" si="150"/>
        <v>6.5133333333333301</v>
      </c>
      <c r="CH280" s="7">
        <f t="shared" si="151"/>
        <v>35.811587426440113</v>
      </c>
      <c r="CI280" s="7">
        <f t="shared" si="158"/>
        <v>18.263909587484459</v>
      </c>
      <c r="CJ280" s="10">
        <f t="shared" si="152"/>
        <v>20.374763885389491</v>
      </c>
    </row>
    <row r="281" spans="1:88" ht="15.75" thickBot="1" x14ac:dyDescent="0.3">
      <c r="A281" s="8">
        <v>270</v>
      </c>
      <c r="B281" s="3" t="s">
        <v>24</v>
      </c>
      <c r="C281" s="14">
        <v>44466</v>
      </c>
      <c r="D281" s="11">
        <f t="shared" si="153"/>
        <v>-3.0191447612630165</v>
      </c>
      <c r="E281" s="8">
        <f t="shared" si="159"/>
        <v>-180</v>
      </c>
      <c r="F281" s="3">
        <f t="shared" si="159"/>
        <v>-165</v>
      </c>
      <c r="G281" s="3">
        <f t="shared" si="159"/>
        <v>-150</v>
      </c>
      <c r="H281" s="3">
        <f t="shared" si="159"/>
        <v>-135</v>
      </c>
      <c r="I281" s="3">
        <f t="shared" si="159"/>
        <v>-120</v>
      </c>
      <c r="J281" s="3">
        <f t="shared" si="159"/>
        <v>-105</v>
      </c>
      <c r="K281" s="3">
        <f t="shared" si="159"/>
        <v>-90</v>
      </c>
      <c r="L281" s="3">
        <f t="shared" si="159"/>
        <v>-75</v>
      </c>
      <c r="M281" s="3">
        <f t="shared" si="159"/>
        <v>-60</v>
      </c>
      <c r="N281" s="3">
        <f t="shared" si="159"/>
        <v>-45</v>
      </c>
      <c r="O281" s="3">
        <f t="shared" si="159"/>
        <v>-30</v>
      </c>
      <c r="P281" s="3">
        <f t="shared" si="159"/>
        <v>-15</v>
      </c>
      <c r="Q281" s="3">
        <f t="shared" si="159"/>
        <v>0</v>
      </c>
      <c r="R281" s="3">
        <f t="shared" si="159"/>
        <v>15</v>
      </c>
      <c r="S281" s="3">
        <f t="shared" si="159"/>
        <v>30</v>
      </c>
      <c r="T281" s="3">
        <f t="shared" si="154"/>
        <v>45</v>
      </c>
      <c r="U281" s="3">
        <f t="shared" si="154"/>
        <v>60</v>
      </c>
      <c r="V281" s="3">
        <f t="shared" si="154"/>
        <v>75</v>
      </c>
      <c r="W281" s="3">
        <f t="shared" si="154"/>
        <v>90</v>
      </c>
      <c r="X281" s="3">
        <f t="shared" si="140"/>
        <v>105</v>
      </c>
      <c r="Y281" s="3">
        <f t="shared" si="140"/>
        <v>120</v>
      </c>
      <c r="Z281" s="3">
        <f t="shared" si="140"/>
        <v>135</v>
      </c>
      <c r="AA281" s="3">
        <f t="shared" si="140"/>
        <v>150</v>
      </c>
      <c r="AB281" s="3">
        <f t="shared" si="140"/>
        <v>165</v>
      </c>
      <c r="AC281" s="3">
        <f t="shared" si="135"/>
        <v>180</v>
      </c>
      <c r="AD281" s="7">
        <f t="shared" si="161"/>
        <v>154.86085523873697</v>
      </c>
      <c r="AE281" s="7">
        <f t="shared" si="161"/>
        <v>150.89813191564127</v>
      </c>
      <c r="AF281" s="7">
        <f t="shared" si="161"/>
        <v>141.38318517104042</v>
      </c>
      <c r="AG281" s="7">
        <f t="shared" si="161"/>
        <v>129.36956219840232</v>
      </c>
      <c r="AH281" s="7">
        <f t="shared" si="161"/>
        <v>116.27775337227786</v>
      </c>
      <c r="AI281" s="7">
        <f t="shared" si="161"/>
        <v>102.68576460368999</v>
      </c>
      <c r="AJ281" s="7">
        <f t="shared" si="161"/>
        <v>88.863599635559922</v>
      </c>
      <c r="AK281" s="7">
        <f t="shared" si="161"/>
        <v>74.973303821597071</v>
      </c>
      <c r="AL281" s="7">
        <f t="shared" si="161"/>
        <v>61.158496017792629</v>
      </c>
      <c r="AM281" s="7">
        <f t="shared" si="161"/>
        <v>47.624607515222841</v>
      </c>
      <c r="AN281" s="7">
        <f t="shared" si="161"/>
        <v>34.814715698370613</v>
      </c>
      <c r="AO281" s="7">
        <f t="shared" si="161"/>
        <v>24.017438509499865</v>
      </c>
      <c r="AP281" s="7">
        <f t="shared" si="161"/>
        <v>19.100855238736969</v>
      </c>
      <c r="AQ281" s="7">
        <f t="shared" si="161"/>
        <v>24.017438509499865</v>
      </c>
      <c r="AR281" s="7">
        <f t="shared" si="161"/>
        <v>34.814715698370613</v>
      </c>
      <c r="AS281" s="7">
        <f t="shared" si="144"/>
        <v>47.624607515222841</v>
      </c>
      <c r="AT281" s="7">
        <f t="shared" si="144"/>
        <v>61.158496017792629</v>
      </c>
      <c r="AU281" s="7">
        <f t="shared" si="144"/>
        <v>74.973303821597071</v>
      </c>
      <c r="AV281" s="7">
        <f t="shared" si="144"/>
        <v>88.863599635559922</v>
      </c>
      <c r="AW281" s="7">
        <f t="shared" si="144"/>
        <v>102.68576460368999</v>
      </c>
      <c r="AX281" s="7">
        <f t="shared" si="144"/>
        <v>116.27775337227786</v>
      </c>
      <c r="AY281" s="7">
        <f t="shared" si="144"/>
        <v>129.36956219840232</v>
      </c>
      <c r="AZ281" s="7">
        <f t="shared" si="144"/>
        <v>141.38318517104042</v>
      </c>
      <c r="BA281" s="7">
        <f t="shared" si="142"/>
        <v>150.89813191564127</v>
      </c>
      <c r="BB281" s="7">
        <f t="shared" si="142"/>
        <v>154.86085523873697</v>
      </c>
      <c r="BC281" s="7">
        <f t="shared" si="155"/>
        <v>91.228406565619665</v>
      </c>
      <c r="BD281" s="7">
        <f t="shared" si="148"/>
        <v>12.163787542082622</v>
      </c>
      <c r="BE281" s="40">
        <f t="shared" si="156"/>
        <v>0.99787122116817262</v>
      </c>
      <c r="BF281" s="40">
        <f t="shared" si="160"/>
        <v>0</v>
      </c>
      <c r="BG281" s="40">
        <f t="shared" si="160"/>
        <v>0</v>
      </c>
      <c r="BH281" s="40">
        <f t="shared" si="160"/>
        <v>0</v>
      </c>
      <c r="BI281" s="40">
        <f t="shared" si="160"/>
        <v>0</v>
      </c>
      <c r="BJ281" s="40">
        <f t="shared" si="160"/>
        <v>0</v>
      </c>
      <c r="BK281" s="40">
        <f t="shared" si="160"/>
        <v>0</v>
      </c>
      <c r="BL281" s="40">
        <f t="shared" si="147"/>
        <v>27.053488192735653</v>
      </c>
      <c r="BM281" s="40">
        <f t="shared" si="147"/>
        <v>353.66634444486778</v>
      </c>
      <c r="BN281" s="40">
        <f t="shared" si="147"/>
        <v>658.02107429668274</v>
      </c>
      <c r="BO281" s="40">
        <f t="shared" si="147"/>
        <v>919.37640587875114</v>
      </c>
      <c r="BP281" s="40">
        <f t="shared" si="147"/>
        <v>1119.9214052538621</v>
      </c>
      <c r="BQ281" s="40">
        <f t="shared" si="147"/>
        <v>1245.9892621308834</v>
      </c>
      <c r="BR281" s="40">
        <f t="shared" si="147"/>
        <v>1288.9886604006294</v>
      </c>
      <c r="BS281" s="40">
        <f t="shared" si="147"/>
        <v>1245.9892621308834</v>
      </c>
      <c r="BT281" s="40">
        <f t="shared" si="147"/>
        <v>1119.9214052538621</v>
      </c>
      <c r="BU281" s="40">
        <f t="shared" si="147"/>
        <v>919.37640587875114</v>
      </c>
      <c r="BV281" s="40">
        <f t="shared" si="147"/>
        <v>658.02107429668274</v>
      </c>
      <c r="BW281" s="40">
        <f t="shared" si="145"/>
        <v>353.66634444486778</v>
      </c>
      <c r="BX281" s="40">
        <f t="shared" si="145"/>
        <v>27.053488192735653</v>
      </c>
      <c r="BY281" s="40">
        <f t="shared" si="145"/>
        <v>0</v>
      </c>
      <c r="BZ281" s="40">
        <f t="shared" si="145"/>
        <v>0</v>
      </c>
      <c r="CA281" s="40">
        <f t="shared" si="141"/>
        <v>0</v>
      </c>
      <c r="CB281" s="40">
        <f t="shared" si="141"/>
        <v>0</v>
      </c>
      <c r="CC281" s="40">
        <f t="shared" si="141"/>
        <v>0</v>
      </c>
      <c r="CD281" s="40">
        <f t="shared" si="141"/>
        <v>0</v>
      </c>
      <c r="CE281" s="40">
        <f t="shared" si="157"/>
        <v>657.384216804321</v>
      </c>
      <c r="CF281" s="10">
        <f t="shared" si="149"/>
        <v>1.5922360659180754</v>
      </c>
      <c r="CG281" s="35">
        <f t="shared" si="150"/>
        <v>6.5133333333333301</v>
      </c>
      <c r="CH281" s="7">
        <f t="shared" si="151"/>
        <v>35.990041679224042</v>
      </c>
      <c r="CI281" s="7">
        <f t="shared" si="158"/>
        <v>18.354921256404261</v>
      </c>
      <c r="CJ281" s="10">
        <f t="shared" si="152"/>
        <v>20.458322290597902</v>
      </c>
    </row>
    <row r="282" spans="1:88" ht="15.75" thickBot="1" x14ac:dyDescent="0.3">
      <c r="A282" s="8">
        <v>271</v>
      </c>
      <c r="B282" s="3" t="s">
        <v>24</v>
      </c>
      <c r="C282" s="14">
        <v>44467</v>
      </c>
      <c r="D282" s="11">
        <f t="shared" si="153"/>
        <v>-3.4189911677710549</v>
      </c>
      <c r="E282" s="8">
        <f t="shared" si="159"/>
        <v>-180</v>
      </c>
      <c r="F282" s="3">
        <f t="shared" si="159"/>
        <v>-165</v>
      </c>
      <c r="G282" s="3">
        <f t="shared" si="159"/>
        <v>-150</v>
      </c>
      <c r="H282" s="3">
        <f t="shared" si="159"/>
        <v>-135</v>
      </c>
      <c r="I282" s="3">
        <f t="shared" si="159"/>
        <v>-120</v>
      </c>
      <c r="J282" s="3">
        <f t="shared" si="159"/>
        <v>-105</v>
      </c>
      <c r="K282" s="3">
        <f t="shared" si="159"/>
        <v>-90</v>
      </c>
      <c r="L282" s="3">
        <f t="shared" si="159"/>
        <v>-75</v>
      </c>
      <c r="M282" s="3">
        <f t="shared" si="159"/>
        <v>-60</v>
      </c>
      <c r="N282" s="3">
        <f t="shared" si="159"/>
        <v>-45</v>
      </c>
      <c r="O282" s="3">
        <f t="shared" si="159"/>
        <v>-30</v>
      </c>
      <c r="P282" s="3">
        <f t="shared" si="159"/>
        <v>-15</v>
      </c>
      <c r="Q282" s="3">
        <f t="shared" si="159"/>
        <v>0</v>
      </c>
      <c r="R282" s="3">
        <f t="shared" si="159"/>
        <v>15</v>
      </c>
      <c r="S282" s="3">
        <f t="shared" si="159"/>
        <v>30</v>
      </c>
      <c r="T282" s="3">
        <f t="shared" si="159"/>
        <v>45</v>
      </c>
      <c r="U282" s="3">
        <f t="shared" si="154"/>
        <v>60</v>
      </c>
      <c r="V282" s="3">
        <f t="shared" si="154"/>
        <v>75</v>
      </c>
      <c r="W282" s="3">
        <f t="shared" si="154"/>
        <v>90</v>
      </c>
      <c r="X282" s="3">
        <f t="shared" si="140"/>
        <v>105</v>
      </c>
      <c r="Y282" s="3">
        <f t="shared" si="140"/>
        <v>120</v>
      </c>
      <c r="Z282" s="3">
        <f t="shared" si="140"/>
        <v>135</v>
      </c>
      <c r="AA282" s="3">
        <f t="shared" si="140"/>
        <v>150</v>
      </c>
      <c r="AB282" s="3">
        <f t="shared" si="140"/>
        <v>165</v>
      </c>
      <c r="AC282" s="3">
        <f t="shared" si="135"/>
        <v>180</v>
      </c>
      <c r="AD282" s="7">
        <f t="shared" si="161"/>
        <v>154.46100883222894</v>
      </c>
      <c r="AE282" s="7">
        <f t="shared" si="161"/>
        <v>150.54964812877441</v>
      </c>
      <c r="AF282" s="7">
        <f t="shared" si="161"/>
        <v>141.11425075207512</v>
      </c>
      <c r="AG282" s="7">
        <f t="shared" si="161"/>
        <v>129.15641189829583</v>
      </c>
      <c r="AH282" s="7">
        <f t="shared" si="161"/>
        <v>116.09864413240645</v>
      </c>
      <c r="AI282" s="7">
        <f t="shared" si="161"/>
        <v>102.52621150066528</v>
      </c>
      <c r="AJ282" s="7">
        <f t="shared" si="161"/>
        <v>88.713242619464879</v>
      </c>
      <c r="AK282" s="7">
        <f t="shared" si="161"/>
        <v>74.823179319123838</v>
      </c>
      <c r="AL282" s="7">
        <f t="shared" si="161"/>
        <v>60.99863552665186</v>
      </c>
      <c r="AM282" s="7">
        <f t="shared" si="161"/>
        <v>47.440762740866866</v>
      </c>
      <c r="AN282" s="7">
        <f t="shared" si="161"/>
        <v>34.58229051997791</v>
      </c>
      <c r="AO282" s="7">
        <f t="shared" si="161"/>
        <v>23.695437767964407</v>
      </c>
      <c r="AP282" s="7">
        <f t="shared" si="161"/>
        <v>18.701008832228936</v>
      </c>
      <c r="AQ282" s="7">
        <f t="shared" si="161"/>
        <v>23.695437767964407</v>
      </c>
      <c r="AR282" s="7">
        <f t="shared" si="161"/>
        <v>34.58229051997791</v>
      </c>
      <c r="AS282" s="7">
        <f t="shared" si="161"/>
        <v>47.440762740866866</v>
      </c>
      <c r="AT282" s="7">
        <f t="shared" si="144"/>
        <v>60.99863552665186</v>
      </c>
      <c r="AU282" s="7">
        <f t="shared" si="144"/>
        <v>74.823179319123838</v>
      </c>
      <c r="AV282" s="7">
        <f t="shared" si="144"/>
        <v>88.713242619464879</v>
      </c>
      <c r="AW282" s="7">
        <f t="shared" si="144"/>
        <v>102.52621150066528</v>
      </c>
      <c r="AX282" s="7">
        <f t="shared" si="144"/>
        <v>116.09864413240645</v>
      </c>
      <c r="AY282" s="7">
        <f t="shared" si="144"/>
        <v>129.15641189829583</v>
      </c>
      <c r="AZ282" s="7">
        <f t="shared" si="144"/>
        <v>141.11425075207512</v>
      </c>
      <c r="BA282" s="7">
        <f t="shared" si="142"/>
        <v>150.54964812877441</v>
      </c>
      <c r="BB282" s="7">
        <f t="shared" si="142"/>
        <v>154.46100883222894</v>
      </c>
      <c r="BC282" s="7">
        <f t="shared" si="155"/>
        <v>91.391487404493091</v>
      </c>
      <c r="BD282" s="7">
        <f t="shared" si="148"/>
        <v>12.185531653932411</v>
      </c>
      <c r="BE282" s="40">
        <f t="shared" si="156"/>
        <v>0.99843839418535973</v>
      </c>
      <c r="BF282" s="40">
        <f t="shared" si="160"/>
        <v>0</v>
      </c>
      <c r="BG282" s="40">
        <f t="shared" si="160"/>
        <v>0</v>
      </c>
      <c r="BH282" s="40">
        <f t="shared" si="160"/>
        <v>0</v>
      </c>
      <c r="BI282" s="40">
        <f t="shared" si="160"/>
        <v>0</v>
      </c>
      <c r="BJ282" s="40">
        <f t="shared" si="160"/>
        <v>0</v>
      </c>
      <c r="BK282" s="40">
        <f t="shared" si="160"/>
        <v>0</v>
      </c>
      <c r="BL282" s="40">
        <f t="shared" si="147"/>
        <v>30.64977672741318</v>
      </c>
      <c r="BM282" s="40">
        <f t="shared" si="147"/>
        <v>357.3200316701305</v>
      </c>
      <c r="BN282" s="40">
        <f t="shared" si="147"/>
        <v>661.72824858662341</v>
      </c>
      <c r="BO282" s="40">
        <f t="shared" si="147"/>
        <v>923.12951055239614</v>
      </c>
      <c r="BP282" s="40">
        <f t="shared" si="147"/>
        <v>1123.7097535504913</v>
      </c>
      <c r="BQ282" s="40">
        <f t="shared" si="147"/>
        <v>1249.7997654951137</v>
      </c>
      <c r="BR282" s="40">
        <f t="shared" si="147"/>
        <v>1292.8067204458339</v>
      </c>
      <c r="BS282" s="40">
        <f t="shared" si="147"/>
        <v>1249.7997654951137</v>
      </c>
      <c r="BT282" s="40">
        <f t="shared" si="147"/>
        <v>1123.7097535504913</v>
      </c>
      <c r="BU282" s="40">
        <f t="shared" si="147"/>
        <v>923.12951055239614</v>
      </c>
      <c r="BV282" s="40">
        <f t="shared" si="147"/>
        <v>661.72824858662341</v>
      </c>
      <c r="BW282" s="40">
        <f t="shared" si="147"/>
        <v>357.3200316701305</v>
      </c>
      <c r="BX282" s="40">
        <f t="shared" si="147"/>
        <v>30.64977672741318</v>
      </c>
      <c r="BY282" s="40">
        <f t="shared" si="145"/>
        <v>0</v>
      </c>
      <c r="BZ282" s="40">
        <f t="shared" si="145"/>
        <v>0</v>
      </c>
      <c r="CA282" s="40">
        <f t="shared" si="145"/>
        <v>0</v>
      </c>
      <c r="CB282" s="40">
        <f t="shared" si="145"/>
        <v>0</v>
      </c>
      <c r="CC282" s="40">
        <f t="shared" si="141"/>
        <v>0</v>
      </c>
      <c r="CD282" s="40">
        <f t="shared" si="141"/>
        <v>0</v>
      </c>
      <c r="CE282" s="40">
        <f t="shared" si="157"/>
        <v>659.33142742737527</v>
      </c>
      <c r="CF282" s="10">
        <f t="shared" si="149"/>
        <v>1.5950823635033311</v>
      </c>
      <c r="CG282" s="35">
        <f t="shared" si="150"/>
        <v>6.5133333333333301</v>
      </c>
      <c r="CH282" s="7">
        <f t="shared" si="151"/>
        <v>36.166307998576315</v>
      </c>
      <c r="CI282" s="7">
        <f t="shared" si="158"/>
        <v>18.444817079273921</v>
      </c>
      <c r="CJ282" s="10">
        <f t="shared" si="152"/>
        <v>20.540550185246541</v>
      </c>
    </row>
    <row r="283" spans="1:88" ht="15.75" thickBot="1" x14ac:dyDescent="0.3">
      <c r="A283" s="8">
        <v>272</v>
      </c>
      <c r="B283" s="3" t="s">
        <v>24</v>
      </c>
      <c r="C283" s="14">
        <v>44468</v>
      </c>
      <c r="D283" s="11">
        <f t="shared" si="153"/>
        <v>-3.8178244534082109</v>
      </c>
      <c r="E283" s="8">
        <f t="shared" si="159"/>
        <v>-180</v>
      </c>
      <c r="F283" s="3">
        <f t="shared" si="159"/>
        <v>-165</v>
      </c>
      <c r="G283" s="3">
        <f t="shared" si="159"/>
        <v>-150</v>
      </c>
      <c r="H283" s="3">
        <f t="shared" si="159"/>
        <v>-135</v>
      </c>
      <c r="I283" s="3">
        <f t="shared" si="159"/>
        <v>-120</v>
      </c>
      <c r="J283" s="3">
        <f t="shared" si="159"/>
        <v>-105</v>
      </c>
      <c r="K283" s="3">
        <f t="shared" si="159"/>
        <v>-90</v>
      </c>
      <c r="L283" s="3">
        <f t="shared" si="159"/>
        <v>-75</v>
      </c>
      <c r="M283" s="3">
        <f t="shared" si="159"/>
        <v>-60</v>
      </c>
      <c r="N283" s="3">
        <f t="shared" si="159"/>
        <v>-45</v>
      </c>
      <c r="O283" s="3">
        <f t="shared" si="154"/>
        <v>-30</v>
      </c>
      <c r="P283" s="3">
        <f t="shared" si="154"/>
        <v>-15</v>
      </c>
      <c r="Q283" s="3">
        <f t="shared" si="154"/>
        <v>0</v>
      </c>
      <c r="R283" s="3">
        <f t="shared" si="154"/>
        <v>15</v>
      </c>
      <c r="S283" s="3">
        <f t="shared" si="154"/>
        <v>30</v>
      </c>
      <c r="T283" s="3">
        <f t="shared" si="154"/>
        <v>45</v>
      </c>
      <c r="U283" s="3">
        <f t="shared" si="154"/>
        <v>60</v>
      </c>
      <c r="V283" s="3">
        <f t="shared" si="154"/>
        <v>75</v>
      </c>
      <c r="W283" s="3">
        <f t="shared" si="154"/>
        <v>90</v>
      </c>
      <c r="X283" s="3">
        <f t="shared" si="140"/>
        <v>105</v>
      </c>
      <c r="Y283" s="3">
        <f t="shared" si="140"/>
        <v>120</v>
      </c>
      <c r="Z283" s="3">
        <f t="shared" si="140"/>
        <v>135</v>
      </c>
      <c r="AA283" s="3">
        <f t="shared" si="140"/>
        <v>150</v>
      </c>
      <c r="AB283" s="3">
        <f t="shared" si="140"/>
        <v>165</v>
      </c>
      <c r="AC283" s="3">
        <f t="shared" si="135"/>
        <v>180</v>
      </c>
      <c r="AD283" s="7">
        <f t="shared" si="161"/>
        <v>154.06217554659179</v>
      </c>
      <c r="AE283" s="7">
        <f t="shared" si="161"/>
        <v>150.20087631627672</v>
      </c>
      <c r="AF283" s="7">
        <f t="shared" si="161"/>
        <v>140.84412115366075</v>
      </c>
      <c r="AG283" s="7">
        <f t="shared" si="161"/>
        <v>128.94218620832038</v>
      </c>
      <c r="AH283" s="7">
        <f t="shared" si="161"/>
        <v>115.91890188861356</v>
      </c>
      <c r="AI283" s="7">
        <f t="shared" si="161"/>
        <v>102.36654372687697</v>
      </c>
      <c r="AJ283" s="7">
        <f t="shared" si="161"/>
        <v>88.563320182234619</v>
      </c>
      <c r="AK283" s="7">
        <f t="shared" si="161"/>
        <v>74.674083399507367</v>
      </c>
      <c r="AL283" s="7">
        <f t="shared" si="161"/>
        <v>60.840476708015196</v>
      </c>
      <c r="AM283" s="7">
        <f t="shared" si="161"/>
        <v>47.259402567773868</v>
      </c>
      <c r="AN283" s="7">
        <f t="shared" si="161"/>
        <v>34.353139668467968</v>
      </c>
      <c r="AO283" s="7">
        <f t="shared" si="161"/>
        <v>23.376507822046328</v>
      </c>
      <c r="AP283" s="7">
        <f t="shared" si="161"/>
        <v>18.302175546591801</v>
      </c>
      <c r="AQ283" s="7">
        <f t="shared" si="144"/>
        <v>23.376507822046328</v>
      </c>
      <c r="AR283" s="7">
        <f t="shared" si="144"/>
        <v>34.353139668467968</v>
      </c>
      <c r="AS283" s="7">
        <f t="shared" si="144"/>
        <v>47.259402567773868</v>
      </c>
      <c r="AT283" s="7">
        <f t="shared" si="144"/>
        <v>60.840476708015196</v>
      </c>
      <c r="AU283" s="7">
        <f t="shared" si="144"/>
        <v>74.674083399507367</v>
      </c>
      <c r="AV283" s="7">
        <f t="shared" si="144"/>
        <v>88.563320182234619</v>
      </c>
      <c r="AW283" s="7">
        <f t="shared" si="144"/>
        <v>102.36654372687697</v>
      </c>
      <c r="AX283" s="7">
        <f t="shared" si="144"/>
        <v>115.91890188861356</v>
      </c>
      <c r="AY283" s="7">
        <f t="shared" si="144"/>
        <v>128.94218620832038</v>
      </c>
      <c r="AZ283" s="7">
        <f t="shared" si="144"/>
        <v>140.84412115366075</v>
      </c>
      <c r="BA283" s="7">
        <f t="shared" si="142"/>
        <v>150.20087631627672</v>
      </c>
      <c r="BB283" s="7">
        <f t="shared" si="142"/>
        <v>154.06217554659179</v>
      </c>
      <c r="BC283" s="7">
        <f t="shared" si="155"/>
        <v>91.554301794660191</v>
      </c>
      <c r="BD283" s="7">
        <f t="shared" si="148"/>
        <v>12.207240239288025</v>
      </c>
      <c r="BE283" s="40">
        <f t="shared" si="156"/>
        <v>0.99900602994005205</v>
      </c>
      <c r="BF283" s="40">
        <f t="shared" si="160"/>
        <v>0</v>
      </c>
      <c r="BG283" s="40">
        <f t="shared" si="160"/>
        <v>0</v>
      </c>
      <c r="BH283" s="40">
        <f t="shared" si="160"/>
        <v>0</v>
      </c>
      <c r="BI283" s="40">
        <f t="shared" si="160"/>
        <v>0</v>
      </c>
      <c r="BJ283" s="40">
        <f t="shared" si="160"/>
        <v>0</v>
      </c>
      <c r="BK283" s="40">
        <f t="shared" si="160"/>
        <v>0</v>
      </c>
      <c r="BL283" s="40">
        <f t="shared" si="147"/>
        <v>34.239583379295198</v>
      </c>
      <c r="BM283" s="40">
        <f t="shared" si="147"/>
        <v>360.95170995140228</v>
      </c>
      <c r="BN283" s="40">
        <f t="shared" si="147"/>
        <v>665.39894501493814</v>
      </c>
      <c r="BO283" s="40">
        <f t="shared" si="147"/>
        <v>926.83371262316587</v>
      </c>
      <c r="BP283" s="40">
        <f t="shared" si="147"/>
        <v>1127.4396654049672</v>
      </c>
      <c r="BQ283" s="40">
        <f t="shared" si="147"/>
        <v>1253.5458391952732</v>
      </c>
      <c r="BR283" s="40">
        <f t="shared" si="147"/>
        <v>1296.5583066505803</v>
      </c>
      <c r="BS283" s="40">
        <f t="shared" si="147"/>
        <v>1253.5458391952732</v>
      </c>
      <c r="BT283" s="40">
        <f t="shared" si="147"/>
        <v>1127.4396654049672</v>
      </c>
      <c r="BU283" s="40">
        <f t="shared" si="147"/>
        <v>926.83371262316587</v>
      </c>
      <c r="BV283" s="40">
        <f t="shared" si="147"/>
        <v>665.39894501493814</v>
      </c>
      <c r="BW283" s="40">
        <f t="shared" si="147"/>
        <v>360.95170995140228</v>
      </c>
      <c r="BX283" s="40">
        <f t="shared" si="147"/>
        <v>34.239583379295198</v>
      </c>
      <c r="BY283" s="40">
        <f t="shared" si="145"/>
        <v>0</v>
      </c>
      <c r="BZ283" s="40">
        <f t="shared" si="145"/>
        <v>0</v>
      </c>
      <c r="CA283" s="40">
        <f t="shared" si="145"/>
        <v>0</v>
      </c>
      <c r="CB283" s="40">
        <f t="shared" si="145"/>
        <v>0</v>
      </c>
      <c r="CC283" s="40">
        <f t="shared" si="141"/>
        <v>0</v>
      </c>
      <c r="CD283" s="40">
        <f t="shared" si="141"/>
        <v>0</v>
      </c>
      <c r="CE283" s="40">
        <f t="shared" si="157"/>
        <v>661.24473639179598</v>
      </c>
      <c r="CF283" s="10">
        <f t="shared" si="149"/>
        <v>1.5979240106813737</v>
      </c>
      <c r="CG283" s="35">
        <f t="shared" si="150"/>
        <v>6.5133333333333301</v>
      </c>
      <c r="CH283" s="7">
        <f t="shared" si="151"/>
        <v>36.340336918691172</v>
      </c>
      <c r="CI283" s="7">
        <f t="shared" si="158"/>
        <v>18.533571828532498</v>
      </c>
      <c r="CJ283" s="10">
        <f t="shared" si="152"/>
        <v>20.621426975428232</v>
      </c>
    </row>
    <row r="284" spans="1:88" ht="15.75" thickBot="1" x14ac:dyDescent="0.3">
      <c r="A284" s="8">
        <v>273</v>
      </c>
      <c r="B284" s="3" t="s">
        <v>24</v>
      </c>
      <c r="C284" s="14">
        <v>44469</v>
      </c>
      <c r="D284" s="11">
        <f t="shared" si="153"/>
        <v>-4.2155264352644215</v>
      </c>
      <c r="E284" s="8">
        <f t="shared" si="159"/>
        <v>-180</v>
      </c>
      <c r="F284" s="3">
        <f t="shared" si="159"/>
        <v>-165</v>
      </c>
      <c r="G284" s="3">
        <f t="shared" si="159"/>
        <v>-150</v>
      </c>
      <c r="H284" s="3">
        <f t="shared" si="159"/>
        <v>-135</v>
      </c>
      <c r="I284" s="3">
        <f t="shared" si="159"/>
        <v>-120</v>
      </c>
      <c r="J284" s="3">
        <f t="shared" si="159"/>
        <v>-105</v>
      </c>
      <c r="K284" s="3">
        <f t="shared" si="159"/>
        <v>-90</v>
      </c>
      <c r="L284" s="3">
        <f t="shared" si="159"/>
        <v>-75</v>
      </c>
      <c r="M284" s="3">
        <f t="shared" si="159"/>
        <v>-60</v>
      </c>
      <c r="N284" s="3">
        <f t="shared" si="159"/>
        <v>-45</v>
      </c>
      <c r="O284" s="3">
        <f t="shared" si="154"/>
        <v>-30</v>
      </c>
      <c r="P284" s="3">
        <f t="shared" si="154"/>
        <v>-15</v>
      </c>
      <c r="Q284" s="3">
        <f t="shared" si="154"/>
        <v>0</v>
      </c>
      <c r="R284" s="3">
        <f t="shared" si="154"/>
        <v>15</v>
      </c>
      <c r="S284" s="3">
        <f t="shared" si="154"/>
        <v>30</v>
      </c>
      <c r="T284" s="3">
        <f t="shared" si="154"/>
        <v>45</v>
      </c>
      <c r="U284" s="3">
        <f t="shared" si="154"/>
        <v>60</v>
      </c>
      <c r="V284" s="3">
        <f t="shared" si="154"/>
        <v>75</v>
      </c>
      <c r="W284" s="3">
        <f t="shared" si="154"/>
        <v>90</v>
      </c>
      <c r="X284" s="3">
        <f t="shared" si="140"/>
        <v>105</v>
      </c>
      <c r="Y284" s="3">
        <f t="shared" si="140"/>
        <v>120</v>
      </c>
      <c r="Z284" s="3">
        <f t="shared" si="140"/>
        <v>135</v>
      </c>
      <c r="AA284" s="3">
        <f t="shared" si="140"/>
        <v>150</v>
      </c>
      <c r="AB284" s="3">
        <f t="shared" si="140"/>
        <v>165</v>
      </c>
      <c r="AC284" s="3">
        <f t="shared" si="135"/>
        <v>180</v>
      </c>
      <c r="AD284" s="7">
        <f t="shared" si="161"/>
        <v>153.66447356473557</v>
      </c>
      <c r="AE284" s="7">
        <f t="shared" si="161"/>
        <v>149.85196995898437</v>
      </c>
      <c r="AF284" s="7">
        <f t="shared" si="161"/>
        <v>140.57293081472758</v>
      </c>
      <c r="AG284" s="7">
        <f t="shared" si="161"/>
        <v>128.72698348963121</v>
      </c>
      <c r="AH284" s="7">
        <f t="shared" si="161"/>
        <v>115.73860050145674</v>
      </c>
      <c r="AI284" s="7">
        <f t="shared" si="161"/>
        <v>102.20682018875009</v>
      </c>
      <c r="AJ284" s="7">
        <f t="shared" si="161"/>
        <v>88.413882538758102</v>
      </c>
      <c r="AK284" s="7">
        <f t="shared" si="161"/>
        <v>74.526062590213257</v>
      </c>
      <c r="AL284" s="7">
        <f t="shared" si="161"/>
        <v>60.684068381477964</v>
      </c>
      <c r="AM284" s="7">
        <f t="shared" si="161"/>
        <v>47.080589084279453</v>
      </c>
      <c r="AN284" s="7">
        <f t="shared" si="161"/>
        <v>34.127363970218248</v>
      </c>
      <c r="AO284" s="7">
        <f t="shared" si="161"/>
        <v>23.06081830953908</v>
      </c>
      <c r="AP284" s="7">
        <f t="shared" si="161"/>
        <v>17.904473564735582</v>
      </c>
      <c r="AQ284" s="7">
        <f t="shared" si="144"/>
        <v>23.06081830953908</v>
      </c>
      <c r="AR284" s="7">
        <f t="shared" si="144"/>
        <v>34.127363970218248</v>
      </c>
      <c r="AS284" s="7">
        <f t="shared" si="144"/>
        <v>47.080589084279453</v>
      </c>
      <c r="AT284" s="7">
        <f t="shared" si="144"/>
        <v>60.684068381477964</v>
      </c>
      <c r="AU284" s="7">
        <f t="shared" si="144"/>
        <v>74.526062590213257</v>
      </c>
      <c r="AV284" s="7">
        <f t="shared" si="144"/>
        <v>88.413882538758102</v>
      </c>
      <c r="AW284" s="7">
        <f t="shared" ref="AW284:BB347" si="162">DEGREES(ACOS((SIN(RADIANS($J$4))*SIN(RADIANS($D284))+COS(RADIANS($J$4))*COS(RADIANS($D284))*COS(RADIANS(X284)))))</f>
        <v>102.20682018875009</v>
      </c>
      <c r="AX284" s="7">
        <f t="shared" si="162"/>
        <v>115.73860050145674</v>
      </c>
      <c r="AY284" s="7">
        <f t="shared" si="162"/>
        <v>128.72698348963121</v>
      </c>
      <c r="AZ284" s="7">
        <f t="shared" si="162"/>
        <v>140.57293081472758</v>
      </c>
      <c r="BA284" s="7">
        <f t="shared" si="142"/>
        <v>149.85196995898437</v>
      </c>
      <c r="BB284" s="7">
        <f t="shared" si="142"/>
        <v>153.66447356473557</v>
      </c>
      <c r="BC284" s="7">
        <f t="shared" si="155"/>
        <v>91.716817550485516</v>
      </c>
      <c r="BD284" s="7">
        <f t="shared" si="148"/>
        <v>12.228909006731403</v>
      </c>
      <c r="BE284" s="40">
        <f t="shared" si="156"/>
        <v>0.99957396022952472</v>
      </c>
      <c r="BF284" s="40">
        <f t="shared" si="160"/>
        <v>0</v>
      </c>
      <c r="BG284" s="40">
        <f t="shared" si="160"/>
        <v>0</v>
      </c>
      <c r="BH284" s="40">
        <f t="shared" si="160"/>
        <v>0</v>
      </c>
      <c r="BI284" s="40">
        <f t="shared" si="160"/>
        <v>0</v>
      </c>
      <c r="BJ284" s="40">
        <f t="shared" si="160"/>
        <v>0</v>
      </c>
      <c r="BK284" s="40">
        <f t="shared" si="160"/>
        <v>0</v>
      </c>
      <c r="BL284" s="40">
        <f t="shared" si="147"/>
        <v>37.821669106486553</v>
      </c>
      <c r="BM284" s="40">
        <f t="shared" si="147"/>
        <v>364.56023597332631</v>
      </c>
      <c r="BN284" s="40">
        <f t="shared" si="147"/>
        <v>669.03210946920399</v>
      </c>
      <c r="BO284" s="40">
        <f t="shared" si="147"/>
        <v>930.48803457893507</v>
      </c>
      <c r="BP284" s="40">
        <f t="shared" si="147"/>
        <v>1131.1102220826378</v>
      </c>
      <c r="BQ284" s="40">
        <f t="shared" si="147"/>
        <v>1257.2266014457753</v>
      </c>
      <c r="BR284" s="40">
        <f t="shared" si="147"/>
        <v>1300.2425498319212</v>
      </c>
      <c r="BS284" s="40">
        <f t="shared" si="147"/>
        <v>1257.2266014457753</v>
      </c>
      <c r="BT284" s="40">
        <f t="shared" si="147"/>
        <v>1131.1102220826378</v>
      </c>
      <c r="BU284" s="40">
        <f t="shared" si="147"/>
        <v>930.48803457893507</v>
      </c>
      <c r="BV284" s="40">
        <f t="shared" si="147"/>
        <v>669.03210946920399</v>
      </c>
      <c r="BW284" s="40">
        <f t="shared" si="147"/>
        <v>364.56023597332631</v>
      </c>
      <c r="BX284" s="40">
        <f t="shared" si="147"/>
        <v>37.821669106486553</v>
      </c>
      <c r="BY284" s="40">
        <f t="shared" si="145"/>
        <v>0</v>
      </c>
      <c r="BZ284" s="40">
        <f t="shared" si="145"/>
        <v>0</v>
      </c>
      <c r="CA284" s="40">
        <f t="shared" si="145"/>
        <v>0</v>
      </c>
      <c r="CB284" s="40">
        <f t="shared" si="145"/>
        <v>0</v>
      </c>
      <c r="CC284" s="40">
        <f t="shared" si="141"/>
        <v>0</v>
      </c>
      <c r="CD284" s="40">
        <f t="shared" si="141"/>
        <v>0</v>
      </c>
      <c r="CE284" s="40">
        <f t="shared" si="157"/>
        <v>663.12370041427982</v>
      </c>
      <c r="CF284" s="10">
        <f t="shared" si="149"/>
        <v>1.6007604457068927</v>
      </c>
      <c r="CG284" s="35">
        <f t="shared" si="150"/>
        <v>6.5133333333333301</v>
      </c>
      <c r="CH284" s="7">
        <f t="shared" si="151"/>
        <v>36.512081433866342</v>
      </c>
      <c r="CI284" s="7">
        <f t="shared" si="158"/>
        <v>18.621161531271834</v>
      </c>
      <c r="CJ284" s="10">
        <f t="shared" si="152"/>
        <v>20.700933564369567</v>
      </c>
    </row>
    <row r="285" spans="1:88" ht="15.75" thickBot="1" x14ac:dyDescent="0.3">
      <c r="A285" s="8">
        <v>274</v>
      </c>
      <c r="B285" s="3" t="s">
        <v>25</v>
      </c>
      <c r="C285" s="14">
        <v>44470</v>
      </c>
      <c r="D285" s="11">
        <f t="shared" si="153"/>
        <v>-4.6119792656593619</v>
      </c>
      <c r="E285" s="8">
        <f t="shared" si="159"/>
        <v>-180</v>
      </c>
      <c r="F285" s="3">
        <f t="shared" si="159"/>
        <v>-165</v>
      </c>
      <c r="G285" s="3">
        <f t="shared" si="159"/>
        <v>-150</v>
      </c>
      <c r="H285" s="3">
        <f t="shared" si="159"/>
        <v>-135</v>
      </c>
      <c r="I285" s="3">
        <f t="shared" si="159"/>
        <v>-120</v>
      </c>
      <c r="J285" s="3">
        <f t="shared" si="159"/>
        <v>-105</v>
      </c>
      <c r="K285" s="3">
        <f t="shared" si="159"/>
        <v>-90</v>
      </c>
      <c r="L285" s="3">
        <f t="shared" si="159"/>
        <v>-75</v>
      </c>
      <c r="M285" s="3">
        <f t="shared" si="159"/>
        <v>-60</v>
      </c>
      <c r="N285" s="3">
        <f t="shared" si="159"/>
        <v>-45</v>
      </c>
      <c r="O285" s="3">
        <f t="shared" si="154"/>
        <v>-30</v>
      </c>
      <c r="P285" s="3">
        <f t="shared" si="154"/>
        <v>-15</v>
      </c>
      <c r="Q285" s="3">
        <f t="shared" si="154"/>
        <v>0</v>
      </c>
      <c r="R285" s="3">
        <f t="shared" si="154"/>
        <v>15</v>
      </c>
      <c r="S285" s="3">
        <f t="shared" si="154"/>
        <v>30</v>
      </c>
      <c r="T285" s="3">
        <f t="shared" si="154"/>
        <v>45</v>
      </c>
      <c r="U285" s="3">
        <f t="shared" si="154"/>
        <v>60</v>
      </c>
      <c r="V285" s="3">
        <f t="shared" si="154"/>
        <v>75</v>
      </c>
      <c r="W285" s="3">
        <f t="shared" si="154"/>
        <v>90</v>
      </c>
      <c r="X285" s="3">
        <f t="shared" si="154"/>
        <v>105</v>
      </c>
      <c r="Y285" s="3">
        <f t="shared" si="154"/>
        <v>120</v>
      </c>
      <c r="Z285" s="3">
        <f t="shared" si="154"/>
        <v>135</v>
      </c>
      <c r="AA285" s="3">
        <f t="shared" si="140"/>
        <v>150</v>
      </c>
      <c r="AB285" s="3">
        <f t="shared" si="140"/>
        <v>165</v>
      </c>
      <c r="AC285" s="3">
        <f t="shared" si="140"/>
        <v>180</v>
      </c>
      <c r="AD285" s="7">
        <f t="shared" si="161"/>
        <v>153.26802073434067</v>
      </c>
      <c r="AE285" s="7">
        <f t="shared" si="161"/>
        <v>149.50308114064958</v>
      </c>
      <c r="AF285" s="7">
        <f t="shared" si="161"/>
        <v>140.30081460598723</v>
      </c>
      <c r="AG285" s="7">
        <f t="shared" si="161"/>
        <v>128.51090320226507</v>
      </c>
      <c r="AH285" s="7">
        <f t="shared" si="161"/>
        <v>115.55781467723028</v>
      </c>
      <c r="AI285" s="7">
        <f t="shared" si="161"/>
        <v>102.0471001131645</v>
      </c>
      <c r="AJ285" s="7">
        <f t="shared" si="161"/>
        <v>88.264979603491071</v>
      </c>
      <c r="AK285" s="7">
        <f t="shared" si="161"/>
        <v>74.379162412191974</v>
      </c>
      <c r="AL285" s="7">
        <f t="shared" si="161"/>
        <v>60.529457521769132</v>
      </c>
      <c r="AM285" s="7">
        <f t="shared" si="161"/>
        <v>46.904381532483612</v>
      </c>
      <c r="AN285" s="7">
        <f t="shared" si="161"/>
        <v>33.905060744231413</v>
      </c>
      <c r="AO285" s="7">
        <f t="shared" si="161"/>
        <v>22.748538732743878</v>
      </c>
      <c r="AP285" s="7">
        <f t="shared" si="161"/>
        <v>17.508020734340626</v>
      </c>
      <c r="AQ285" s="7">
        <f t="shared" si="161"/>
        <v>22.748538732743878</v>
      </c>
      <c r="AR285" s="7">
        <f t="shared" si="161"/>
        <v>33.905060744231413</v>
      </c>
      <c r="AS285" s="7">
        <f t="shared" si="161"/>
        <v>46.904381532483612</v>
      </c>
      <c r="AT285" s="7">
        <f t="shared" ref="AQ285:AY313" si="163">DEGREES(ACOS((SIN(RADIANS($J$4))*SIN(RADIANS($D285))+COS(RADIANS($J$4))*COS(RADIANS($D285))*COS(RADIANS(U285)))))</f>
        <v>60.529457521769132</v>
      </c>
      <c r="AU285" s="7">
        <f t="shared" si="163"/>
        <v>74.379162412191974</v>
      </c>
      <c r="AV285" s="7">
        <f t="shared" si="163"/>
        <v>88.264979603491071</v>
      </c>
      <c r="AW285" s="7">
        <f t="shared" si="163"/>
        <v>102.0471001131645</v>
      </c>
      <c r="AX285" s="7">
        <f t="shared" si="163"/>
        <v>115.55781467723028</v>
      </c>
      <c r="AY285" s="7">
        <f t="shared" si="163"/>
        <v>128.51090320226507</v>
      </c>
      <c r="AZ285" s="7">
        <f t="shared" si="162"/>
        <v>140.30081460598723</v>
      </c>
      <c r="BA285" s="7">
        <f t="shared" si="142"/>
        <v>149.50308114064958</v>
      </c>
      <c r="BB285" s="7">
        <f t="shared" si="142"/>
        <v>153.26802073434067</v>
      </c>
      <c r="BC285" s="7">
        <f t="shared" si="155"/>
        <v>91.879002210964543</v>
      </c>
      <c r="BD285" s="7">
        <f t="shared" si="148"/>
        <v>12.250533628128606</v>
      </c>
      <c r="BE285" s="40">
        <f t="shared" si="156"/>
        <v>1.000142016763776</v>
      </c>
      <c r="BF285" s="40">
        <f t="shared" si="160"/>
        <v>0</v>
      </c>
      <c r="BG285" s="40">
        <f t="shared" si="160"/>
        <v>0</v>
      </c>
      <c r="BH285" s="40">
        <f t="shared" si="160"/>
        <v>0</v>
      </c>
      <c r="BI285" s="40">
        <f t="shared" si="160"/>
        <v>0</v>
      </c>
      <c r="BJ285" s="40">
        <f t="shared" si="160"/>
        <v>0</v>
      </c>
      <c r="BK285" s="40">
        <f t="shared" si="160"/>
        <v>0</v>
      </c>
      <c r="BL285" s="40">
        <f t="shared" si="147"/>
        <v>41.394797617093481</v>
      </c>
      <c r="BM285" s="40">
        <f t="shared" si="147"/>
        <v>368.14448847860569</v>
      </c>
      <c r="BN285" s="40">
        <f t="shared" si="147"/>
        <v>672.62672788730106</v>
      </c>
      <c r="BO285" s="40">
        <f t="shared" si="147"/>
        <v>934.09155440816892</v>
      </c>
      <c r="BP285" s="40">
        <f t="shared" si="147"/>
        <v>1134.7205722048677</v>
      </c>
      <c r="BQ285" s="40">
        <f t="shared" si="147"/>
        <v>1260.8412452696809</v>
      </c>
      <c r="BR285" s="40">
        <f t="shared" si="147"/>
        <v>1303.8586581575084</v>
      </c>
      <c r="BS285" s="40">
        <f t="shared" si="147"/>
        <v>1260.8412452696809</v>
      </c>
      <c r="BT285" s="40">
        <f t="shared" si="147"/>
        <v>1134.7205722048677</v>
      </c>
      <c r="BU285" s="40">
        <f t="shared" si="147"/>
        <v>934.09155440816892</v>
      </c>
      <c r="BV285" s="40">
        <f t="shared" si="147"/>
        <v>672.62672788730106</v>
      </c>
      <c r="BW285" s="40">
        <f t="shared" si="147"/>
        <v>368.14448847860569</v>
      </c>
      <c r="BX285" s="40">
        <f t="shared" si="147"/>
        <v>41.394797617093481</v>
      </c>
      <c r="BY285" s="40">
        <f t="shared" si="145"/>
        <v>0</v>
      </c>
      <c r="BZ285" s="40">
        <f t="shared" si="145"/>
        <v>0</v>
      </c>
      <c r="CA285" s="40">
        <f t="shared" si="145"/>
        <v>0</v>
      </c>
      <c r="CB285" s="40">
        <f t="shared" si="145"/>
        <v>0</v>
      </c>
      <c r="CC285" s="40">
        <f t="shared" si="141"/>
        <v>0</v>
      </c>
      <c r="CD285" s="40">
        <f t="shared" si="141"/>
        <v>0</v>
      </c>
      <c r="CE285" s="40">
        <f t="shared" si="157"/>
        <v>664.96791566032937</v>
      </c>
      <c r="CF285" s="10">
        <f t="shared" si="149"/>
        <v>1.603591102028481</v>
      </c>
      <c r="CG285" s="35">
        <f t="shared" si="150"/>
        <v>6.9709677419354827</v>
      </c>
      <c r="CH285" s="7">
        <f t="shared" si="151"/>
        <v>36.681497022118243</v>
      </c>
      <c r="CI285" s="7">
        <f t="shared" si="158"/>
        <v>18.707563481280303</v>
      </c>
      <c r="CJ285" s="10">
        <f t="shared" si="152"/>
        <v>21.491600250802907</v>
      </c>
    </row>
    <row r="286" spans="1:88" ht="15.75" thickBot="1" x14ac:dyDescent="0.3">
      <c r="A286" s="8">
        <v>275</v>
      </c>
      <c r="B286" s="3" t="s">
        <v>25</v>
      </c>
      <c r="C286" s="14">
        <v>44471</v>
      </c>
      <c r="D286" s="11">
        <f t="shared" si="153"/>
        <v>-5.0070654670632138</v>
      </c>
      <c r="E286" s="8">
        <f t="shared" si="159"/>
        <v>-180</v>
      </c>
      <c r="F286" s="3">
        <f t="shared" si="159"/>
        <v>-165</v>
      </c>
      <c r="G286" s="3">
        <f t="shared" si="159"/>
        <v>-150</v>
      </c>
      <c r="H286" s="3">
        <f t="shared" si="159"/>
        <v>-135</v>
      </c>
      <c r="I286" s="3">
        <f t="shared" si="159"/>
        <v>-120</v>
      </c>
      <c r="J286" s="3">
        <f t="shared" si="159"/>
        <v>-105</v>
      </c>
      <c r="K286" s="3">
        <f t="shared" si="159"/>
        <v>-90</v>
      </c>
      <c r="L286" s="3">
        <f t="shared" si="159"/>
        <v>-75</v>
      </c>
      <c r="M286" s="3">
        <f t="shared" si="159"/>
        <v>-60</v>
      </c>
      <c r="N286" s="3">
        <f t="shared" si="159"/>
        <v>-45</v>
      </c>
      <c r="O286" s="3">
        <f t="shared" si="154"/>
        <v>-30</v>
      </c>
      <c r="P286" s="3">
        <f t="shared" si="154"/>
        <v>-15</v>
      </c>
      <c r="Q286" s="3">
        <f t="shared" si="154"/>
        <v>0</v>
      </c>
      <c r="R286" s="3">
        <f t="shared" si="154"/>
        <v>15</v>
      </c>
      <c r="S286" s="3">
        <f t="shared" si="154"/>
        <v>30</v>
      </c>
      <c r="T286" s="3">
        <f t="shared" si="154"/>
        <v>45</v>
      </c>
      <c r="U286" s="3">
        <f t="shared" si="154"/>
        <v>60</v>
      </c>
      <c r="V286" s="3">
        <f t="shared" si="154"/>
        <v>75</v>
      </c>
      <c r="W286" s="3">
        <f t="shared" si="154"/>
        <v>90</v>
      </c>
      <c r="X286" s="3">
        <f t="shared" si="154"/>
        <v>105</v>
      </c>
      <c r="Y286" s="3">
        <f t="shared" si="154"/>
        <v>120</v>
      </c>
      <c r="Z286" s="3">
        <f t="shared" si="154"/>
        <v>135</v>
      </c>
      <c r="AA286" s="3">
        <f t="shared" si="140"/>
        <v>150</v>
      </c>
      <c r="AB286" s="3">
        <f t="shared" si="140"/>
        <v>165</v>
      </c>
      <c r="AC286" s="3">
        <f t="shared" si="140"/>
        <v>180</v>
      </c>
      <c r="AD286" s="7">
        <f t="shared" si="161"/>
        <v>152.8729345329368</v>
      </c>
      <c r="AE286" s="7">
        <f t="shared" si="161"/>
        <v>149.15436052660809</v>
      </c>
      <c r="AF286" s="7">
        <f t="shared" si="161"/>
        <v>140.02790770735561</v>
      </c>
      <c r="AG286" s="7">
        <f t="shared" si="161"/>
        <v>128.29404580767064</v>
      </c>
      <c r="AH286" s="7">
        <f t="shared" si="161"/>
        <v>115.37661990507326</v>
      </c>
      <c r="AI286" s="7">
        <f t="shared" si="161"/>
        <v>101.88744300607748</v>
      </c>
      <c r="AJ286" s="7">
        <f t="shared" si="161"/>
        <v>88.116660960699065</v>
      </c>
      <c r="AK286" s="7">
        <f t="shared" si="161"/>
        <v>74.233427353730207</v>
      </c>
      <c r="AL286" s="7">
        <f t="shared" si="161"/>
        <v>60.376689224824453</v>
      </c>
      <c r="AM286" s="7">
        <f t="shared" si="161"/>
        <v>46.730836238794453</v>
      </c>
      <c r="AN286" s="7">
        <f t="shared" si="161"/>
        <v>33.686323621318863</v>
      </c>
      <c r="AO286" s="7">
        <f t="shared" si="161"/>
        <v>22.439838260397647</v>
      </c>
      <c r="AP286" s="7">
        <f t="shared" si="161"/>
        <v>17.112934532936773</v>
      </c>
      <c r="AQ286" s="7">
        <f t="shared" si="163"/>
        <v>22.439838260397647</v>
      </c>
      <c r="AR286" s="7">
        <f t="shared" si="163"/>
        <v>33.686323621318863</v>
      </c>
      <c r="AS286" s="7">
        <f t="shared" si="163"/>
        <v>46.730836238794453</v>
      </c>
      <c r="AT286" s="7">
        <f t="shared" si="163"/>
        <v>60.376689224824453</v>
      </c>
      <c r="AU286" s="7">
        <f t="shared" si="163"/>
        <v>74.233427353730207</v>
      </c>
      <c r="AV286" s="7">
        <f t="shared" si="163"/>
        <v>88.116660960699065</v>
      </c>
      <c r="AW286" s="7">
        <f t="shared" si="163"/>
        <v>101.88744300607748</v>
      </c>
      <c r="AX286" s="7">
        <f t="shared" si="163"/>
        <v>115.37661990507326</v>
      </c>
      <c r="AY286" s="7">
        <f t="shared" si="163"/>
        <v>128.29404580767064</v>
      </c>
      <c r="AZ286" s="7">
        <f t="shared" si="162"/>
        <v>140.02790770735561</v>
      </c>
      <c r="BA286" s="7">
        <f t="shared" si="142"/>
        <v>149.15436052660809</v>
      </c>
      <c r="BB286" s="7">
        <f t="shared" si="142"/>
        <v>152.8729345329368</v>
      </c>
      <c r="BC286" s="7">
        <f t="shared" si="155"/>
        <v>92.040823012965049</v>
      </c>
      <c r="BD286" s="7">
        <f t="shared" si="148"/>
        <v>12.272109735062006</v>
      </c>
      <c r="BE286" s="40">
        <f t="shared" si="156"/>
        <v>1.0007100312153954</v>
      </c>
      <c r="BF286" s="40">
        <f t="shared" si="160"/>
        <v>0</v>
      </c>
      <c r="BG286" s="40">
        <f t="shared" si="160"/>
        <v>0</v>
      </c>
      <c r="BH286" s="40">
        <f t="shared" si="160"/>
        <v>0</v>
      </c>
      <c r="BI286" s="40">
        <f t="shared" si="160"/>
        <v>0</v>
      </c>
      <c r="BJ286" s="40">
        <f t="shared" si="160"/>
        <v>0</v>
      </c>
      <c r="BK286" s="40">
        <f t="shared" si="160"/>
        <v>0</v>
      </c>
      <c r="BL286" s="40">
        <f t="shared" si="147"/>
        <v>44.957736192490422</v>
      </c>
      <c r="BM286" s="40">
        <f t="shared" si="147"/>
        <v>371.7033689187956</v>
      </c>
      <c r="BN286" s="40">
        <f t="shared" si="147"/>
        <v>676.18182674749278</v>
      </c>
      <c r="BO286" s="40">
        <f t="shared" si="147"/>
        <v>937.64340595199758</v>
      </c>
      <c r="BP286" s="40">
        <f t="shared" si="147"/>
        <v>1138.2699319952123</v>
      </c>
      <c r="BQ286" s="40">
        <f t="shared" si="147"/>
        <v>1264.389038678303</v>
      </c>
      <c r="BR286" s="40">
        <f t="shared" si="147"/>
        <v>1307.405917302495</v>
      </c>
      <c r="BS286" s="40">
        <f t="shared" si="147"/>
        <v>1264.389038678303</v>
      </c>
      <c r="BT286" s="40">
        <f t="shared" si="147"/>
        <v>1138.2699319952123</v>
      </c>
      <c r="BU286" s="40">
        <f t="shared" si="147"/>
        <v>937.64340595199758</v>
      </c>
      <c r="BV286" s="40">
        <f t="shared" si="147"/>
        <v>676.18182674749278</v>
      </c>
      <c r="BW286" s="40">
        <f t="shared" si="147"/>
        <v>371.7033689187956</v>
      </c>
      <c r="BX286" s="40">
        <f t="shared" si="147"/>
        <v>44.957736192490422</v>
      </c>
      <c r="BY286" s="40">
        <f t="shared" si="145"/>
        <v>0</v>
      </c>
      <c r="BZ286" s="40">
        <f t="shared" si="145"/>
        <v>0</v>
      </c>
      <c r="CA286" s="40">
        <f t="shared" si="145"/>
        <v>0</v>
      </c>
      <c r="CB286" s="40">
        <f t="shared" si="145"/>
        <v>0</v>
      </c>
      <c r="CC286" s="40">
        <f t="shared" si="141"/>
        <v>0</v>
      </c>
      <c r="CD286" s="40">
        <f t="shared" si="141"/>
        <v>0</v>
      </c>
      <c r="CE286" s="40">
        <f t="shared" si="157"/>
        <v>666.77701782427243</v>
      </c>
      <c r="CF286" s="10">
        <f t="shared" si="149"/>
        <v>1.6064154078216075</v>
      </c>
      <c r="CG286" s="35">
        <f t="shared" si="150"/>
        <v>6.9709677419354827</v>
      </c>
      <c r="CH286" s="7">
        <f t="shared" si="151"/>
        <v>36.848541665376501</v>
      </c>
      <c r="CI286" s="7">
        <f t="shared" si="158"/>
        <v>18.792756249342016</v>
      </c>
      <c r="CJ286" s="10">
        <f t="shared" si="152"/>
        <v>21.570301591436642</v>
      </c>
    </row>
    <row r="287" spans="1:88" ht="15.75" thickBot="1" x14ac:dyDescent="0.3">
      <c r="A287" s="8">
        <v>276</v>
      </c>
      <c r="B287" s="3" t="s">
        <v>25</v>
      </c>
      <c r="C287" s="14">
        <v>44472</v>
      </c>
      <c r="D287" s="11">
        <f t="shared" si="153"/>
        <v>-5.4006679669078501</v>
      </c>
      <c r="E287" s="8">
        <f t="shared" si="159"/>
        <v>-180</v>
      </c>
      <c r="F287" s="3">
        <f t="shared" si="159"/>
        <v>-165</v>
      </c>
      <c r="G287" s="3">
        <f t="shared" si="159"/>
        <v>-150</v>
      </c>
      <c r="H287" s="3">
        <f t="shared" si="159"/>
        <v>-135</v>
      </c>
      <c r="I287" s="3">
        <f t="shared" si="159"/>
        <v>-120</v>
      </c>
      <c r="J287" s="3">
        <f t="shared" si="159"/>
        <v>-105</v>
      </c>
      <c r="K287" s="3">
        <f t="shared" si="159"/>
        <v>-90</v>
      </c>
      <c r="L287" s="3">
        <f t="shared" si="159"/>
        <v>-75</v>
      </c>
      <c r="M287" s="3">
        <f t="shared" si="159"/>
        <v>-60</v>
      </c>
      <c r="N287" s="3">
        <f t="shared" si="159"/>
        <v>-45</v>
      </c>
      <c r="O287" s="3">
        <f t="shared" si="154"/>
        <v>-30</v>
      </c>
      <c r="P287" s="3">
        <f t="shared" si="154"/>
        <v>-15</v>
      </c>
      <c r="Q287" s="3">
        <f t="shared" si="154"/>
        <v>0</v>
      </c>
      <c r="R287" s="3">
        <f t="shared" si="154"/>
        <v>15</v>
      </c>
      <c r="S287" s="3">
        <f t="shared" si="154"/>
        <v>30</v>
      </c>
      <c r="T287" s="3">
        <f t="shared" si="154"/>
        <v>45</v>
      </c>
      <c r="U287" s="3">
        <f t="shared" si="154"/>
        <v>60</v>
      </c>
      <c r="V287" s="3">
        <f t="shared" si="154"/>
        <v>75</v>
      </c>
      <c r="W287" s="3">
        <f t="shared" si="154"/>
        <v>90</v>
      </c>
      <c r="X287" s="3">
        <f t="shared" si="154"/>
        <v>105</v>
      </c>
      <c r="Y287" s="3">
        <f t="shared" si="154"/>
        <v>120</v>
      </c>
      <c r="Z287" s="3">
        <f t="shared" si="154"/>
        <v>135</v>
      </c>
      <c r="AA287" s="3">
        <f t="shared" si="140"/>
        <v>150</v>
      </c>
      <c r="AB287" s="3">
        <f t="shared" si="140"/>
        <v>165</v>
      </c>
      <c r="AC287" s="3">
        <f t="shared" si="140"/>
        <v>180</v>
      </c>
      <c r="AD287" s="7">
        <f t="shared" si="161"/>
        <v>152.47933203309216</v>
      </c>
      <c r="AE287" s="7">
        <f t="shared" si="161"/>
        <v>148.80595734456568</v>
      </c>
      <c r="AF287" s="7">
        <f t="shared" si="161"/>
        <v>139.75434548994212</v>
      </c>
      <c r="AG287" s="7">
        <f t="shared" si="161"/>
        <v>128.07651267205907</v>
      </c>
      <c r="AH287" s="7">
        <f t="shared" si="161"/>
        <v>115.19509239385077</v>
      </c>
      <c r="AI287" s="7">
        <f t="shared" si="161"/>
        <v>101.72790861109279</v>
      </c>
      <c r="AJ287" s="7">
        <f t="shared" si="161"/>
        <v>87.968975835249353</v>
      </c>
      <c r="AK287" s="7">
        <f t="shared" si="161"/>
        <v>74.088900845731061</v>
      </c>
      <c r="AL287" s="7">
        <f t="shared" si="161"/>
        <v>60.225806676523447</v>
      </c>
      <c r="AM287" s="7">
        <f t="shared" si="161"/>
        <v>46.560006548619874</v>
      </c>
      <c r="AN287" s="7">
        <f t="shared" si="161"/>
        <v>33.471242365114577</v>
      </c>
      <c r="AO287" s="7">
        <f t="shared" si="161"/>
        <v>22.134885510205041</v>
      </c>
      <c r="AP287" s="7">
        <f t="shared" si="161"/>
        <v>16.71933203309214</v>
      </c>
      <c r="AQ287" s="7">
        <f t="shared" si="163"/>
        <v>22.134885510205041</v>
      </c>
      <c r="AR287" s="7">
        <f t="shared" si="163"/>
        <v>33.471242365114577</v>
      </c>
      <c r="AS287" s="7">
        <f t="shared" si="163"/>
        <v>46.560006548619874</v>
      </c>
      <c r="AT287" s="7">
        <f t="shared" si="163"/>
        <v>60.225806676523447</v>
      </c>
      <c r="AU287" s="7">
        <f t="shared" si="163"/>
        <v>74.088900845731061</v>
      </c>
      <c r="AV287" s="7">
        <f t="shared" si="163"/>
        <v>87.968975835249353</v>
      </c>
      <c r="AW287" s="7">
        <f t="shared" si="163"/>
        <v>101.72790861109279</v>
      </c>
      <c r="AX287" s="7">
        <f t="shared" si="163"/>
        <v>115.19509239385077</v>
      </c>
      <c r="AY287" s="7">
        <f t="shared" si="163"/>
        <v>128.07651267205907</v>
      </c>
      <c r="AZ287" s="7">
        <f t="shared" si="162"/>
        <v>139.75434548994212</v>
      </c>
      <c r="BA287" s="7">
        <f t="shared" si="142"/>
        <v>148.80595734456568</v>
      </c>
      <c r="BB287" s="7">
        <f t="shared" si="142"/>
        <v>152.47933203309216</v>
      </c>
      <c r="BC287" s="7">
        <f t="shared" si="155"/>
        <v>92.202246865146137</v>
      </c>
      <c r="BD287" s="7">
        <f t="shared" si="148"/>
        <v>12.293632915352818</v>
      </c>
      <c r="BE287" s="40">
        <f t="shared" si="156"/>
        <v>1.0012778352694418</v>
      </c>
      <c r="BF287" s="40">
        <f t="shared" si="160"/>
        <v>0</v>
      </c>
      <c r="BG287" s="40">
        <f t="shared" si="160"/>
        <v>0</v>
      </c>
      <c r="BH287" s="40">
        <f t="shared" si="160"/>
        <v>0</v>
      </c>
      <c r="BI287" s="40">
        <f t="shared" si="160"/>
        <v>0</v>
      </c>
      <c r="BJ287" s="40">
        <f t="shared" si="160"/>
        <v>0</v>
      </c>
      <c r="BK287" s="40">
        <f t="shared" si="160"/>
        <v>0</v>
      </c>
      <c r="BL287" s="40">
        <f t="shared" si="147"/>
        <v>48.509256502197026</v>
      </c>
      <c r="BM287" s="40">
        <f t="shared" si="147"/>
        <v>375.23580207017159</v>
      </c>
      <c r="BN287" s="40">
        <f t="shared" si="147"/>
        <v>679.69647349883451</v>
      </c>
      <c r="BO287" s="40">
        <f t="shared" si="147"/>
        <v>941.14277917537129</v>
      </c>
      <c r="BP287" s="40">
        <f t="shared" si="147"/>
        <v>1141.757585428375</v>
      </c>
      <c r="BQ287" s="40">
        <f t="shared" si="147"/>
        <v>1267.8693247433459</v>
      </c>
      <c r="BR287" s="40">
        <f t="shared" si="147"/>
        <v>1310.8836904954719</v>
      </c>
      <c r="BS287" s="40">
        <f t="shared" si="147"/>
        <v>1267.8693247433459</v>
      </c>
      <c r="BT287" s="40">
        <f t="shared" si="147"/>
        <v>1141.757585428375</v>
      </c>
      <c r="BU287" s="40">
        <f t="shared" si="147"/>
        <v>941.14277917537129</v>
      </c>
      <c r="BV287" s="40">
        <f t="shared" si="147"/>
        <v>679.69647349883451</v>
      </c>
      <c r="BW287" s="40">
        <f t="shared" si="147"/>
        <v>375.23580207017159</v>
      </c>
      <c r="BX287" s="40">
        <f t="shared" si="147"/>
        <v>48.509256502197026</v>
      </c>
      <c r="BY287" s="40">
        <f t="shared" si="145"/>
        <v>0</v>
      </c>
      <c r="BZ287" s="40">
        <f t="shared" si="145"/>
        <v>0</v>
      </c>
      <c r="CA287" s="40">
        <f t="shared" si="145"/>
        <v>0</v>
      </c>
      <c r="CB287" s="40">
        <f t="shared" si="145"/>
        <v>0</v>
      </c>
      <c r="CC287" s="40">
        <f t="shared" si="141"/>
        <v>0</v>
      </c>
      <c r="CD287" s="40">
        <f t="shared" si="141"/>
        <v>0</v>
      </c>
      <c r="CE287" s="40">
        <f t="shared" si="157"/>
        <v>668.55068215269068</v>
      </c>
      <c r="CF287" s="10">
        <f t="shared" si="149"/>
        <v>1.6092327855334203</v>
      </c>
      <c r="CG287" s="35">
        <f t="shared" si="150"/>
        <v>6.9709677419354827</v>
      </c>
      <c r="CH287" s="7">
        <f t="shared" si="151"/>
        <v>37.01317586620889</v>
      </c>
      <c r="CI287" s="7">
        <f t="shared" si="158"/>
        <v>18.876719691766535</v>
      </c>
      <c r="CJ287" s="10">
        <f t="shared" si="152"/>
        <v>21.647533938505369</v>
      </c>
    </row>
    <row r="288" spans="1:88" ht="15.75" thickBot="1" x14ac:dyDescent="0.3">
      <c r="A288" s="8">
        <v>277</v>
      </c>
      <c r="B288" s="3" t="s">
        <v>25</v>
      </c>
      <c r="C288" s="14">
        <v>44473</v>
      </c>
      <c r="D288" s="11">
        <f t="shared" si="153"/>
        <v>-5.7926701322779319</v>
      </c>
      <c r="E288" s="8">
        <f t="shared" si="159"/>
        <v>-180</v>
      </c>
      <c r="F288" s="3">
        <f t="shared" si="159"/>
        <v>-165</v>
      </c>
      <c r="G288" s="3">
        <f t="shared" si="159"/>
        <v>-150</v>
      </c>
      <c r="H288" s="3">
        <f t="shared" si="159"/>
        <v>-135</v>
      </c>
      <c r="I288" s="3">
        <f t="shared" si="159"/>
        <v>-120</v>
      </c>
      <c r="J288" s="3">
        <f t="shared" si="159"/>
        <v>-105</v>
      </c>
      <c r="K288" s="3">
        <f t="shared" si="159"/>
        <v>-90</v>
      </c>
      <c r="L288" s="3">
        <f t="shared" si="159"/>
        <v>-75</v>
      </c>
      <c r="M288" s="3">
        <f t="shared" si="159"/>
        <v>-60</v>
      </c>
      <c r="N288" s="3">
        <f t="shared" si="159"/>
        <v>-45</v>
      </c>
      <c r="O288" s="3">
        <f t="shared" si="154"/>
        <v>-30</v>
      </c>
      <c r="P288" s="3">
        <f t="shared" si="154"/>
        <v>-15</v>
      </c>
      <c r="Q288" s="3">
        <f t="shared" si="154"/>
        <v>0</v>
      </c>
      <c r="R288" s="3">
        <f t="shared" si="154"/>
        <v>15</v>
      </c>
      <c r="S288" s="3">
        <f t="shared" si="154"/>
        <v>30</v>
      </c>
      <c r="T288" s="3">
        <f t="shared" si="154"/>
        <v>45</v>
      </c>
      <c r="U288" s="3">
        <f t="shared" si="154"/>
        <v>60</v>
      </c>
      <c r="V288" s="3">
        <f t="shared" si="154"/>
        <v>75</v>
      </c>
      <c r="W288" s="3">
        <f t="shared" si="154"/>
        <v>90</v>
      </c>
      <c r="X288" s="3">
        <f t="shared" si="154"/>
        <v>105</v>
      </c>
      <c r="Y288" s="3">
        <f t="shared" si="154"/>
        <v>120</v>
      </c>
      <c r="Z288" s="3">
        <f t="shared" si="154"/>
        <v>135</v>
      </c>
      <c r="AA288" s="3">
        <f t="shared" si="140"/>
        <v>150</v>
      </c>
      <c r="AB288" s="3">
        <f t="shared" si="140"/>
        <v>165</v>
      </c>
      <c r="AC288" s="3">
        <f t="shared" si="140"/>
        <v>180</v>
      </c>
      <c r="AD288" s="7">
        <f t="shared" si="161"/>
        <v>152.08732986772205</v>
      </c>
      <c r="AE288" s="7">
        <f t="shared" si="161"/>
        <v>148.45801936720002</v>
      </c>
      <c r="AF288" s="7">
        <f t="shared" si="161"/>
        <v>139.48026340255214</v>
      </c>
      <c r="AG288" s="7">
        <f t="shared" si="161"/>
        <v>127.85840597071329</v>
      </c>
      <c r="AH288" s="7">
        <f t="shared" si="161"/>
        <v>115.0133090089105</v>
      </c>
      <c r="AI288" s="7">
        <f t="shared" si="161"/>
        <v>101.56855686803972</v>
      </c>
      <c r="AJ288" s="7">
        <f t="shared" si="161"/>
        <v>87.82197306399901</v>
      </c>
      <c r="AK288" s="7">
        <f t="shared" si="161"/>
        <v>73.945625238475969</v>
      </c>
      <c r="AL288" s="7">
        <f t="shared" si="161"/>
        <v>60.07685112418811</v>
      </c>
      <c r="AM288" s="7">
        <f t="shared" si="161"/>
        <v>46.391942765477864</v>
      </c>
      <c r="AN288" s="7">
        <f t="shared" si="161"/>
        <v>33.259902695701967</v>
      </c>
      <c r="AO288" s="7">
        <f t="shared" si="161"/>
        <v>21.833848310765752</v>
      </c>
      <c r="AP288" s="7">
        <f t="shared" si="161"/>
        <v>16.327329867722071</v>
      </c>
      <c r="AQ288" s="7">
        <f t="shared" si="163"/>
        <v>21.833848310765752</v>
      </c>
      <c r="AR288" s="7">
        <f t="shared" si="163"/>
        <v>33.259902695701967</v>
      </c>
      <c r="AS288" s="7">
        <f t="shared" si="163"/>
        <v>46.391942765477864</v>
      </c>
      <c r="AT288" s="7">
        <f t="shared" si="163"/>
        <v>60.07685112418811</v>
      </c>
      <c r="AU288" s="7">
        <f t="shared" si="163"/>
        <v>73.945625238475969</v>
      </c>
      <c r="AV288" s="7">
        <f t="shared" si="163"/>
        <v>87.82197306399901</v>
      </c>
      <c r="AW288" s="7">
        <f t="shared" si="163"/>
        <v>101.56855686803972</v>
      </c>
      <c r="AX288" s="7">
        <f t="shared" si="163"/>
        <v>115.0133090089105</v>
      </c>
      <c r="AY288" s="7">
        <f t="shared" si="163"/>
        <v>127.85840597071329</v>
      </c>
      <c r="AZ288" s="7">
        <f t="shared" si="162"/>
        <v>139.48026340255214</v>
      </c>
      <c r="BA288" s="7">
        <f t="shared" si="162"/>
        <v>148.45801936720002</v>
      </c>
      <c r="BB288" s="7">
        <f t="shared" si="162"/>
        <v>152.08732986772205</v>
      </c>
      <c r="BC288" s="7">
        <f t="shared" si="155"/>
        <v>92.363240322623426</v>
      </c>
      <c r="BD288" s="7">
        <f t="shared" si="148"/>
        <v>12.315098709683124</v>
      </c>
      <c r="BE288" s="40">
        <f t="shared" si="156"/>
        <v>1.0018452606733199</v>
      </c>
      <c r="BF288" s="40">
        <f t="shared" si="160"/>
        <v>0</v>
      </c>
      <c r="BG288" s="40">
        <f t="shared" si="160"/>
        <v>0</v>
      </c>
      <c r="BH288" s="40">
        <f t="shared" si="160"/>
        <v>0</v>
      </c>
      <c r="BI288" s="40">
        <f t="shared" si="160"/>
        <v>0</v>
      </c>
      <c r="BJ288" s="40">
        <f t="shared" si="160"/>
        <v>0</v>
      </c>
      <c r="BK288" s="40">
        <f t="shared" si="160"/>
        <v>0</v>
      </c>
      <c r="BL288" s="40">
        <f t="shared" si="147"/>
        <v>52.048135408878636</v>
      </c>
      <c r="BM288" s="40">
        <f t="shared" si="147"/>
        <v>378.74073661346551</v>
      </c>
      <c r="BN288" s="40">
        <f t="shared" si="147"/>
        <v>683.16977693100978</v>
      </c>
      <c r="BO288" s="40">
        <f t="shared" ref="BO288:BX313" si="164">IF(1367*$BE288*COS(RADIANS(AM288))&gt;0,1367*$BE288*COS(RADIANS(AM288)),0)</f>
        <v>944.58892035664758</v>
      </c>
      <c r="BP288" s="40">
        <f t="shared" si="164"/>
        <v>1145.1828842814816</v>
      </c>
      <c r="BQ288" s="40">
        <f t="shared" si="164"/>
        <v>1271.2815215612341</v>
      </c>
      <c r="BR288" s="40">
        <f t="shared" si="164"/>
        <v>1314.291418453141</v>
      </c>
      <c r="BS288" s="40">
        <f t="shared" si="164"/>
        <v>1271.2815215612341</v>
      </c>
      <c r="BT288" s="40">
        <f t="shared" si="164"/>
        <v>1145.1828842814816</v>
      </c>
      <c r="BU288" s="40">
        <f t="shared" si="164"/>
        <v>944.58892035664758</v>
      </c>
      <c r="BV288" s="40">
        <f t="shared" si="164"/>
        <v>683.16977693100978</v>
      </c>
      <c r="BW288" s="40">
        <f t="shared" si="164"/>
        <v>378.74073661346551</v>
      </c>
      <c r="BX288" s="40">
        <f t="shared" si="164"/>
        <v>52.048135408878636</v>
      </c>
      <c r="BY288" s="40">
        <f t="shared" si="145"/>
        <v>0</v>
      </c>
      <c r="BZ288" s="40">
        <f t="shared" si="145"/>
        <v>0</v>
      </c>
      <c r="CA288" s="40">
        <f t="shared" si="145"/>
        <v>0</v>
      </c>
      <c r="CB288" s="40">
        <f t="shared" si="145"/>
        <v>0</v>
      </c>
      <c r="CC288" s="40">
        <f t="shared" si="141"/>
        <v>0</v>
      </c>
      <c r="CD288" s="40">
        <f t="shared" si="141"/>
        <v>0</v>
      </c>
      <c r="CE288" s="40">
        <f t="shared" si="157"/>
        <v>670.28862341110187</v>
      </c>
      <c r="CF288" s="10">
        <f t="shared" si="149"/>
        <v>1.6120426514405684</v>
      </c>
      <c r="CG288" s="35">
        <f t="shared" si="150"/>
        <v>6.9709677419354827</v>
      </c>
      <c r="CH288" s="7">
        <f t="shared" si="151"/>
        <v>37.175362661033596</v>
      </c>
      <c r="CI288" s="7">
        <f t="shared" si="158"/>
        <v>18.959434957127133</v>
      </c>
      <c r="CJ288" s="10">
        <f t="shared" si="152"/>
        <v>21.723284071969012</v>
      </c>
    </row>
    <row r="289" spans="1:88" ht="15.75" thickBot="1" x14ac:dyDescent="0.3">
      <c r="A289" s="8">
        <v>278</v>
      </c>
      <c r="B289" s="3" t="s">
        <v>25</v>
      </c>
      <c r="C289" s="14">
        <v>44474</v>
      </c>
      <c r="D289" s="11">
        <f t="shared" si="153"/>
        <v>-6.182955804471769</v>
      </c>
      <c r="E289" s="8">
        <f t="shared" si="159"/>
        <v>-180</v>
      </c>
      <c r="F289" s="3">
        <f t="shared" si="159"/>
        <v>-165</v>
      </c>
      <c r="G289" s="3">
        <f t="shared" ref="E289:N314" si="165">(G$11-12)*15</f>
        <v>-150</v>
      </c>
      <c r="H289" s="3">
        <f t="shared" si="165"/>
        <v>-135</v>
      </c>
      <c r="I289" s="3">
        <f t="shared" si="165"/>
        <v>-120</v>
      </c>
      <c r="J289" s="3">
        <f t="shared" si="165"/>
        <v>-105</v>
      </c>
      <c r="K289" s="3">
        <f t="shared" si="165"/>
        <v>-90</v>
      </c>
      <c r="L289" s="3">
        <f t="shared" si="165"/>
        <v>-75</v>
      </c>
      <c r="M289" s="3">
        <f t="shared" si="165"/>
        <v>-60</v>
      </c>
      <c r="N289" s="3">
        <f t="shared" si="165"/>
        <v>-45</v>
      </c>
      <c r="O289" s="3">
        <f t="shared" si="154"/>
        <v>-30</v>
      </c>
      <c r="P289" s="3">
        <f t="shared" si="154"/>
        <v>-15</v>
      </c>
      <c r="Q289" s="3">
        <f t="shared" si="154"/>
        <v>0</v>
      </c>
      <c r="R289" s="3">
        <f t="shared" si="154"/>
        <v>15</v>
      </c>
      <c r="S289" s="3">
        <f t="shared" si="154"/>
        <v>30</v>
      </c>
      <c r="T289" s="3">
        <f t="shared" si="154"/>
        <v>45</v>
      </c>
      <c r="U289" s="3">
        <f t="shared" si="154"/>
        <v>60</v>
      </c>
      <c r="V289" s="3">
        <f t="shared" si="154"/>
        <v>75</v>
      </c>
      <c r="W289" s="3">
        <f t="shared" si="154"/>
        <v>90</v>
      </c>
      <c r="X289" s="3">
        <f t="shared" si="154"/>
        <v>105</v>
      </c>
      <c r="Y289" s="3">
        <f t="shared" si="154"/>
        <v>120</v>
      </c>
      <c r="Z289" s="3">
        <f t="shared" si="154"/>
        <v>135</v>
      </c>
      <c r="AA289" s="3">
        <f t="shared" si="140"/>
        <v>150</v>
      </c>
      <c r="AB289" s="3">
        <f t="shared" si="140"/>
        <v>165</v>
      </c>
      <c r="AC289" s="3">
        <f t="shared" si="140"/>
        <v>180</v>
      </c>
      <c r="AD289" s="7">
        <f t="shared" si="161"/>
        <v>151.69704419552824</v>
      </c>
      <c r="AE289" s="7">
        <f t="shared" si="161"/>
        <v>148.11069289630652</v>
      </c>
      <c r="AF289" s="7">
        <f t="shared" si="161"/>
        <v>139.20579686263534</v>
      </c>
      <c r="AG289" s="7">
        <f t="shared" si="161"/>
        <v>127.63982859338482</v>
      </c>
      <c r="AH289" s="7">
        <f t="shared" si="161"/>
        <v>114.83134720881399</v>
      </c>
      <c r="AI289" s="7">
        <f t="shared" si="161"/>
        <v>101.40944787162515</v>
      </c>
      <c r="AJ289" s="7">
        <f t="shared" si="161"/>
        <v>87.675701067824505</v>
      </c>
      <c r="AK289" s="7">
        <f t="shared" si="161"/>
        <v>73.803641779916816</v>
      </c>
      <c r="AL289" s="7">
        <f t="shared" si="161"/>
        <v>59.929861850935396</v>
      </c>
      <c r="AM289" s="7">
        <f t="shared" si="161"/>
        <v>46.22669209478957</v>
      </c>
      <c r="AN289" s="7">
        <f t="shared" si="161"/>
        <v>33.052386116674555</v>
      </c>
      <c r="AO289" s="7">
        <f t="shared" si="161"/>
        <v>21.536893441732126</v>
      </c>
      <c r="AP289" s="7">
        <f t="shared" si="161"/>
        <v>15.937044195528216</v>
      </c>
      <c r="AQ289" s="7">
        <f t="shared" si="163"/>
        <v>21.536893441732126</v>
      </c>
      <c r="AR289" s="7">
        <f t="shared" si="163"/>
        <v>33.052386116674555</v>
      </c>
      <c r="AS289" s="7">
        <f t="shared" si="163"/>
        <v>46.22669209478957</v>
      </c>
      <c r="AT289" s="7">
        <f t="shared" si="163"/>
        <v>59.929861850935396</v>
      </c>
      <c r="AU289" s="7">
        <f t="shared" si="163"/>
        <v>73.803641779916816</v>
      </c>
      <c r="AV289" s="7">
        <f t="shared" si="163"/>
        <v>87.675701067824505</v>
      </c>
      <c r="AW289" s="7">
        <f t="shared" si="163"/>
        <v>101.40944787162515</v>
      </c>
      <c r="AX289" s="7">
        <f t="shared" si="163"/>
        <v>114.83134720881399</v>
      </c>
      <c r="AY289" s="7">
        <f t="shared" si="163"/>
        <v>127.63982859338482</v>
      </c>
      <c r="AZ289" s="7">
        <f t="shared" si="162"/>
        <v>139.20579686263534</v>
      </c>
      <c r="BA289" s="7">
        <f t="shared" si="162"/>
        <v>148.11069289630652</v>
      </c>
      <c r="BB289" s="7">
        <f t="shared" si="162"/>
        <v>151.69704419552824</v>
      </c>
      <c r="BC289" s="7">
        <f t="shared" si="155"/>
        <v>92.523769562449786</v>
      </c>
      <c r="BD289" s="7">
        <f t="shared" si="148"/>
        <v>12.336502608326638</v>
      </c>
      <c r="BE289" s="40">
        <f t="shared" si="156"/>
        <v>1.0024121392866365</v>
      </c>
      <c r="BF289" s="40">
        <f t="shared" si="160"/>
        <v>0</v>
      </c>
      <c r="BG289" s="40">
        <f t="shared" si="160"/>
        <v>0</v>
      </c>
      <c r="BH289" s="40">
        <f t="shared" si="160"/>
        <v>0</v>
      </c>
      <c r="BI289" s="40">
        <f t="shared" si="160"/>
        <v>0</v>
      </c>
      <c r="BJ289" s="40">
        <f t="shared" si="160"/>
        <v>0</v>
      </c>
      <c r="BK289" s="40">
        <f t="shared" si="160"/>
        <v>0</v>
      </c>
      <c r="BL289" s="40">
        <f t="shared" si="160"/>
        <v>55.57315576201475</v>
      </c>
      <c r="BM289" s="40">
        <f t="shared" si="160"/>
        <v>382.2171456763939</v>
      </c>
      <c r="BN289" s="40">
        <f t="shared" si="160"/>
        <v>686.60088748282453</v>
      </c>
      <c r="BO289" s="40">
        <f t="shared" si="164"/>
        <v>947.9811321951147</v>
      </c>
      <c r="BP289" s="40">
        <f t="shared" si="164"/>
        <v>1148.5452480874001</v>
      </c>
      <c r="BQ289" s="40">
        <f t="shared" si="164"/>
        <v>1274.625122109494</v>
      </c>
      <c r="BR289" s="40">
        <f t="shared" si="164"/>
        <v>1317.6286192036341</v>
      </c>
      <c r="BS289" s="40">
        <f t="shared" si="164"/>
        <v>1274.625122109494</v>
      </c>
      <c r="BT289" s="40">
        <f t="shared" si="164"/>
        <v>1148.5452480874001</v>
      </c>
      <c r="BU289" s="40">
        <f t="shared" si="164"/>
        <v>947.9811321951147</v>
      </c>
      <c r="BV289" s="40">
        <f t="shared" si="164"/>
        <v>686.60088748282453</v>
      </c>
      <c r="BW289" s="40">
        <f t="shared" si="164"/>
        <v>382.2171456763939</v>
      </c>
      <c r="BX289" s="40">
        <f t="shared" si="164"/>
        <v>55.57315576201475</v>
      </c>
      <c r="BY289" s="40">
        <f t="shared" si="145"/>
        <v>0</v>
      </c>
      <c r="BZ289" s="40">
        <f t="shared" si="145"/>
        <v>0</v>
      </c>
      <c r="CA289" s="40">
        <f t="shared" si="145"/>
        <v>0</v>
      </c>
      <c r="CB289" s="40">
        <f t="shared" si="145"/>
        <v>0</v>
      </c>
      <c r="CC289" s="40">
        <f t="shared" si="141"/>
        <v>0</v>
      </c>
      <c r="CD289" s="40">
        <f t="shared" si="141"/>
        <v>0</v>
      </c>
      <c r="CE289" s="40">
        <f t="shared" si="157"/>
        <v>671.99059579385346</v>
      </c>
      <c r="CF289" s="10">
        <f t="shared" si="149"/>
        <v>1.614844415221262</v>
      </c>
      <c r="CG289" s="35">
        <f t="shared" si="150"/>
        <v>6.9709677419354827</v>
      </c>
      <c r="CH289" s="7">
        <f t="shared" si="151"/>
        <v>37.335067629782664</v>
      </c>
      <c r="CI289" s="7">
        <f t="shared" si="158"/>
        <v>19.040884491189161</v>
      </c>
      <c r="CJ289" s="10">
        <f t="shared" si="152"/>
        <v>21.797540339552302</v>
      </c>
    </row>
    <row r="290" spans="1:88" ht="15.75" thickBot="1" x14ac:dyDescent="0.3">
      <c r="A290" s="8">
        <v>279</v>
      </c>
      <c r="B290" s="3" t="s">
        <v>25</v>
      </c>
      <c r="C290" s="14">
        <v>44475</v>
      </c>
      <c r="D290" s="11">
        <f t="shared" si="153"/>
        <v>-6.5714093334216166</v>
      </c>
      <c r="E290" s="8">
        <f t="shared" si="165"/>
        <v>-180</v>
      </c>
      <c r="F290" s="3">
        <f t="shared" si="165"/>
        <v>-165</v>
      </c>
      <c r="G290" s="3">
        <f t="shared" si="165"/>
        <v>-150</v>
      </c>
      <c r="H290" s="3">
        <f t="shared" si="165"/>
        <v>-135</v>
      </c>
      <c r="I290" s="3">
        <f t="shared" si="165"/>
        <v>-120</v>
      </c>
      <c r="J290" s="3">
        <f t="shared" si="165"/>
        <v>-105</v>
      </c>
      <c r="K290" s="3">
        <f t="shared" si="165"/>
        <v>-90</v>
      </c>
      <c r="L290" s="3">
        <f t="shared" si="165"/>
        <v>-75</v>
      </c>
      <c r="M290" s="3">
        <f t="shared" si="165"/>
        <v>-60</v>
      </c>
      <c r="N290" s="3">
        <f t="shared" si="165"/>
        <v>-45</v>
      </c>
      <c r="O290" s="3">
        <f t="shared" si="154"/>
        <v>-30</v>
      </c>
      <c r="P290" s="3">
        <f t="shared" si="154"/>
        <v>-15</v>
      </c>
      <c r="Q290" s="3">
        <f t="shared" si="154"/>
        <v>0</v>
      </c>
      <c r="R290" s="3">
        <f t="shared" si="154"/>
        <v>15</v>
      </c>
      <c r="S290" s="3">
        <f t="shared" si="154"/>
        <v>30</v>
      </c>
      <c r="T290" s="3">
        <f t="shared" si="154"/>
        <v>45</v>
      </c>
      <c r="U290" s="3">
        <f t="shared" si="154"/>
        <v>60</v>
      </c>
      <c r="V290" s="3">
        <f t="shared" si="154"/>
        <v>75</v>
      </c>
      <c r="W290" s="3">
        <f t="shared" si="154"/>
        <v>90</v>
      </c>
      <c r="X290" s="3">
        <f t="shared" si="154"/>
        <v>105</v>
      </c>
      <c r="Y290" s="3">
        <f t="shared" si="154"/>
        <v>120</v>
      </c>
      <c r="Z290" s="3">
        <f t="shared" si="154"/>
        <v>135</v>
      </c>
      <c r="AA290" s="3">
        <f t="shared" si="140"/>
        <v>150</v>
      </c>
      <c r="AB290" s="3">
        <f t="shared" si="140"/>
        <v>165</v>
      </c>
      <c r="AC290" s="3">
        <f t="shared" si="140"/>
        <v>180</v>
      </c>
      <c r="AD290" s="7">
        <f t="shared" si="161"/>
        <v>151.3085906665784</v>
      </c>
      <c r="AE290" s="7">
        <f t="shared" si="161"/>
        <v>147.76412274824594</v>
      </c>
      <c r="AF290" s="7">
        <f t="shared" si="161"/>
        <v>138.93108115159922</v>
      </c>
      <c r="AG290" s="7">
        <f t="shared" si="161"/>
        <v>127.4208840508949</v>
      </c>
      <c r="AH290" s="7">
        <f t="shared" si="161"/>
        <v>114.64928498213803</v>
      </c>
      <c r="AI290" s="7">
        <f t="shared" si="161"/>
        <v>101.25064183021956</v>
      </c>
      <c r="AJ290" s="7">
        <f t="shared" si="161"/>
        <v>87.530207824336856</v>
      </c>
      <c r="AK290" s="7">
        <f t="shared" si="161"/>
        <v>73.662990595545537</v>
      </c>
      <c r="AL290" s="7">
        <f t="shared" si="161"/>
        <v>59.784876152970739</v>
      </c>
      <c r="AM290" s="7">
        <f t="shared" si="161"/>
        <v>46.064298592610584</v>
      </c>
      <c r="AN290" s="7">
        <f t="shared" si="161"/>
        <v>32.848769746485424</v>
      </c>
      <c r="AO290" s="7">
        <f t="shared" si="161"/>
        <v>21.244186351103888</v>
      </c>
      <c r="AP290" s="7">
        <f t="shared" si="161"/>
        <v>15.54859066657837</v>
      </c>
      <c r="AQ290" s="7">
        <f t="shared" si="163"/>
        <v>21.244186351103888</v>
      </c>
      <c r="AR290" s="7">
        <f t="shared" si="163"/>
        <v>32.848769746485424</v>
      </c>
      <c r="AS290" s="7">
        <f t="shared" si="163"/>
        <v>46.064298592610584</v>
      </c>
      <c r="AT290" s="7">
        <f t="shared" si="163"/>
        <v>59.784876152970739</v>
      </c>
      <c r="AU290" s="7">
        <f t="shared" si="163"/>
        <v>73.662990595545537</v>
      </c>
      <c r="AV290" s="7">
        <f t="shared" si="163"/>
        <v>87.530207824336856</v>
      </c>
      <c r="AW290" s="7">
        <f t="shared" si="163"/>
        <v>101.25064183021956</v>
      </c>
      <c r="AX290" s="7">
        <f t="shared" si="163"/>
        <v>114.64928498213803</v>
      </c>
      <c r="AY290" s="7">
        <f t="shared" si="163"/>
        <v>127.4208840508949</v>
      </c>
      <c r="AZ290" s="7">
        <f t="shared" si="162"/>
        <v>138.93108115159922</v>
      </c>
      <c r="BA290" s="7">
        <f t="shared" si="162"/>
        <v>147.76412274824594</v>
      </c>
      <c r="BB290" s="7">
        <f t="shared" si="162"/>
        <v>151.3085906665784</v>
      </c>
      <c r="BC290" s="7">
        <f t="shared" si="155"/>
        <v>92.683800359982641</v>
      </c>
      <c r="BD290" s="7">
        <f t="shared" si="148"/>
        <v>12.357840047997685</v>
      </c>
      <c r="BE290" s="40">
        <f t="shared" si="156"/>
        <v>1.0029783031310244</v>
      </c>
      <c r="BF290" s="40">
        <f t="shared" si="160"/>
        <v>0</v>
      </c>
      <c r="BG290" s="40">
        <f t="shared" si="160"/>
        <v>0</v>
      </c>
      <c r="BH290" s="40">
        <f t="shared" si="160"/>
        <v>0</v>
      </c>
      <c r="BI290" s="40">
        <f t="shared" si="160"/>
        <v>0</v>
      </c>
      <c r="BJ290" s="40">
        <f t="shared" si="160"/>
        <v>0</v>
      </c>
      <c r="BK290" s="40">
        <f t="shared" si="160"/>
        <v>0</v>
      </c>
      <c r="BL290" s="40">
        <f t="shared" si="160"/>
        <v>59.083107178814942</v>
      </c>
      <c r="BM290" s="40">
        <f t="shared" si="160"/>
        <v>385.66402733794007</v>
      </c>
      <c r="BN290" s="40">
        <f t="shared" si="160"/>
        <v>689.98899748870963</v>
      </c>
      <c r="BO290" s="40">
        <f t="shared" si="164"/>
        <v>951.31877383614051</v>
      </c>
      <c r="BP290" s="40">
        <f t="shared" si="164"/>
        <v>1151.8441639900295</v>
      </c>
      <c r="BQ290" s="40">
        <f t="shared" si="164"/>
        <v>1277.8996939952656</v>
      </c>
      <c r="BR290" s="40">
        <f t="shared" si="164"/>
        <v>1320.8948877986043</v>
      </c>
      <c r="BS290" s="40">
        <f t="shared" si="164"/>
        <v>1277.8996939952656</v>
      </c>
      <c r="BT290" s="40">
        <f t="shared" si="164"/>
        <v>1151.8441639900295</v>
      </c>
      <c r="BU290" s="40">
        <f t="shared" si="164"/>
        <v>951.31877383614051</v>
      </c>
      <c r="BV290" s="40">
        <f t="shared" si="164"/>
        <v>689.98899748870963</v>
      </c>
      <c r="BW290" s="40">
        <f t="shared" si="164"/>
        <v>385.66402733794007</v>
      </c>
      <c r="BX290" s="40">
        <f t="shared" si="164"/>
        <v>59.083107178814942</v>
      </c>
      <c r="BY290" s="40">
        <f t="shared" si="145"/>
        <v>0</v>
      </c>
      <c r="BZ290" s="40">
        <f t="shared" si="145"/>
        <v>0</v>
      </c>
      <c r="CA290" s="40">
        <f t="shared" si="145"/>
        <v>0</v>
      </c>
      <c r="CB290" s="40">
        <f t="shared" si="145"/>
        <v>0</v>
      </c>
      <c r="CC290" s="40">
        <f t="shared" si="141"/>
        <v>0</v>
      </c>
      <c r="CD290" s="40">
        <f t="shared" si="141"/>
        <v>0</v>
      </c>
      <c r="CE290" s="40">
        <f t="shared" si="157"/>
        <v>673.65639277728815</v>
      </c>
      <c r="CF290" s="10">
        <f t="shared" si="149"/>
        <v>1.6176374795428028</v>
      </c>
      <c r="CG290" s="35">
        <f t="shared" si="150"/>
        <v>6.9709677419354827</v>
      </c>
      <c r="CH290" s="7">
        <f t="shared" si="151"/>
        <v>37.492258901986879</v>
      </c>
      <c r="CI290" s="7">
        <f t="shared" si="158"/>
        <v>19.121052040013311</v>
      </c>
      <c r="CJ290" s="10">
        <f t="shared" si="152"/>
        <v>21.870292653573124</v>
      </c>
    </row>
    <row r="291" spans="1:88" ht="15.75" thickBot="1" x14ac:dyDescent="0.3">
      <c r="A291" s="8">
        <v>280</v>
      </c>
      <c r="B291" s="3" t="s">
        <v>25</v>
      </c>
      <c r="C291" s="14">
        <v>44476</v>
      </c>
      <c r="D291" s="11">
        <f t="shared" si="153"/>
        <v>-6.9579156119633421</v>
      </c>
      <c r="E291" s="8">
        <f t="shared" si="165"/>
        <v>-180</v>
      </c>
      <c r="F291" s="3">
        <f t="shared" si="165"/>
        <v>-165</v>
      </c>
      <c r="G291" s="3">
        <f t="shared" si="165"/>
        <v>-150</v>
      </c>
      <c r="H291" s="3">
        <f t="shared" si="165"/>
        <v>-135</v>
      </c>
      <c r="I291" s="3">
        <f t="shared" si="165"/>
        <v>-120</v>
      </c>
      <c r="J291" s="3">
        <f t="shared" si="165"/>
        <v>-105</v>
      </c>
      <c r="K291" s="3">
        <f t="shared" si="165"/>
        <v>-90</v>
      </c>
      <c r="L291" s="3">
        <f t="shared" si="165"/>
        <v>-75</v>
      </c>
      <c r="M291" s="3">
        <f t="shared" si="165"/>
        <v>-60</v>
      </c>
      <c r="N291" s="3">
        <f t="shared" si="165"/>
        <v>-45</v>
      </c>
      <c r="O291" s="3">
        <f t="shared" si="154"/>
        <v>-30</v>
      </c>
      <c r="P291" s="3">
        <f t="shared" si="154"/>
        <v>-15</v>
      </c>
      <c r="Q291" s="3">
        <f t="shared" si="154"/>
        <v>0</v>
      </c>
      <c r="R291" s="3">
        <f t="shared" si="154"/>
        <v>15</v>
      </c>
      <c r="S291" s="3">
        <f t="shared" si="154"/>
        <v>30</v>
      </c>
      <c r="T291" s="3">
        <f t="shared" si="154"/>
        <v>45</v>
      </c>
      <c r="U291" s="3">
        <f t="shared" si="154"/>
        <v>60</v>
      </c>
      <c r="V291" s="3">
        <f t="shared" si="154"/>
        <v>75</v>
      </c>
      <c r="W291" s="3">
        <f t="shared" si="154"/>
        <v>90</v>
      </c>
      <c r="X291" s="3">
        <f t="shared" si="154"/>
        <v>105</v>
      </c>
      <c r="Y291" s="3">
        <f t="shared" si="154"/>
        <v>120</v>
      </c>
      <c r="Z291" s="3">
        <f t="shared" si="154"/>
        <v>135</v>
      </c>
      <c r="AA291" s="3">
        <f t="shared" si="140"/>
        <v>150</v>
      </c>
      <c r="AB291" s="3">
        <f t="shared" si="140"/>
        <v>165</v>
      </c>
      <c r="AC291" s="3">
        <f t="shared" si="140"/>
        <v>180</v>
      </c>
      <c r="AD291" s="7">
        <f t="shared" si="161"/>
        <v>150.92208438803664</v>
      </c>
      <c r="AE291" s="7">
        <f t="shared" si="161"/>
        <v>147.41845224047989</v>
      </c>
      <c r="AF291" s="7">
        <f t="shared" si="161"/>
        <v>138.65625131439552</v>
      </c>
      <c r="AG291" s="7">
        <f t="shared" si="161"/>
        <v>127.2016763830476</v>
      </c>
      <c r="AH291" s="7">
        <f t="shared" si="161"/>
        <v>114.46720078443765</v>
      </c>
      <c r="AI291" s="7">
        <f t="shared" si="161"/>
        <v>101.09219902483692</v>
      </c>
      <c r="AJ291" s="7">
        <f t="shared" si="161"/>
        <v>87.385540841324939</v>
      </c>
      <c r="AK291" s="7">
        <f t="shared" si="161"/>
        <v>73.523710669884466</v>
      </c>
      <c r="AL291" s="7">
        <f t="shared" si="161"/>
        <v>59.641929319902772</v>
      </c>
      <c r="AM291" s="7">
        <f t="shared" si="161"/>
        <v>45.904803119546798</v>
      </c>
      <c r="AN291" s="7">
        <f t="shared" si="161"/>
        <v>32.649126154968947</v>
      </c>
      <c r="AO291" s="7">
        <f t="shared" si="161"/>
        <v>20.955890848666836</v>
      </c>
      <c r="AP291" s="7">
        <f t="shared" si="161"/>
        <v>15.162084388036661</v>
      </c>
      <c r="AQ291" s="7">
        <f t="shared" si="163"/>
        <v>20.955890848666836</v>
      </c>
      <c r="AR291" s="7">
        <f t="shared" si="163"/>
        <v>32.649126154968947</v>
      </c>
      <c r="AS291" s="7">
        <f t="shared" si="163"/>
        <v>45.904803119546798</v>
      </c>
      <c r="AT291" s="7">
        <f t="shared" si="163"/>
        <v>59.641929319902772</v>
      </c>
      <c r="AU291" s="7">
        <f t="shared" si="163"/>
        <v>73.523710669884466</v>
      </c>
      <c r="AV291" s="7">
        <f t="shared" si="163"/>
        <v>87.385540841324939</v>
      </c>
      <c r="AW291" s="7">
        <f t="shared" si="163"/>
        <v>101.09219902483692</v>
      </c>
      <c r="AX291" s="7">
        <f t="shared" si="163"/>
        <v>114.46720078443765</v>
      </c>
      <c r="AY291" s="7">
        <f t="shared" si="163"/>
        <v>127.2016763830476</v>
      </c>
      <c r="AZ291" s="7">
        <f t="shared" si="162"/>
        <v>138.65625131439552</v>
      </c>
      <c r="BA291" s="7">
        <f t="shared" si="162"/>
        <v>147.41845224047989</v>
      </c>
      <c r="BB291" s="7">
        <f t="shared" si="162"/>
        <v>150.92208438803664</v>
      </c>
      <c r="BC291" s="7">
        <f t="shared" si="155"/>
        <v>92.843298066209258</v>
      </c>
      <c r="BD291" s="7">
        <f t="shared" si="148"/>
        <v>12.379106408827901</v>
      </c>
      <c r="BE291" s="40">
        <f t="shared" si="156"/>
        <v>1.0035435844399174</v>
      </c>
      <c r="BF291" s="40">
        <f t="shared" si="160"/>
        <v>0</v>
      </c>
      <c r="BG291" s="40">
        <f t="shared" si="160"/>
        <v>0</v>
      </c>
      <c r="BH291" s="40">
        <f t="shared" si="160"/>
        <v>0</v>
      </c>
      <c r="BI291" s="40">
        <f t="shared" si="160"/>
        <v>0</v>
      </c>
      <c r="BJ291" s="40">
        <f t="shared" si="160"/>
        <v>0</v>
      </c>
      <c r="BK291" s="40">
        <f t="shared" si="160"/>
        <v>0</v>
      </c>
      <c r="BL291" s="40">
        <f t="shared" si="160"/>
        <v>62.576786811006215</v>
      </c>
      <c r="BM291" s="40">
        <f t="shared" si="160"/>
        <v>389.08040509346915</v>
      </c>
      <c r="BN291" s="40">
        <f t="shared" si="160"/>
        <v>693.33334136272356</v>
      </c>
      <c r="BO291" s="40">
        <f t="shared" si="164"/>
        <v>954.60126081376984</v>
      </c>
      <c r="BP291" s="40">
        <f t="shared" si="164"/>
        <v>1155.0791865016708</v>
      </c>
      <c r="BQ291" s="40">
        <f t="shared" si="164"/>
        <v>1281.1048790962329</v>
      </c>
      <c r="BR291" s="40">
        <f t="shared" si="164"/>
        <v>1324.0898959144408</v>
      </c>
      <c r="BS291" s="40">
        <f t="shared" si="164"/>
        <v>1281.1048790962329</v>
      </c>
      <c r="BT291" s="40">
        <f t="shared" si="164"/>
        <v>1155.0791865016708</v>
      </c>
      <c r="BU291" s="40">
        <f t="shared" si="164"/>
        <v>954.60126081376984</v>
      </c>
      <c r="BV291" s="40">
        <f t="shared" si="164"/>
        <v>693.33334136272356</v>
      </c>
      <c r="BW291" s="40">
        <f t="shared" si="164"/>
        <v>389.08040509346915</v>
      </c>
      <c r="BX291" s="40">
        <f t="shared" si="164"/>
        <v>62.576786811006215</v>
      </c>
      <c r="BY291" s="40">
        <f t="shared" si="145"/>
        <v>0</v>
      </c>
      <c r="BZ291" s="40">
        <f t="shared" si="145"/>
        <v>0</v>
      </c>
      <c r="CA291" s="40">
        <f t="shared" si="145"/>
        <v>0</v>
      </c>
      <c r="CB291" s="40">
        <f t="shared" si="145"/>
        <v>0</v>
      </c>
      <c r="CC291" s="40">
        <f t="shared" si="141"/>
        <v>0</v>
      </c>
      <c r="CD291" s="40">
        <f t="shared" si="141"/>
        <v>0</v>
      </c>
      <c r="CE291" s="40">
        <f t="shared" si="157"/>
        <v>675.28584691636479</v>
      </c>
      <c r="CF291" s="10">
        <f t="shared" si="149"/>
        <v>1.6204212396658357</v>
      </c>
      <c r="CG291" s="35">
        <f t="shared" si="150"/>
        <v>6.9709677419354827</v>
      </c>
      <c r="CH291" s="7">
        <f t="shared" si="151"/>
        <v>37.646907159259285</v>
      </c>
      <c r="CI291" s="7">
        <f t="shared" si="158"/>
        <v>19.199922651222234</v>
      </c>
      <c r="CJ291" s="10">
        <f t="shared" si="152"/>
        <v>21.941532485655074</v>
      </c>
    </row>
    <row r="292" spans="1:88" ht="15.75" thickBot="1" x14ac:dyDescent="0.3">
      <c r="A292" s="8">
        <v>281</v>
      </c>
      <c r="B292" s="3" t="s">
        <v>25</v>
      </c>
      <c r="C292" s="14">
        <v>44477</v>
      </c>
      <c r="D292" s="11">
        <f t="shared" si="153"/>
        <v>-7.3423601099451252</v>
      </c>
      <c r="E292" s="8">
        <f t="shared" si="165"/>
        <v>-180</v>
      </c>
      <c r="F292" s="3">
        <f t="shared" si="165"/>
        <v>-165</v>
      </c>
      <c r="G292" s="3">
        <f t="shared" si="165"/>
        <v>-150</v>
      </c>
      <c r="H292" s="3">
        <f t="shared" si="165"/>
        <v>-135</v>
      </c>
      <c r="I292" s="3">
        <f t="shared" si="165"/>
        <v>-120</v>
      </c>
      <c r="J292" s="3">
        <f t="shared" si="165"/>
        <v>-105</v>
      </c>
      <c r="K292" s="3">
        <f t="shared" si="165"/>
        <v>-90</v>
      </c>
      <c r="L292" s="3">
        <f t="shared" si="165"/>
        <v>-75</v>
      </c>
      <c r="M292" s="3">
        <f t="shared" si="165"/>
        <v>-60</v>
      </c>
      <c r="N292" s="3">
        <f t="shared" si="165"/>
        <v>-45</v>
      </c>
      <c r="O292" s="3">
        <f t="shared" si="154"/>
        <v>-30</v>
      </c>
      <c r="P292" s="3">
        <f t="shared" si="154"/>
        <v>-15</v>
      </c>
      <c r="Q292" s="3">
        <f t="shared" si="154"/>
        <v>0</v>
      </c>
      <c r="R292" s="3">
        <f t="shared" si="154"/>
        <v>15</v>
      </c>
      <c r="S292" s="3">
        <f t="shared" si="154"/>
        <v>30</v>
      </c>
      <c r="T292" s="3">
        <f t="shared" si="154"/>
        <v>45</v>
      </c>
      <c r="U292" s="3">
        <f t="shared" si="154"/>
        <v>60</v>
      </c>
      <c r="V292" s="3">
        <f t="shared" si="154"/>
        <v>75</v>
      </c>
      <c r="W292" s="3">
        <f t="shared" si="154"/>
        <v>90</v>
      </c>
      <c r="X292" s="3">
        <f t="shared" si="154"/>
        <v>105</v>
      </c>
      <c r="Y292" s="3">
        <f t="shared" si="154"/>
        <v>120</v>
      </c>
      <c r="Z292" s="3">
        <f t="shared" si="154"/>
        <v>135</v>
      </c>
      <c r="AA292" s="3">
        <f t="shared" si="140"/>
        <v>150</v>
      </c>
      <c r="AB292" s="3">
        <f t="shared" si="140"/>
        <v>165</v>
      </c>
      <c r="AC292" s="3">
        <f t="shared" si="140"/>
        <v>180</v>
      </c>
      <c r="AD292" s="7">
        <f t="shared" si="161"/>
        <v>150.53763989005486</v>
      </c>
      <c r="AE292" s="7">
        <f t="shared" si="161"/>
        <v>147.0738231790022</v>
      </c>
      <c r="AF292" s="7">
        <f t="shared" si="161"/>
        <v>138.38144206327803</v>
      </c>
      <c r="AG292" s="7">
        <f t="shared" si="161"/>
        <v>126.98231006795272</v>
      </c>
      <c r="AH292" s="7">
        <f t="shared" si="161"/>
        <v>114.28517347546008</v>
      </c>
      <c r="AI292" s="7">
        <f t="shared" si="161"/>
        <v>100.93417976836628</v>
      </c>
      <c r="AJ292" s="7">
        <f t="shared" si="161"/>
        <v>87.241747130967454</v>
      </c>
      <c r="AK292" s="7">
        <f t="shared" si="161"/>
        <v>73.38583982963786</v>
      </c>
      <c r="AL292" s="7">
        <f t="shared" si="161"/>
        <v>59.501054618154122</v>
      </c>
      <c r="AM292" s="7">
        <f t="shared" si="161"/>
        <v>45.748243300088511</v>
      </c>
      <c r="AN292" s="7">
        <f t="shared" si="161"/>
        <v>32.453523205942282</v>
      </c>
      <c r="AO292" s="7">
        <f t="shared" si="161"/>
        <v>20.672168774718386</v>
      </c>
      <c r="AP292" s="7">
        <f t="shared" si="161"/>
        <v>14.777639890054882</v>
      </c>
      <c r="AQ292" s="7">
        <f t="shared" si="163"/>
        <v>20.672168774718386</v>
      </c>
      <c r="AR292" s="7">
        <f t="shared" si="163"/>
        <v>32.453523205942282</v>
      </c>
      <c r="AS292" s="7">
        <f t="shared" si="163"/>
        <v>45.748243300088511</v>
      </c>
      <c r="AT292" s="7">
        <f t="shared" si="163"/>
        <v>59.501054618154122</v>
      </c>
      <c r="AU292" s="7">
        <f t="shared" si="163"/>
        <v>73.38583982963786</v>
      </c>
      <c r="AV292" s="7">
        <f t="shared" si="163"/>
        <v>87.241747130967454</v>
      </c>
      <c r="AW292" s="7">
        <f t="shared" si="163"/>
        <v>100.93417976836628</v>
      </c>
      <c r="AX292" s="7">
        <f t="shared" si="163"/>
        <v>114.28517347546008</v>
      </c>
      <c r="AY292" s="7">
        <f t="shared" si="163"/>
        <v>126.98231006795272</v>
      </c>
      <c r="AZ292" s="7">
        <f t="shared" si="162"/>
        <v>138.38144206327803</v>
      </c>
      <c r="BA292" s="7">
        <f t="shared" si="162"/>
        <v>147.0738231790022</v>
      </c>
      <c r="BB292" s="7">
        <f t="shared" si="162"/>
        <v>150.53763989005486</v>
      </c>
      <c r="BC292" s="7">
        <f t="shared" si="155"/>
        <v>93.002227586102691</v>
      </c>
      <c r="BD292" s="7">
        <f t="shared" si="148"/>
        <v>12.400297011480358</v>
      </c>
      <c r="BE292" s="40">
        <f t="shared" si="156"/>
        <v>1.0041078157082641</v>
      </c>
      <c r="BF292" s="40">
        <f t="shared" si="160"/>
        <v>0</v>
      </c>
      <c r="BG292" s="40">
        <f t="shared" si="160"/>
        <v>0</v>
      </c>
      <c r="BH292" s="40">
        <f t="shared" si="160"/>
        <v>0</v>
      </c>
      <c r="BI292" s="40">
        <f t="shared" si="160"/>
        <v>0</v>
      </c>
      <c r="BJ292" s="40">
        <f t="shared" si="160"/>
        <v>0</v>
      </c>
      <c r="BK292" s="40">
        <f t="shared" si="160"/>
        <v>0</v>
      </c>
      <c r="BL292" s="40">
        <f t="shared" si="160"/>
        <v>66.053000096154307</v>
      </c>
      <c r="BM292" s="40">
        <f t="shared" si="160"/>
        <v>392.46532827982816</v>
      </c>
      <c r="BN292" s="40">
        <f t="shared" si="160"/>
        <v>696.63319571966167</v>
      </c>
      <c r="BO292" s="40">
        <f t="shared" si="164"/>
        <v>957.82806491079748</v>
      </c>
      <c r="BP292" s="40">
        <f t="shared" si="164"/>
        <v>1158.2499371627907</v>
      </c>
      <c r="BQ292" s="40">
        <f t="shared" si="164"/>
        <v>1284.2403930944713</v>
      </c>
      <c r="BR292" s="40">
        <f t="shared" si="164"/>
        <v>1327.2133913431685</v>
      </c>
      <c r="BS292" s="40">
        <f t="shared" si="164"/>
        <v>1284.2403930944713</v>
      </c>
      <c r="BT292" s="40">
        <f t="shared" si="164"/>
        <v>1158.2499371627907</v>
      </c>
      <c r="BU292" s="40">
        <f t="shared" si="164"/>
        <v>957.82806491079748</v>
      </c>
      <c r="BV292" s="40">
        <f t="shared" si="164"/>
        <v>696.63319571966167</v>
      </c>
      <c r="BW292" s="40">
        <f t="shared" si="164"/>
        <v>392.46532827982816</v>
      </c>
      <c r="BX292" s="40">
        <f t="shared" si="164"/>
        <v>66.053000096154307</v>
      </c>
      <c r="BY292" s="40">
        <f t="shared" si="145"/>
        <v>0</v>
      </c>
      <c r="BZ292" s="40">
        <f t="shared" si="145"/>
        <v>0</v>
      </c>
      <c r="CA292" s="40">
        <f t="shared" si="145"/>
        <v>0</v>
      </c>
      <c r="CB292" s="40">
        <f t="shared" si="145"/>
        <v>0</v>
      </c>
      <c r="CC292" s="40">
        <f t="shared" si="141"/>
        <v>0</v>
      </c>
      <c r="CD292" s="40">
        <f t="shared" si="141"/>
        <v>0</v>
      </c>
      <c r="CE292" s="40">
        <f t="shared" si="157"/>
        <v>676.87882958501598</v>
      </c>
      <c r="CF292" s="10">
        <f t="shared" si="149"/>
        <v>1.62319508306659</v>
      </c>
      <c r="CG292" s="35">
        <f t="shared" si="150"/>
        <v>6.9709677419354827</v>
      </c>
      <c r="CH292" s="7">
        <f t="shared" si="151"/>
        <v>37.798985634161063</v>
      </c>
      <c r="CI292" s="7">
        <f t="shared" si="158"/>
        <v>19.277482673422142</v>
      </c>
      <c r="CJ292" s="10">
        <f t="shared" si="152"/>
        <v>22.011252859323065</v>
      </c>
    </row>
    <row r="293" spans="1:88" ht="15.75" thickBot="1" x14ac:dyDescent="0.3">
      <c r="A293" s="8">
        <v>282</v>
      </c>
      <c r="B293" s="3" t="s">
        <v>25</v>
      </c>
      <c r="C293" s="14">
        <v>44478</v>
      </c>
      <c r="D293" s="11">
        <f t="shared" si="153"/>
        <v>-7.7246289081652231</v>
      </c>
      <c r="E293" s="8">
        <f t="shared" si="165"/>
        <v>-180</v>
      </c>
      <c r="F293" s="3">
        <f t="shared" si="165"/>
        <v>-165</v>
      </c>
      <c r="G293" s="3">
        <f t="shared" si="165"/>
        <v>-150</v>
      </c>
      <c r="H293" s="3">
        <f t="shared" si="165"/>
        <v>-135</v>
      </c>
      <c r="I293" s="3">
        <f t="shared" si="165"/>
        <v>-120</v>
      </c>
      <c r="J293" s="3">
        <f t="shared" si="165"/>
        <v>-105</v>
      </c>
      <c r="K293" s="3">
        <f t="shared" si="165"/>
        <v>-90</v>
      </c>
      <c r="L293" s="3">
        <f t="shared" si="165"/>
        <v>-75</v>
      </c>
      <c r="M293" s="3">
        <f t="shared" si="165"/>
        <v>-60</v>
      </c>
      <c r="N293" s="3">
        <f t="shared" si="165"/>
        <v>-45</v>
      </c>
      <c r="O293" s="3">
        <f t="shared" si="154"/>
        <v>-30</v>
      </c>
      <c r="P293" s="3">
        <f t="shared" si="154"/>
        <v>-15</v>
      </c>
      <c r="Q293" s="3">
        <f t="shared" si="154"/>
        <v>0</v>
      </c>
      <c r="R293" s="3">
        <f t="shared" si="154"/>
        <v>15</v>
      </c>
      <c r="S293" s="3">
        <f t="shared" si="154"/>
        <v>30</v>
      </c>
      <c r="T293" s="3">
        <f t="shared" si="154"/>
        <v>45</v>
      </c>
      <c r="U293" s="3">
        <f t="shared" si="154"/>
        <v>60</v>
      </c>
      <c r="V293" s="3">
        <f t="shared" si="154"/>
        <v>75</v>
      </c>
      <c r="W293" s="3">
        <f t="shared" si="154"/>
        <v>90</v>
      </c>
      <c r="X293" s="3">
        <f t="shared" si="154"/>
        <v>105</v>
      </c>
      <c r="Y293" s="3">
        <f t="shared" si="154"/>
        <v>120</v>
      </c>
      <c r="Z293" s="3">
        <f t="shared" si="154"/>
        <v>135</v>
      </c>
      <c r="AA293" s="3">
        <f t="shared" si="140"/>
        <v>150</v>
      </c>
      <c r="AB293" s="3">
        <f t="shared" si="140"/>
        <v>165</v>
      </c>
      <c r="AC293" s="3">
        <f t="shared" si="140"/>
        <v>180</v>
      </c>
      <c r="AD293" s="7">
        <f t="shared" si="161"/>
        <v>150.15537109183478</v>
      </c>
      <c r="AE293" s="7">
        <f t="shared" si="161"/>
        <v>146.7303758464999</v>
      </c>
      <c r="AF293" s="7">
        <f t="shared" si="161"/>
        <v>138.10678768562141</v>
      </c>
      <c r="AG293" s="7">
        <f t="shared" si="161"/>
        <v>126.76288993284544</v>
      </c>
      <c r="AH293" s="7">
        <f t="shared" si="161"/>
        <v>114.10328225669315</v>
      </c>
      <c r="AI293" s="7">
        <f t="shared" si="161"/>
        <v>100.77664436511138</v>
      </c>
      <c r="AJ293" s="7">
        <f t="shared" si="161"/>
        <v>87.098873184852479</v>
      </c>
      <c r="AK293" s="7">
        <f t="shared" si="161"/>
        <v>73.249414728541822</v>
      </c>
      <c r="AL293" s="7">
        <f t="shared" si="161"/>
        <v>59.362283277535269</v>
      </c>
      <c r="AM293" s="7">
        <f t="shared" si="161"/>
        <v>45.594653487584203</v>
      </c>
      <c r="AN293" s="7">
        <f t="shared" si="161"/>
        <v>32.262023906810413</v>
      </c>
      <c r="AO293" s="7">
        <f t="shared" si="161"/>
        <v>20.393179643394969</v>
      </c>
      <c r="AP293" s="7">
        <f t="shared" si="161"/>
        <v>14.395371091834775</v>
      </c>
      <c r="AQ293" s="7">
        <f t="shared" si="163"/>
        <v>20.393179643394969</v>
      </c>
      <c r="AR293" s="7">
        <f t="shared" si="163"/>
        <v>32.262023906810413</v>
      </c>
      <c r="AS293" s="7">
        <f t="shared" si="163"/>
        <v>45.594653487584203</v>
      </c>
      <c r="AT293" s="7">
        <f t="shared" si="163"/>
        <v>59.362283277535269</v>
      </c>
      <c r="AU293" s="7">
        <f t="shared" si="163"/>
        <v>73.249414728541822</v>
      </c>
      <c r="AV293" s="7">
        <f t="shared" si="163"/>
        <v>87.098873184852479</v>
      </c>
      <c r="AW293" s="7">
        <f t="shared" si="163"/>
        <v>100.77664436511138</v>
      </c>
      <c r="AX293" s="7">
        <f t="shared" si="163"/>
        <v>114.10328225669315</v>
      </c>
      <c r="AY293" s="7">
        <f t="shared" si="163"/>
        <v>126.76288993284544</v>
      </c>
      <c r="AZ293" s="7">
        <f t="shared" si="162"/>
        <v>138.10678768562141</v>
      </c>
      <c r="BA293" s="7">
        <f t="shared" si="162"/>
        <v>146.7303758464999</v>
      </c>
      <c r="BB293" s="7">
        <f t="shared" si="162"/>
        <v>150.15537109183478</v>
      </c>
      <c r="BC293" s="7">
        <f t="shared" si="155"/>
        <v>93.16055335808187</v>
      </c>
      <c r="BD293" s="7">
        <f t="shared" si="148"/>
        <v>12.421407114410917</v>
      </c>
      <c r="BE293" s="40">
        <f t="shared" si="156"/>
        <v>1.0046708297421625</v>
      </c>
      <c r="BF293" s="40">
        <f t="shared" si="160"/>
        <v>0</v>
      </c>
      <c r="BG293" s="40">
        <f t="shared" si="160"/>
        <v>0</v>
      </c>
      <c r="BH293" s="40">
        <f t="shared" si="160"/>
        <v>0</v>
      </c>
      <c r="BI293" s="40">
        <f t="shared" si="160"/>
        <v>0</v>
      </c>
      <c r="BJ293" s="40">
        <f t="shared" si="160"/>
        <v>0</v>
      </c>
      <c r="BK293" s="40">
        <f t="shared" si="160"/>
        <v>0</v>
      </c>
      <c r="BL293" s="40">
        <f t="shared" si="160"/>
        <v>69.510561492236192</v>
      </c>
      <c r="BM293" s="40">
        <f t="shared" si="160"/>
        <v>395.81787245968093</v>
      </c>
      <c r="BN293" s="40">
        <f t="shared" si="160"/>
        <v>699.8878794330227</v>
      </c>
      <c r="BO293" s="40">
        <f t="shared" si="164"/>
        <v>960.99871393647254</v>
      </c>
      <c r="BP293" s="40">
        <f t="shared" si="164"/>
        <v>1161.3561041046783</v>
      </c>
      <c r="BQ293" s="40">
        <f t="shared" si="164"/>
        <v>1287.3060249039177</v>
      </c>
      <c r="BR293" s="40">
        <f t="shared" si="164"/>
        <v>1330.2651973738086</v>
      </c>
      <c r="BS293" s="40">
        <f t="shared" si="164"/>
        <v>1287.3060249039177</v>
      </c>
      <c r="BT293" s="40">
        <f t="shared" si="164"/>
        <v>1161.3561041046783</v>
      </c>
      <c r="BU293" s="40">
        <f t="shared" si="164"/>
        <v>960.99871393647254</v>
      </c>
      <c r="BV293" s="40">
        <f t="shared" si="164"/>
        <v>699.8878794330227</v>
      </c>
      <c r="BW293" s="40">
        <f t="shared" si="164"/>
        <v>395.81787245968093</v>
      </c>
      <c r="BX293" s="40">
        <f t="shared" si="164"/>
        <v>69.510561492236192</v>
      </c>
      <c r="BY293" s="40">
        <f t="shared" si="145"/>
        <v>0</v>
      </c>
      <c r="BZ293" s="40">
        <f t="shared" si="145"/>
        <v>0</v>
      </c>
      <c r="CA293" s="40">
        <f t="shared" si="145"/>
        <v>0</v>
      </c>
      <c r="CB293" s="40">
        <f t="shared" si="145"/>
        <v>0</v>
      </c>
      <c r="CC293" s="40">
        <f t="shared" si="141"/>
        <v>0</v>
      </c>
      <c r="CD293" s="40">
        <f t="shared" si="141"/>
        <v>0</v>
      </c>
      <c r="CE293" s="40">
        <f t="shared" si="157"/>
        <v>678.4352506606424</v>
      </c>
      <c r="CF293" s="10">
        <f t="shared" si="149"/>
        <v>1.6259583890783886</v>
      </c>
      <c r="CG293" s="35">
        <f t="shared" si="150"/>
        <v>6.9709677419354827</v>
      </c>
      <c r="CH293" s="7">
        <f t="shared" si="151"/>
        <v>37.94847010544057</v>
      </c>
      <c r="CI293" s="7">
        <f t="shared" si="158"/>
        <v>19.353719753774691</v>
      </c>
      <c r="CJ293" s="10">
        <f t="shared" si="152"/>
        <v>22.079448340484525</v>
      </c>
    </row>
    <row r="294" spans="1:88" ht="15.75" thickBot="1" x14ac:dyDescent="0.3">
      <c r="A294" s="8">
        <v>283</v>
      </c>
      <c r="B294" s="3" t="s">
        <v>25</v>
      </c>
      <c r="C294" s="14">
        <v>44479</v>
      </c>
      <c r="D294" s="11">
        <f t="shared" si="153"/>
        <v>-8.1046087321286944</v>
      </c>
      <c r="E294" s="8">
        <f t="shared" si="165"/>
        <v>-180</v>
      </c>
      <c r="F294" s="3">
        <f t="shared" si="165"/>
        <v>-165</v>
      </c>
      <c r="G294" s="3">
        <f t="shared" si="165"/>
        <v>-150</v>
      </c>
      <c r="H294" s="3">
        <f t="shared" si="165"/>
        <v>-135</v>
      </c>
      <c r="I294" s="3">
        <f t="shared" si="165"/>
        <v>-120</v>
      </c>
      <c r="J294" s="3">
        <f t="shared" si="165"/>
        <v>-105</v>
      </c>
      <c r="K294" s="3">
        <f t="shared" si="165"/>
        <v>-90</v>
      </c>
      <c r="L294" s="3">
        <f t="shared" si="165"/>
        <v>-75</v>
      </c>
      <c r="M294" s="3">
        <f t="shared" si="165"/>
        <v>-60</v>
      </c>
      <c r="N294" s="3">
        <f t="shared" si="165"/>
        <v>-45</v>
      </c>
      <c r="O294" s="3">
        <f t="shared" si="154"/>
        <v>-30</v>
      </c>
      <c r="P294" s="3">
        <f t="shared" si="154"/>
        <v>-15</v>
      </c>
      <c r="Q294" s="3">
        <f t="shared" si="154"/>
        <v>0</v>
      </c>
      <c r="R294" s="3">
        <f t="shared" si="154"/>
        <v>15</v>
      </c>
      <c r="S294" s="3">
        <f t="shared" si="154"/>
        <v>30</v>
      </c>
      <c r="T294" s="3">
        <f t="shared" si="154"/>
        <v>45</v>
      </c>
      <c r="U294" s="3">
        <f t="shared" si="154"/>
        <v>60</v>
      </c>
      <c r="V294" s="3">
        <f t="shared" si="154"/>
        <v>75</v>
      </c>
      <c r="W294" s="3">
        <f t="shared" si="154"/>
        <v>90</v>
      </c>
      <c r="X294" s="3">
        <f t="shared" si="154"/>
        <v>105</v>
      </c>
      <c r="Y294" s="3">
        <f t="shared" si="154"/>
        <v>120</v>
      </c>
      <c r="Z294" s="3">
        <f t="shared" si="154"/>
        <v>135</v>
      </c>
      <c r="AA294" s="3">
        <f t="shared" si="140"/>
        <v>150</v>
      </c>
      <c r="AB294" s="3">
        <f t="shared" ref="AA294:AC348" si="166">(AB$11-12)*15</f>
        <v>165</v>
      </c>
      <c r="AC294" s="3">
        <f t="shared" si="166"/>
        <v>180</v>
      </c>
      <c r="AD294" s="7">
        <f t="shared" si="161"/>
        <v>149.77539126787133</v>
      </c>
      <c r="AE294" s="7">
        <f t="shared" si="161"/>
        <v>146.38824899109511</v>
      </c>
      <c r="AF294" s="7">
        <f t="shared" si="161"/>
        <v>137.83242195568573</v>
      </c>
      <c r="AG294" s="7">
        <f t="shared" si="161"/>
        <v>126.54352106648173</v>
      </c>
      <c r="AH294" s="7">
        <f t="shared" si="161"/>
        <v>113.92160660932917</v>
      </c>
      <c r="AI294" s="7">
        <f t="shared" si="161"/>
        <v>100.61965307069275</v>
      </c>
      <c r="AJ294" s="7">
        <f t="shared" si="161"/>
        <v>86.956964949841534</v>
      </c>
      <c r="AK294" s="7">
        <f t="shared" si="161"/>
        <v>73.1144708339461</v>
      </c>
      <c r="AL294" s="7">
        <f t="shared" si="161"/>
        <v>59.225644481041904</v>
      </c>
      <c r="AM294" s="7">
        <f t="shared" si="161"/>
        <v>45.444064735059996</v>
      </c>
      <c r="AN294" s="7">
        <f t="shared" si="161"/>
        <v>32.074686266108799</v>
      </c>
      <c r="AO294" s="7">
        <f t="shared" si="161"/>
        <v>20.119080260131291</v>
      </c>
      <c r="AP294" s="7">
        <f t="shared" si="161"/>
        <v>14.015391267871303</v>
      </c>
      <c r="AQ294" s="7">
        <f t="shared" si="163"/>
        <v>20.119080260131291</v>
      </c>
      <c r="AR294" s="7">
        <f t="shared" si="163"/>
        <v>32.074686266108799</v>
      </c>
      <c r="AS294" s="7">
        <f t="shared" si="163"/>
        <v>45.444064735059996</v>
      </c>
      <c r="AT294" s="7">
        <f t="shared" si="163"/>
        <v>59.225644481041904</v>
      </c>
      <c r="AU294" s="7">
        <f t="shared" si="163"/>
        <v>73.1144708339461</v>
      </c>
      <c r="AV294" s="7">
        <f t="shared" si="163"/>
        <v>86.956964949841534</v>
      </c>
      <c r="AW294" s="7">
        <f t="shared" si="163"/>
        <v>100.61965307069275</v>
      </c>
      <c r="AX294" s="7">
        <f t="shared" si="163"/>
        <v>113.92160660932917</v>
      </c>
      <c r="AY294" s="7">
        <f t="shared" si="163"/>
        <v>126.54352106648173</v>
      </c>
      <c r="AZ294" s="7">
        <f t="shared" si="162"/>
        <v>137.83242195568573</v>
      </c>
      <c r="BA294" s="7">
        <f t="shared" si="162"/>
        <v>146.38824899109511</v>
      </c>
      <c r="BB294" s="7">
        <f t="shared" si="162"/>
        <v>149.77539126787133</v>
      </c>
      <c r="BC294" s="7">
        <f t="shared" si="155"/>
        <v>93.318239334650798</v>
      </c>
      <c r="BD294" s="7">
        <f t="shared" si="148"/>
        <v>12.442431911286773</v>
      </c>
      <c r="BE294" s="40">
        <f t="shared" si="156"/>
        <v>1.0052324597084035</v>
      </c>
      <c r="BF294" s="40">
        <f t="shared" si="160"/>
        <v>0</v>
      </c>
      <c r="BG294" s="40">
        <f t="shared" si="160"/>
        <v>0</v>
      </c>
      <c r="BH294" s="40">
        <f t="shared" si="160"/>
        <v>0</v>
      </c>
      <c r="BI294" s="40">
        <f t="shared" si="160"/>
        <v>0</v>
      </c>
      <c r="BJ294" s="40">
        <f t="shared" si="160"/>
        <v>0</v>
      </c>
      <c r="BK294" s="40">
        <f t="shared" si="160"/>
        <v>0</v>
      </c>
      <c r="BL294" s="40">
        <f t="shared" si="160"/>
        <v>72.948295194223093</v>
      </c>
      <c r="BM294" s="40">
        <f t="shared" si="160"/>
        <v>399.13713976441841</v>
      </c>
      <c r="BN294" s="40">
        <f t="shared" si="160"/>
        <v>703.09675362970813</v>
      </c>
      <c r="BO294" s="40">
        <f t="shared" si="164"/>
        <v>964.11279142218461</v>
      </c>
      <c r="BP294" s="40">
        <f t="shared" si="164"/>
        <v>1164.3974415156879</v>
      </c>
      <c r="BQ294" s="40">
        <f t="shared" si="164"/>
        <v>1290.3016359923797</v>
      </c>
      <c r="BR294" s="40">
        <f t="shared" si="164"/>
        <v>1333.2452120651928</v>
      </c>
      <c r="BS294" s="40">
        <f t="shared" si="164"/>
        <v>1290.3016359923797</v>
      </c>
      <c r="BT294" s="40">
        <f t="shared" si="164"/>
        <v>1164.3974415156879</v>
      </c>
      <c r="BU294" s="40">
        <f t="shared" si="164"/>
        <v>964.11279142218461</v>
      </c>
      <c r="BV294" s="40">
        <f t="shared" si="164"/>
        <v>703.09675362970813</v>
      </c>
      <c r="BW294" s="40">
        <f t="shared" si="164"/>
        <v>399.13713976441841</v>
      </c>
      <c r="BX294" s="40">
        <f t="shared" si="164"/>
        <v>72.948295194223093</v>
      </c>
      <c r="BY294" s="40">
        <f t="shared" si="145"/>
        <v>0</v>
      </c>
      <c r="BZ294" s="40">
        <f t="shared" si="145"/>
        <v>0</v>
      </c>
      <c r="CA294" s="40">
        <f t="shared" si="145"/>
        <v>0</v>
      </c>
      <c r="CB294" s="40">
        <f t="shared" si="145"/>
        <v>0</v>
      </c>
      <c r="CC294" s="40">
        <f t="shared" si="141"/>
        <v>0</v>
      </c>
      <c r="CD294" s="40">
        <f t="shared" si="141"/>
        <v>0</v>
      </c>
      <c r="CE294" s="40">
        <f t="shared" si="157"/>
        <v>679.95505815324839</v>
      </c>
      <c r="CF294" s="10">
        <f t="shared" si="149"/>
        <v>1.6287105285537391</v>
      </c>
      <c r="CG294" s="35">
        <f t="shared" si="150"/>
        <v>6.9709677419354827</v>
      </c>
      <c r="CH294" s="7">
        <f t="shared" si="151"/>
        <v>38.095338889643017</v>
      </c>
      <c r="CI294" s="7">
        <f t="shared" si="158"/>
        <v>19.428622833717938</v>
      </c>
      <c r="CJ294" s="10">
        <f t="shared" si="152"/>
        <v>22.146115025802509</v>
      </c>
    </row>
    <row r="295" spans="1:88" ht="15.75" thickBot="1" x14ac:dyDescent="0.3">
      <c r="A295" s="8">
        <v>284</v>
      </c>
      <c r="B295" s="3" t="s">
        <v>25</v>
      </c>
      <c r="C295" s="14">
        <v>44480</v>
      </c>
      <c r="D295" s="11">
        <f t="shared" si="153"/>
        <v>-8.4821869856130458</v>
      </c>
      <c r="E295" s="8">
        <f t="shared" si="165"/>
        <v>-180</v>
      </c>
      <c r="F295" s="3">
        <f t="shared" si="165"/>
        <v>-165</v>
      </c>
      <c r="G295" s="3">
        <f t="shared" si="165"/>
        <v>-150</v>
      </c>
      <c r="H295" s="3">
        <f t="shared" si="165"/>
        <v>-135</v>
      </c>
      <c r="I295" s="3">
        <f t="shared" si="165"/>
        <v>-120</v>
      </c>
      <c r="J295" s="3">
        <f t="shared" si="165"/>
        <v>-105</v>
      </c>
      <c r="K295" s="3">
        <f t="shared" si="165"/>
        <v>-90</v>
      </c>
      <c r="L295" s="3">
        <f t="shared" si="165"/>
        <v>-75</v>
      </c>
      <c r="M295" s="3">
        <f t="shared" si="165"/>
        <v>-60</v>
      </c>
      <c r="N295" s="3">
        <f t="shared" si="165"/>
        <v>-45</v>
      </c>
      <c r="O295" s="3">
        <f t="shared" si="154"/>
        <v>-30</v>
      </c>
      <c r="P295" s="3">
        <f t="shared" si="154"/>
        <v>-15</v>
      </c>
      <c r="Q295" s="3">
        <f t="shared" si="154"/>
        <v>0</v>
      </c>
      <c r="R295" s="3">
        <f t="shared" si="154"/>
        <v>15</v>
      </c>
      <c r="S295" s="3">
        <f t="shared" si="154"/>
        <v>30</v>
      </c>
      <c r="T295" s="3">
        <f t="shared" si="154"/>
        <v>45</v>
      </c>
      <c r="U295" s="3">
        <f t="shared" si="154"/>
        <v>60</v>
      </c>
      <c r="V295" s="3">
        <f t="shared" si="154"/>
        <v>75</v>
      </c>
      <c r="W295" s="3">
        <f t="shared" si="154"/>
        <v>90</v>
      </c>
      <c r="X295" s="3">
        <f t="shared" si="154"/>
        <v>105</v>
      </c>
      <c r="Y295" s="3">
        <f t="shared" si="154"/>
        <v>120</v>
      </c>
      <c r="Z295" s="3">
        <f t="shared" si="154"/>
        <v>135</v>
      </c>
      <c r="AA295" s="3">
        <f t="shared" si="166"/>
        <v>150</v>
      </c>
      <c r="AB295" s="3">
        <f t="shared" si="166"/>
        <v>165</v>
      </c>
      <c r="AC295" s="3">
        <f t="shared" si="166"/>
        <v>180</v>
      </c>
      <c r="AD295" s="7">
        <f t="shared" si="161"/>
        <v>149.39781301438694</v>
      </c>
      <c r="AE295" s="7">
        <f t="shared" si="161"/>
        <v>146.04757981554073</v>
      </c>
      <c r="AF295" s="7">
        <f t="shared" si="161"/>
        <v>137.55847805020525</v>
      </c>
      <c r="AG295" s="7">
        <f t="shared" si="161"/>
        <v>126.32430873317875</v>
      </c>
      <c r="AH295" s="7">
        <f t="shared" si="161"/>
        <v>113.7402262327214</v>
      </c>
      <c r="AI295" s="7">
        <f t="shared" si="161"/>
        <v>100.46326605236452</v>
      </c>
      <c r="AJ295" s="7">
        <f t="shared" si="161"/>
        <v>86.81606780481296</v>
      </c>
      <c r="AK295" s="7">
        <f t="shared" si="161"/>
        <v>72.981042415158115</v>
      </c>
      <c r="AL295" s="7">
        <f t="shared" si="161"/>
        <v>59.091165357927963</v>
      </c>
      <c r="AM295" s="7">
        <f t="shared" si="161"/>
        <v>45.296504772074485</v>
      </c>
      <c r="AN295" s="7">
        <f t="shared" si="161"/>
        <v>31.891563159919752</v>
      </c>
      <c r="AO295" s="7">
        <f t="shared" si="161"/>
        <v>19.8500243130404</v>
      </c>
      <c r="AP295" s="7">
        <f t="shared" si="161"/>
        <v>13.637813014386968</v>
      </c>
      <c r="AQ295" s="7">
        <f t="shared" si="163"/>
        <v>19.8500243130404</v>
      </c>
      <c r="AR295" s="7">
        <f t="shared" si="163"/>
        <v>31.891563159919752</v>
      </c>
      <c r="AS295" s="7">
        <f t="shared" si="163"/>
        <v>45.296504772074485</v>
      </c>
      <c r="AT295" s="7">
        <f t="shared" si="163"/>
        <v>59.091165357927963</v>
      </c>
      <c r="AU295" s="7">
        <f t="shared" si="163"/>
        <v>72.981042415158115</v>
      </c>
      <c r="AV295" s="7">
        <f t="shared" si="163"/>
        <v>86.81606780481296</v>
      </c>
      <c r="AW295" s="7">
        <f t="shared" si="163"/>
        <v>100.46326605236452</v>
      </c>
      <c r="AX295" s="7">
        <f t="shared" si="163"/>
        <v>113.7402262327214</v>
      </c>
      <c r="AY295" s="7">
        <f t="shared" si="163"/>
        <v>126.32430873317875</v>
      </c>
      <c r="AZ295" s="7">
        <f t="shared" si="162"/>
        <v>137.55847805020525</v>
      </c>
      <c r="BA295" s="7">
        <f t="shared" si="162"/>
        <v>146.04757981554073</v>
      </c>
      <c r="BB295" s="7">
        <f t="shared" si="162"/>
        <v>149.39781301438694</v>
      </c>
      <c r="BC295" s="7">
        <f t="shared" si="155"/>
        <v>93.475248964291438</v>
      </c>
      <c r="BD295" s="7">
        <f t="shared" si="148"/>
        <v>12.463366528572191</v>
      </c>
      <c r="BE295" s="40">
        <f t="shared" si="156"/>
        <v>1.0057925391839071</v>
      </c>
      <c r="BF295" s="40">
        <f t="shared" si="160"/>
        <v>0</v>
      </c>
      <c r="BG295" s="40">
        <f t="shared" si="160"/>
        <v>0</v>
      </c>
      <c r="BH295" s="40">
        <f t="shared" si="160"/>
        <v>0</v>
      </c>
      <c r="BI295" s="40">
        <f t="shared" si="160"/>
        <v>0</v>
      </c>
      <c r="BJ295" s="40">
        <f t="shared" si="160"/>
        <v>0</v>
      </c>
      <c r="BK295" s="40">
        <f t="shared" si="160"/>
        <v>0</v>
      </c>
      <c r="BL295" s="40">
        <f t="shared" si="160"/>
        <v>76.365035831506546</v>
      </c>
      <c r="BM295" s="40">
        <f t="shared" si="160"/>
        <v>402.42225919508178</v>
      </c>
      <c r="BN295" s="40">
        <f t="shared" si="160"/>
        <v>706.25922162146855</v>
      </c>
      <c r="BO295" s="40">
        <f t="shared" si="164"/>
        <v>967.16993623562871</v>
      </c>
      <c r="BP295" s="40">
        <f t="shared" si="164"/>
        <v>1167.3737690119506</v>
      </c>
      <c r="BQ295" s="40">
        <f t="shared" si="164"/>
        <v>1293.227159599204</v>
      </c>
      <c r="BR295" s="40">
        <f t="shared" si="164"/>
        <v>1336.1534074114302</v>
      </c>
      <c r="BS295" s="40">
        <f t="shared" si="164"/>
        <v>1293.227159599204</v>
      </c>
      <c r="BT295" s="40">
        <f t="shared" si="164"/>
        <v>1167.3737690119506</v>
      </c>
      <c r="BU295" s="40">
        <f t="shared" si="164"/>
        <v>967.16993623562871</v>
      </c>
      <c r="BV295" s="40">
        <f t="shared" si="164"/>
        <v>706.25922162146855</v>
      </c>
      <c r="BW295" s="40">
        <f t="shared" si="164"/>
        <v>402.42225919508178</v>
      </c>
      <c r="BX295" s="40">
        <f t="shared" si="164"/>
        <v>76.365035831506546</v>
      </c>
      <c r="BY295" s="40">
        <f t="shared" si="145"/>
        <v>0</v>
      </c>
      <c r="BZ295" s="40">
        <f t="shared" si="145"/>
        <v>0</v>
      </c>
      <c r="CA295" s="40">
        <f t="shared" si="145"/>
        <v>0</v>
      </c>
      <c r="CB295" s="40">
        <f t="shared" si="145"/>
        <v>0</v>
      </c>
      <c r="CC295" s="40">
        <f t="shared" si="141"/>
        <v>0</v>
      </c>
      <c r="CD295" s="40">
        <f t="shared" si="141"/>
        <v>0</v>
      </c>
      <c r="CE295" s="40">
        <f t="shared" si="157"/>
        <v>681.43823777982936</v>
      </c>
      <c r="CF295" s="10">
        <f t="shared" si="149"/>
        <v>1.6314508635483049</v>
      </c>
      <c r="CG295" s="35">
        <f t="shared" si="150"/>
        <v>6.9709677419354827</v>
      </c>
      <c r="CH295" s="7">
        <f t="shared" si="151"/>
        <v>38.239572829095103</v>
      </c>
      <c r="CI295" s="7">
        <f t="shared" si="158"/>
        <v>19.502182142838503</v>
      </c>
      <c r="CJ295" s="10">
        <f t="shared" si="152"/>
        <v>22.211250528971107</v>
      </c>
    </row>
    <row r="296" spans="1:88" ht="15.75" thickBot="1" x14ac:dyDescent="0.3">
      <c r="A296" s="8">
        <v>285</v>
      </c>
      <c r="B296" s="3" t="s">
        <v>25</v>
      </c>
      <c r="C296" s="14">
        <v>44481</v>
      </c>
      <c r="D296" s="11">
        <f t="shared" si="153"/>
        <v>-8.8572517840329716</v>
      </c>
      <c r="E296" s="8">
        <f t="shared" si="165"/>
        <v>-180</v>
      </c>
      <c r="F296" s="3">
        <f t="shared" si="165"/>
        <v>-165</v>
      </c>
      <c r="G296" s="3">
        <f t="shared" si="165"/>
        <v>-150</v>
      </c>
      <c r="H296" s="3">
        <f t="shared" si="165"/>
        <v>-135</v>
      </c>
      <c r="I296" s="3">
        <f t="shared" si="165"/>
        <v>-120</v>
      </c>
      <c r="J296" s="3">
        <f t="shared" si="165"/>
        <v>-105</v>
      </c>
      <c r="K296" s="3">
        <f t="shared" si="165"/>
        <v>-90</v>
      </c>
      <c r="L296" s="3">
        <f t="shared" si="165"/>
        <v>-75</v>
      </c>
      <c r="M296" s="3">
        <f t="shared" si="165"/>
        <v>-60</v>
      </c>
      <c r="N296" s="3">
        <f t="shared" si="165"/>
        <v>-45</v>
      </c>
      <c r="O296" s="3">
        <f t="shared" si="154"/>
        <v>-30</v>
      </c>
      <c r="P296" s="3">
        <f t="shared" si="154"/>
        <v>-15</v>
      </c>
      <c r="Q296" s="3">
        <f t="shared" si="154"/>
        <v>0</v>
      </c>
      <c r="R296" s="3">
        <f t="shared" si="154"/>
        <v>15</v>
      </c>
      <c r="S296" s="3">
        <f t="shared" si="154"/>
        <v>30</v>
      </c>
      <c r="T296" s="3">
        <f t="shared" si="154"/>
        <v>45</v>
      </c>
      <c r="U296" s="3">
        <f t="shared" si="154"/>
        <v>60</v>
      </c>
      <c r="V296" s="3">
        <f t="shared" si="154"/>
        <v>75</v>
      </c>
      <c r="W296" s="3">
        <f t="shared" si="154"/>
        <v>90</v>
      </c>
      <c r="X296" s="3">
        <f t="shared" si="154"/>
        <v>105</v>
      </c>
      <c r="Y296" s="3">
        <f t="shared" si="154"/>
        <v>120</v>
      </c>
      <c r="Z296" s="3">
        <f t="shared" si="154"/>
        <v>135</v>
      </c>
      <c r="AA296" s="3">
        <f t="shared" si="166"/>
        <v>150</v>
      </c>
      <c r="AB296" s="3">
        <f t="shared" si="166"/>
        <v>165</v>
      </c>
      <c r="AC296" s="3">
        <f t="shared" si="166"/>
        <v>180</v>
      </c>
      <c r="AD296" s="7">
        <f t="shared" si="161"/>
        <v>149.022748215967</v>
      </c>
      <c r="AE296" s="7">
        <f t="shared" si="161"/>
        <v>145.70850396675627</v>
      </c>
      <c r="AF296" s="7">
        <f t="shared" si="161"/>
        <v>137.28508846767662</v>
      </c>
      <c r="AG296" s="7">
        <f t="shared" si="161"/>
        <v>126.10535828856099</v>
      </c>
      <c r="AH296" s="7">
        <f t="shared" si="161"/>
        <v>113.55922098340507</v>
      </c>
      <c r="AI296" s="7">
        <f t="shared" si="161"/>
        <v>100.30754334979669</v>
      </c>
      <c r="AJ296" s="7">
        <f t="shared" si="161"/>
        <v>86.676226538317451</v>
      </c>
      <c r="AK296" s="7">
        <f t="shared" si="161"/>
        <v>72.849162533575139</v>
      </c>
      <c r="AL296" s="7">
        <f t="shared" si="161"/>
        <v>58.958870980099277</v>
      </c>
      <c r="AM296" s="7">
        <f t="shared" si="161"/>
        <v>45.151997987781002</v>
      </c>
      <c r="AN296" s="7">
        <f t="shared" si="161"/>
        <v>31.712702208092836</v>
      </c>
      <c r="AO296" s="7">
        <f t="shared" si="161"/>
        <v>19.586161938309967</v>
      </c>
      <c r="AP296" s="7">
        <f t="shared" si="161"/>
        <v>13.262748215967031</v>
      </c>
      <c r="AQ296" s="7">
        <f t="shared" si="163"/>
        <v>19.586161938309967</v>
      </c>
      <c r="AR296" s="7">
        <f t="shared" si="163"/>
        <v>31.712702208092836</v>
      </c>
      <c r="AS296" s="7">
        <f t="shared" si="163"/>
        <v>45.151997987781002</v>
      </c>
      <c r="AT296" s="7">
        <f t="shared" si="163"/>
        <v>58.958870980099277</v>
      </c>
      <c r="AU296" s="7">
        <f t="shared" si="163"/>
        <v>72.849162533575139</v>
      </c>
      <c r="AV296" s="7">
        <f t="shared" si="163"/>
        <v>86.676226538317451</v>
      </c>
      <c r="AW296" s="7">
        <f t="shared" si="163"/>
        <v>100.30754334979669</v>
      </c>
      <c r="AX296" s="7">
        <f t="shared" si="163"/>
        <v>113.55922098340507</v>
      </c>
      <c r="AY296" s="7">
        <f t="shared" si="163"/>
        <v>126.10535828856099</v>
      </c>
      <c r="AZ296" s="7">
        <f t="shared" si="162"/>
        <v>137.28508846767662</v>
      </c>
      <c r="BA296" s="7">
        <f t="shared" si="162"/>
        <v>145.70850396675627</v>
      </c>
      <c r="BB296" s="7">
        <f t="shared" si="162"/>
        <v>149.022748215967</v>
      </c>
      <c r="BC296" s="7">
        <f t="shared" si="155"/>
        <v>93.631545174687346</v>
      </c>
      <c r="BD296" s="7">
        <f t="shared" si="148"/>
        <v>12.484206023291646</v>
      </c>
      <c r="BE296" s="40">
        <f t="shared" si="156"/>
        <v>1.0063509022050374</v>
      </c>
      <c r="BF296" s="40">
        <f t="shared" si="160"/>
        <v>0</v>
      </c>
      <c r="BG296" s="40">
        <f t="shared" si="160"/>
        <v>0</v>
      </c>
      <c r="BH296" s="40">
        <f t="shared" si="160"/>
        <v>0</v>
      </c>
      <c r="BI296" s="40">
        <f t="shared" si="160"/>
        <v>0</v>
      </c>
      <c r="BJ296" s="40">
        <f t="shared" si="160"/>
        <v>0</v>
      </c>
      <c r="BK296" s="40">
        <f t="shared" si="160"/>
        <v>0</v>
      </c>
      <c r="BL296" s="40">
        <f t="shared" si="160"/>
        <v>79.759629145032449</v>
      </c>
      <c r="BM296" s="40">
        <f t="shared" si="160"/>
        <v>405.67238688083091</v>
      </c>
      <c r="BN296" s="40">
        <f t="shared" si="160"/>
        <v>709.37472877323239</v>
      </c>
      <c r="BO296" s="40">
        <f t="shared" si="164"/>
        <v>970.16984211411989</v>
      </c>
      <c r="BP296" s="40">
        <f t="shared" si="164"/>
        <v>1170.2849709136151</v>
      </c>
      <c r="BQ296" s="40">
        <f t="shared" si="164"/>
        <v>1296.0825998499181</v>
      </c>
      <c r="BR296" s="40">
        <f t="shared" si="164"/>
        <v>1338.9898284014319</v>
      </c>
      <c r="BS296" s="40">
        <f t="shared" si="164"/>
        <v>1296.0825998499181</v>
      </c>
      <c r="BT296" s="40">
        <f t="shared" si="164"/>
        <v>1170.2849709136151</v>
      </c>
      <c r="BU296" s="40">
        <f t="shared" si="164"/>
        <v>970.16984211411989</v>
      </c>
      <c r="BV296" s="40">
        <f t="shared" si="164"/>
        <v>709.37472877323239</v>
      </c>
      <c r="BW296" s="40">
        <f t="shared" si="164"/>
        <v>405.67238688083091</v>
      </c>
      <c r="BX296" s="40">
        <f t="shared" si="164"/>
        <v>79.759629145032449</v>
      </c>
      <c r="BY296" s="40">
        <f t="shared" si="145"/>
        <v>0</v>
      </c>
      <c r="BZ296" s="40">
        <f t="shared" si="145"/>
        <v>0</v>
      </c>
      <c r="CA296" s="40">
        <f t="shared" si="145"/>
        <v>0</v>
      </c>
      <c r="CB296" s="40">
        <f t="shared" si="145"/>
        <v>0</v>
      </c>
      <c r="CC296" s="40">
        <f t="shared" si="141"/>
        <v>0</v>
      </c>
      <c r="CD296" s="40">
        <f t="shared" si="141"/>
        <v>0</v>
      </c>
      <c r="CE296" s="40">
        <f t="shared" si="157"/>
        <v>682.88481248473022</v>
      </c>
      <c r="CF296" s="10">
        <f t="shared" si="149"/>
        <v>1.6341787470281035</v>
      </c>
      <c r="CG296" s="35">
        <f t="shared" si="150"/>
        <v>6.9709677419354827</v>
      </c>
      <c r="CH296" s="7">
        <f t="shared" si="151"/>
        <v>38.381155276275827</v>
      </c>
      <c r="CI296" s="7">
        <f t="shared" si="158"/>
        <v>19.574389190900671</v>
      </c>
      <c r="CJ296" s="10">
        <f t="shared" si="152"/>
        <v>22.274853964906953</v>
      </c>
    </row>
    <row r="297" spans="1:88" ht="15.75" thickBot="1" x14ac:dyDescent="0.3">
      <c r="A297" s="8">
        <v>286</v>
      </c>
      <c r="B297" s="3" t="s">
        <v>25</v>
      </c>
      <c r="C297" s="14">
        <v>44482</v>
      </c>
      <c r="D297" s="11">
        <f t="shared" si="153"/>
        <v>-9.2296919875941388</v>
      </c>
      <c r="E297" s="8">
        <f t="shared" si="165"/>
        <v>-180</v>
      </c>
      <c r="F297" s="3">
        <f t="shared" si="165"/>
        <v>-165</v>
      </c>
      <c r="G297" s="3">
        <f t="shared" si="165"/>
        <v>-150</v>
      </c>
      <c r="H297" s="3">
        <f t="shared" si="165"/>
        <v>-135</v>
      </c>
      <c r="I297" s="3">
        <f t="shared" si="165"/>
        <v>-120</v>
      </c>
      <c r="J297" s="3">
        <f t="shared" si="165"/>
        <v>-105</v>
      </c>
      <c r="K297" s="3">
        <f t="shared" si="165"/>
        <v>-90</v>
      </c>
      <c r="L297" s="3">
        <f t="shared" si="165"/>
        <v>-75</v>
      </c>
      <c r="M297" s="3">
        <f t="shared" si="165"/>
        <v>-60</v>
      </c>
      <c r="N297" s="3">
        <f t="shared" si="165"/>
        <v>-45</v>
      </c>
      <c r="O297" s="3">
        <f t="shared" si="154"/>
        <v>-30</v>
      </c>
      <c r="P297" s="3">
        <f t="shared" si="154"/>
        <v>-15</v>
      </c>
      <c r="Q297" s="3">
        <f t="shared" si="154"/>
        <v>0</v>
      </c>
      <c r="R297" s="3">
        <f t="shared" si="154"/>
        <v>15</v>
      </c>
      <c r="S297" s="3">
        <f t="shared" si="154"/>
        <v>30</v>
      </c>
      <c r="T297" s="3">
        <f t="shared" si="154"/>
        <v>45</v>
      </c>
      <c r="U297" s="3">
        <f t="shared" si="154"/>
        <v>60</v>
      </c>
      <c r="V297" s="3">
        <f t="shared" si="154"/>
        <v>75</v>
      </c>
      <c r="W297" s="3">
        <f t="shared" si="154"/>
        <v>90</v>
      </c>
      <c r="X297" s="3">
        <f t="shared" si="154"/>
        <v>105</v>
      </c>
      <c r="Y297" s="3">
        <f t="shared" si="154"/>
        <v>120</v>
      </c>
      <c r="Z297" s="3">
        <f t="shared" si="154"/>
        <v>135</v>
      </c>
      <c r="AA297" s="3">
        <f t="shared" si="166"/>
        <v>150</v>
      </c>
      <c r="AB297" s="3">
        <f t="shared" si="166"/>
        <v>165</v>
      </c>
      <c r="AC297" s="3">
        <f t="shared" si="166"/>
        <v>180</v>
      </c>
      <c r="AD297" s="7">
        <f t="shared" si="161"/>
        <v>148.65030801240584</v>
      </c>
      <c r="AE297" s="7">
        <f t="shared" si="161"/>
        <v>145.3711555256084</v>
      </c>
      <c r="AF297" s="7">
        <f t="shared" si="161"/>
        <v>137.0123849512191</v>
      </c>
      <c r="AG297" s="7">
        <f t="shared" si="161"/>
        <v>125.88677509706493</v>
      </c>
      <c r="AH297" s="7">
        <f t="shared" si="161"/>
        <v>113.37867081475289</v>
      </c>
      <c r="AI297" s="7">
        <f t="shared" si="161"/>
        <v>100.15254483637077</v>
      </c>
      <c r="AJ297" s="7">
        <f t="shared" si="161"/>
        <v>86.537485327176469</v>
      </c>
      <c r="AK297" s="7">
        <f t="shared" si="161"/>
        <v>72.718863034627631</v>
      </c>
      <c r="AL297" s="7">
        <f t="shared" si="161"/>
        <v>58.828784361863953</v>
      </c>
      <c r="AM297" s="7">
        <f t="shared" si="161"/>
        <v>45.010565420350062</v>
      </c>
      <c r="AN297" s="7">
        <f t="shared" si="161"/>
        <v>31.53814566118464</v>
      </c>
      <c r="AO297" s="7">
        <f t="shared" ref="AL297:AT333" si="167">DEGREES(ACOS((SIN(RADIANS($J$4))*SIN(RADIANS($D297))+COS(RADIANS($J$4))*COS(RADIANS($D297))*COS(RADIANS(P297)))))</f>
        <v>19.327639260065887</v>
      </c>
      <c r="AP297" s="7">
        <f t="shared" si="167"/>
        <v>12.890308012405852</v>
      </c>
      <c r="AQ297" s="7">
        <f t="shared" si="163"/>
        <v>19.327639260065887</v>
      </c>
      <c r="AR297" s="7">
        <f t="shared" si="163"/>
        <v>31.53814566118464</v>
      </c>
      <c r="AS297" s="7">
        <f t="shared" si="163"/>
        <v>45.010565420350062</v>
      </c>
      <c r="AT297" s="7">
        <f t="shared" si="163"/>
        <v>58.828784361863953</v>
      </c>
      <c r="AU297" s="7">
        <f t="shared" si="163"/>
        <v>72.718863034627631</v>
      </c>
      <c r="AV297" s="7">
        <f t="shared" si="163"/>
        <v>86.537485327176469</v>
      </c>
      <c r="AW297" s="7">
        <f t="shared" si="163"/>
        <v>100.15254483637077</v>
      </c>
      <c r="AX297" s="7">
        <f t="shared" si="163"/>
        <v>113.37867081475289</v>
      </c>
      <c r="AY297" s="7">
        <f t="shared" si="163"/>
        <v>125.88677509706493</v>
      </c>
      <c r="AZ297" s="7">
        <f t="shared" si="162"/>
        <v>137.0123849512191</v>
      </c>
      <c r="BA297" s="7">
        <f t="shared" si="162"/>
        <v>145.3711555256084</v>
      </c>
      <c r="BB297" s="7">
        <f t="shared" si="162"/>
        <v>148.65030801240584</v>
      </c>
      <c r="BC297" s="7">
        <f t="shared" si="155"/>
        <v>93.787090357353947</v>
      </c>
      <c r="BD297" s="7">
        <f t="shared" si="148"/>
        <v>12.504945380980526</v>
      </c>
      <c r="BE297" s="40">
        <f t="shared" si="156"/>
        <v>1.0069073833167805</v>
      </c>
      <c r="BF297" s="40">
        <f t="shared" si="160"/>
        <v>0</v>
      </c>
      <c r="BG297" s="40">
        <f t="shared" si="160"/>
        <v>0</v>
      </c>
      <c r="BH297" s="40">
        <f t="shared" si="160"/>
        <v>0</v>
      </c>
      <c r="BI297" s="40">
        <f t="shared" si="160"/>
        <v>0</v>
      </c>
      <c r="BJ297" s="40">
        <f t="shared" si="160"/>
        <v>0</v>
      </c>
      <c r="BK297" s="40">
        <f t="shared" si="160"/>
        <v>0</v>
      </c>
      <c r="BL297" s="40">
        <f t="shared" si="160"/>
        <v>83.130932643090901</v>
      </c>
      <c r="BM297" s="40">
        <f t="shared" si="160"/>
        <v>408.88670629458392</v>
      </c>
      <c r="BN297" s="40">
        <f t="shared" si="160"/>
        <v>712.44276230859748</v>
      </c>
      <c r="BO297" s="40">
        <f t="shared" si="164"/>
        <v>973.11225711787699</v>
      </c>
      <c r="BP297" s="40">
        <f t="shared" si="164"/>
        <v>1173.130995427879</v>
      </c>
      <c r="BQ297" s="40">
        <f t="shared" si="164"/>
        <v>1298.8680307693703</v>
      </c>
      <c r="BR297" s="40">
        <f t="shared" si="164"/>
        <v>1341.7545919741037</v>
      </c>
      <c r="BS297" s="40">
        <f t="shared" si="164"/>
        <v>1298.8680307693703</v>
      </c>
      <c r="BT297" s="40">
        <f t="shared" si="164"/>
        <v>1173.130995427879</v>
      </c>
      <c r="BU297" s="40">
        <f t="shared" si="164"/>
        <v>973.11225711787699</v>
      </c>
      <c r="BV297" s="40">
        <f t="shared" si="164"/>
        <v>712.44276230859748</v>
      </c>
      <c r="BW297" s="40">
        <f t="shared" si="164"/>
        <v>408.88670629458392</v>
      </c>
      <c r="BX297" s="40">
        <f t="shared" si="164"/>
        <v>83.130932643090901</v>
      </c>
      <c r="BY297" s="40">
        <f t="shared" si="145"/>
        <v>0</v>
      </c>
      <c r="BZ297" s="40">
        <f t="shared" si="145"/>
        <v>0</v>
      </c>
      <c r="CA297" s="40">
        <f t="shared" si="145"/>
        <v>0</v>
      </c>
      <c r="CB297" s="40">
        <f t="shared" si="145"/>
        <v>0</v>
      </c>
      <c r="CC297" s="40">
        <f t="shared" si="141"/>
        <v>0</v>
      </c>
      <c r="CD297" s="40">
        <f t="shared" si="141"/>
        <v>0</v>
      </c>
      <c r="CE297" s="40">
        <f t="shared" si="157"/>
        <v>684.29484190679295</v>
      </c>
      <c r="CF297" s="10">
        <f t="shared" si="149"/>
        <v>1.6368935226012515</v>
      </c>
      <c r="CG297" s="35">
        <f t="shared" si="150"/>
        <v>6.9709677419354827</v>
      </c>
      <c r="CH297" s="7">
        <f t="shared" si="151"/>
        <v>38.520072074591404</v>
      </c>
      <c r="CI297" s="7">
        <f t="shared" si="158"/>
        <v>19.645236758041616</v>
      </c>
      <c r="CJ297" s="10">
        <f t="shared" si="152"/>
        <v>22.336925931874728</v>
      </c>
    </row>
    <row r="298" spans="1:88" ht="15.75" thickBot="1" x14ac:dyDescent="0.3">
      <c r="A298" s="8">
        <v>287</v>
      </c>
      <c r="B298" s="3" t="s">
        <v>25</v>
      </c>
      <c r="C298" s="14">
        <v>44483</v>
      </c>
      <c r="D298" s="11">
        <f t="shared" si="153"/>
        <v>-9.5993972342263252</v>
      </c>
      <c r="E298" s="8">
        <f t="shared" si="165"/>
        <v>-180</v>
      </c>
      <c r="F298" s="3">
        <f t="shared" si="165"/>
        <v>-165</v>
      </c>
      <c r="G298" s="3">
        <f t="shared" si="165"/>
        <v>-150</v>
      </c>
      <c r="H298" s="3">
        <f t="shared" si="165"/>
        <v>-135</v>
      </c>
      <c r="I298" s="3">
        <f t="shared" si="165"/>
        <v>-120</v>
      </c>
      <c r="J298" s="3">
        <f t="shared" si="165"/>
        <v>-105</v>
      </c>
      <c r="K298" s="3">
        <f t="shared" si="165"/>
        <v>-90</v>
      </c>
      <c r="L298" s="3">
        <f t="shared" si="165"/>
        <v>-75</v>
      </c>
      <c r="M298" s="3">
        <f t="shared" si="165"/>
        <v>-60</v>
      </c>
      <c r="N298" s="3">
        <f t="shared" si="165"/>
        <v>-45</v>
      </c>
      <c r="O298" s="3">
        <f t="shared" si="154"/>
        <v>-30</v>
      </c>
      <c r="P298" s="3">
        <f t="shared" si="154"/>
        <v>-15</v>
      </c>
      <c r="Q298" s="3">
        <f t="shared" si="154"/>
        <v>0</v>
      </c>
      <c r="R298" s="3">
        <f t="shared" si="154"/>
        <v>15</v>
      </c>
      <c r="S298" s="3">
        <f t="shared" si="154"/>
        <v>30</v>
      </c>
      <c r="T298" s="3">
        <f t="shared" si="154"/>
        <v>45</v>
      </c>
      <c r="U298" s="3">
        <f t="shared" si="154"/>
        <v>60</v>
      </c>
      <c r="V298" s="3">
        <f t="shared" si="154"/>
        <v>75</v>
      </c>
      <c r="W298" s="3">
        <f t="shared" si="154"/>
        <v>90</v>
      </c>
      <c r="X298" s="3">
        <f t="shared" si="154"/>
        <v>105</v>
      </c>
      <c r="Y298" s="3">
        <f t="shared" si="154"/>
        <v>120</v>
      </c>
      <c r="Z298" s="3">
        <f t="shared" si="154"/>
        <v>135</v>
      </c>
      <c r="AA298" s="3">
        <f t="shared" si="166"/>
        <v>150</v>
      </c>
      <c r="AB298" s="3">
        <f t="shared" si="166"/>
        <v>165</v>
      </c>
      <c r="AC298" s="3">
        <f t="shared" si="166"/>
        <v>180</v>
      </c>
      <c r="AD298" s="7">
        <f t="shared" ref="AD298:AK329" si="168">DEGREES(ACOS((SIN(RADIANS($J$4))*SIN(RADIANS($D298))+COS(RADIANS($J$4))*COS(RADIANS($D298))*COS(RADIANS(E298)))))</f>
        <v>148.28060276577369</v>
      </c>
      <c r="AE298" s="7">
        <f t="shared" si="168"/>
        <v>145.03566699685265</v>
      </c>
      <c r="AF298" s="7">
        <f t="shared" si="168"/>
        <v>136.74049841487849</v>
      </c>
      <c r="AG298" s="7">
        <f t="shared" si="168"/>
        <v>125.66866445124747</v>
      </c>
      <c r="AH298" s="7">
        <f t="shared" si="168"/>
        <v>113.19865571732896</v>
      </c>
      <c r="AI298" s="7">
        <f t="shared" si="168"/>
        <v>99.998330181035371</v>
      </c>
      <c r="AJ298" s="7">
        <f t="shared" si="168"/>
        <v>86.39988771605168</v>
      </c>
      <c r="AK298" s="7">
        <f t="shared" si="168"/>
        <v>72.590174541551747</v>
      </c>
      <c r="AL298" s="7">
        <f t="shared" si="167"/>
        <v>58.700926463067219</v>
      </c>
      <c r="AM298" s="7">
        <f t="shared" si="167"/>
        <v>44.87222475288393</v>
      </c>
      <c r="AN298" s="7">
        <f t="shared" si="167"/>
        <v>31.367930299010055</v>
      </c>
      <c r="AO298" s="7">
        <f t="shared" si="167"/>
        <v>19.074597905559457</v>
      </c>
      <c r="AP298" s="7">
        <f t="shared" si="167"/>
        <v>12.520602765773651</v>
      </c>
      <c r="AQ298" s="7">
        <f t="shared" si="163"/>
        <v>19.074597905559457</v>
      </c>
      <c r="AR298" s="7">
        <f t="shared" si="163"/>
        <v>31.367930299010055</v>
      </c>
      <c r="AS298" s="7">
        <f t="shared" si="163"/>
        <v>44.87222475288393</v>
      </c>
      <c r="AT298" s="7">
        <f t="shared" si="163"/>
        <v>58.700926463067219</v>
      </c>
      <c r="AU298" s="7">
        <f t="shared" si="163"/>
        <v>72.590174541551747</v>
      </c>
      <c r="AV298" s="7">
        <f t="shared" si="163"/>
        <v>86.39988771605168</v>
      </c>
      <c r="AW298" s="7">
        <f t="shared" si="163"/>
        <v>99.998330181035371</v>
      </c>
      <c r="AX298" s="7">
        <f t="shared" si="163"/>
        <v>113.19865571732896</v>
      </c>
      <c r="AY298" s="7">
        <f t="shared" si="163"/>
        <v>125.66866445124747</v>
      </c>
      <c r="AZ298" s="7">
        <f t="shared" si="162"/>
        <v>136.74049841487849</v>
      </c>
      <c r="BA298" s="7">
        <f t="shared" si="162"/>
        <v>145.03566699685265</v>
      </c>
      <c r="BB298" s="7">
        <f t="shared" si="162"/>
        <v>148.28060276577369</v>
      </c>
      <c r="BC298" s="7">
        <f t="shared" si="155"/>
        <v>93.941846353753448</v>
      </c>
      <c r="BD298" s="7">
        <f t="shared" si="148"/>
        <v>12.525579513833794</v>
      </c>
      <c r="BE298" s="40">
        <f t="shared" si="156"/>
        <v>1.0074618176217736</v>
      </c>
      <c r="BF298" s="40">
        <f t="shared" si="160"/>
        <v>0</v>
      </c>
      <c r="BG298" s="40">
        <f t="shared" si="160"/>
        <v>0</v>
      </c>
      <c r="BH298" s="40">
        <f t="shared" si="160"/>
        <v>0</v>
      </c>
      <c r="BI298" s="40">
        <f t="shared" si="160"/>
        <v>0</v>
      </c>
      <c r="BJ298" s="40">
        <f t="shared" si="160"/>
        <v>0</v>
      </c>
      <c r="BK298" s="40">
        <f t="shared" si="160"/>
        <v>0</v>
      </c>
      <c r="BL298" s="40">
        <f t="shared" si="160"/>
        <v>86.477816234764234</v>
      </c>
      <c r="BM298" s="40">
        <f t="shared" si="160"/>
        <v>412.06442842556919</v>
      </c>
      <c r="BN298" s="40">
        <f t="shared" si="160"/>
        <v>715.46285105288791</v>
      </c>
      <c r="BO298" s="40">
        <f t="shared" si="164"/>
        <v>975.9969830042686</v>
      </c>
      <c r="BP298" s="40">
        <f t="shared" si="164"/>
        <v>1175.9118537402342</v>
      </c>
      <c r="BQ298" s="40">
        <f t="shared" si="164"/>
        <v>1301.5835951950737</v>
      </c>
      <c r="BR298" s="40">
        <f t="shared" si="164"/>
        <v>1344.447885871012</v>
      </c>
      <c r="BS298" s="40">
        <f t="shared" si="164"/>
        <v>1301.5835951950737</v>
      </c>
      <c r="BT298" s="40">
        <f t="shared" si="164"/>
        <v>1175.9118537402342</v>
      </c>
      <c r="BU298" s="40">
        <f t="shared" si="164"/>
        <v>975.9969830042686</v>
      </c>
      <c r="BV298" s="40">
        <f t="shared" si="164"/>
        <v>715.46285105288791</v>
      </c>
      <c r="BW298" s="40">
        <f t="shared" si="164"/>
        <v>412.06442842556919</v>
      </c>
      <c r="BX298" s="40">
        <f t="shared" si="164"/>
        <v>86.477816234764234</v>
      </c>
      <c r="BY298" s="40">
        <f t="shared" si="145"/>
        <v>0</v>
      </c>
      <c r="BZ298" s="40">
        <f t="shared" si="145"/>
        <v>0</v>
      </c>
      <c r="CA298" s="40">
        <f t="shared" si="145"/>
        <v>0</v>
      </c>
      <c r="CB298" s="40">
        <f t="shared" si="145"/>
        <v>0</v>
      </c>
      <c r="CC298" s="40">
        <f t="shared" si="141"/>
        <v>0</v>
      </c>
      <c r="CD298" s="40">
        <f t="shared" si="141"/>
        <v>0</v>
      </c>
      <c r="CE298" s="40">
        <f t="shared" si="157"/>
        <v>685.6684217942161</v>
      </c>
      <c r="CF298" s="10">
        <f t="shared" si="149"/>
        <v>1.6395945242756274</v>
      </c>
      <c r="CG298" s="35">
        <f t="shared" si="150"/>
        <v>6.9709677419354827</v>
      </c>
      <c r="CH298" s="7">
        <f t="shared" si="151"/>
        <v>38.656311535578972</v>
      </c>
      <c r="CI298" s="7">
        <f t="shared" si="158"/>
        <v>19.714718883145277</v>
      </c>
      <c r="CJ298" s="10">
        <f t="shared" si="152"/>
        <v>22.397468491568041</v>
      </c>
    </row>
    <row r="299" spans="1:88" ht="15.75" thickBot="1" x14ac:dyDescent="0.3">
      <c r="A299" s="8">
        <v>288</v>
      </c>
      <c r="B299" s="3" t="s">
        <v>25</v>
      </c>
      <c r="C299" s="14">
        <v>44484</v>
      </c>
      <c r="D299" s="11">
        <f t="shared" si="153"/>
        <v>-9.9662579722860389</v>
      </c>
      <c r="E299" s="8">
        <f t="shared" si="165"/>
        <v>-180</v>
      </c>
      <c r="F299" s="3">
        <f t="shared" si="165"/>
        <v>-165</v>
      </c>
      <c r="G299" s="3">
        <f t="shared" si="165"/>
        <v>-150</v>
      </c>
      <c r="H299" s="3">
        <f t="shared" si="165"/>
        <v>-135</v>
      </c>
      <c r="I299" s="3">
        <f t="shared" si="165"/>
        <v>-120</v>
      </c>
      <c r="J299" s="3">
        <f t="shared" si="165"/>
        <v>-105</v>
      </c>
      <c r="K299" s="3">
        <f t="shared" si="165"/>
        <v>-90</v>
      </c>
      <c r="L299" s="3">
        <f t="shared" si="165"/>
        <v>-75</v>
      </c>
      <c r="M299" s="3">
        <f t="shared" si="165"/>
        <v>-60</v>
      </c>
      <c r="N299" s="3">
        <f t="shared" si="165"/>
        <v>-45</v>
      </c>
      <c r="O299" s="3">
        <f t="shared" si="154"/>
        <v>-30</v>
      </c>
      <c r="P299" s="3">
        <f t="shared" si="154"/>
        <v>-15</v>
      </c>
      <c r="Q299" s="3">
        <f t="shared" si="154"/>
        <v>0</v>
      </c>
      <c r="R299" s="3">
        <f t="shared" si="154"/>
        <v>15</v>
      </c>
      <c r="S299" s="3">
        <f t="shared" si="154"/>
        <v>30</v>
      </c>
      <c r="T299" s="3">
        <f t="shared" si="154"/>
        <v>45</v>
      </c>
      <c r="U299" s="3">
        <f t="shared" si="154"/>
        <v>60</v>
      </c>
      <c r="V299" s="3">
        <f t="shared" si="154"/>
        <v>75</v>
      </c>
      <c r="W299" s="3">
        <f t="shared" si="154"/>
        <v>90</v>
      </c>
      <c r="X299" s="3">
        <f t="shared" si="154"/>
        <v>105</v>
      </c>
      <c r="Y299" s="3">
        <f t="shared" si="154"/>
        <v>120</v>
      </c>
      <c r="Z299" s="3">
        <f t="shared" si="154"/>
        <v>135</v>
      </c>
      <c r="AA299" s="3">
        <f t="shared" si="166"/>
        <v>150</v>
      </c>
      <c r="AB299" s="3">
        <f t="shared" si="166"/>
        <v>165</v>
      </c>
      <c r="AC299" s="3">
        <f t="shared" si="166"/>
        <v>180</v>
      </c>
      <c r="AD299" s="7">
        <f t="shared" si="168"/>
        <v>147.91374202771397</v>
      </c>
      <c r="AE299" s="7">
        <f t="shared" si="168"/>
        <v>144.70216929916594</v>
      </c>
      <c r="AF299" s="7">
        <f t="shared" si="168"/>
        <v>136.46955887324432</v>
      </c>
      <c r="AG299" s="7">
        <f t="shared" si="168"/>
        <v>125.45113149293502</v>
      </c>
      <c r="AH299" s="7">
        <f t="shared" si="168"/>
        <v>113.01925566000278</v>
      </c>
      <c r="AI299" s="7">
        <f t="shared" si="168"/>
        <v>99.844958810765334</v>
      </c>
      <c r="AJ299" s="7">
        <f t="shared" si="168"/>
        <v>86.263476598011437</v>
      </c>
      <c r="AK299" s="7">
        <f t="shared" si="168"/>
        <v>72.463126451005934</v>
      </c>
      <c r="AL299" s="7">
        <f t="shared" si="167"/>
        <v>58.57531619562986</v>
      </c>
      <c r="AM299" s="7">
        <f t="shared" si="167"/>
        <v>44.736990315933859</v>
      </c>
      <c r="AN299" s="7">
        <f t="shared" si="167"/>
        <v>31.202087341663926</v>
      </c>
      <c r="AO299" s="7">
        <f t="shared" si="167"/>
        <v>18.827174496988839</v>
      </c>
      <c r="AP299" s="7">
        <f t="shared" si="167"/>
        <v>12.153742027713974</v>
      </c>
      <c r="AQ299" s="7">
        <f t="shared" si="163"/>
        <v>18.827174496988839</v>
      </c>
      <c r="AR299" s="7">
        <f t="shared" si="163"/>
        <v>31.202087341663926</v>
      </c>
      <c r="AS299" s="7">
        <f t="shared" si="163"/>
        <v>44.736990315933859</v>
      </c>
      <c r="AT299" s="7">
        <f t="shared" si="163"/>
        <v>58.57531619562986</v>
      </c>
      <c r="AU299" s="7">
        <f t="shared" si="163"/>
        <v>72.463126451005934</v>
      </c>
      <c r="AV299" s="7">
        <f t="shared" si="163"/>
        <v>86.263476598011437</v>
      </c>
      <c r="AW299" s="7">
        <f t="shared" si="163"/>
        <v>99.844958810765334</v>
      </c>
      <c r="AX299" s="7">
        <f t="shared" si="163"/>
        <v>113.01925566000278</v>
      </c>
      <c r="AY299" s="7">
        <f t="shared" si="163"/>
        <v>125.45113149293502</v>
      </c>
      <c r="AZ299" s="7">
        <f t="shared" si="162"/>
        <v>136.46955887324432</v>
      </c>
      <c r="BA299" s="7">
        <f t="shared" si="162"/>
        <v>144.70216929916594</v>
      </c>
      <c r="BB299" s="7">
        <f t="shared" si="162"/>
        <v>147.91374202771397</v>
      </c>
      <c r="BC299" s="7">
        <f t="shared" si="155"/>
        <v>94.095774442971404</v>
      </c>
      <c r="BD299" s="7">
        <f t="shared" si="148"/>
        <v>12.546103259062853</v>
      </c>
      <c r="BE299" s="40">
        <f t="shared" si="156"/>
        <v>1.0080140408291658</v>
      </c>
      <c r="BF299" s="40">
        <f t="shared" si="160"/>
        <v>0</v>
      </c>
      <c r="BG299" s="40">
        <f t="shared" si="160"/>
        <v>0</v>
      </c>
      <c r="BH299" s="40">
        <f t="shared" si="160"/>
        <v>0</v>
      </c>
      <c r="BI299" s="40">
        <f t="shared" si="160"/>
        <v>0</v>
      </c>
      <c r="BJ299" s="40">
        <f t="shared" si="160"/>
        <v>0</v>
      </c>
      <c r="BK299" s="40">
        <f t="shared" si="160"/>
        <v>0</v>
      </c>
      <c r="BL299" s="40">
        <f t="shared" si="160"/>
        <v>89.799162840104358</v>
      </c>
      <c r="BM299" s="40">
        <f t="shared" si="160"/>
        <v>415.204791908603</v>
      </c>
      <c r="BN299" s="40">
        <f t="shared" si="160"/>
        <v>718.43456511431225</v>
      </c>
      <c r="BO299" s="40">
        <f t="shared" si="164"/>
        <v>978.82387452415514</v>
      </c>
      <c r="BP299" s="40">
        <f t="shared" si="164"/>
        <v>1178.6276190155315</v>
      </c>
      <c r="BQ299" s="40">
        <f t="shared" si="164"/>
        <v>1304.2295035926541</v>
      </c>
      <c r="BR299" s="40">
        <f t="shared" si="164"/>
        <v>1347.0699673885194</v>
      </c>
      <c r="BS299" s="40">
        <f t="shared" si="164"/>
        <v>1304.2295035926541</v>
      </c>
      <c r="BT299" s="40">
        <f t="shared" si="164"/>
        <v>1178.6276190155315</v>
      </c>
      <c r="BU299" s="40">
        <f t="shared" si="164"/>
        <v>978.82387452415514</v>
      </c>
      <c r="BV299" s="40">
        <f t="shared" si="164"/>
        <v>718.43456511431225</v>
      </c>
      <c r="BW299" s="40">
        <f t="shared" si="164"/>
        <v>415.204791908603</v>
      </c>
      <c r="BX299" s="40">
        <f t="shared" si="164"/>
        <v>89.799162840104358</v>
      </c>
      <c r="BY299" s="40">
        <f t="shared" si="145"/>
        <v>0</v>
      </c>
      <c r="BZ299" s="40">
        <f t="shared" si="145"/>
        <v>0</v>
      </c>
      <c r="CA299" s="40">
        <f t="shared" si="145"/>
        <v>0</v>
      </c>
      <c r="CB299" s="40">
        <f t="shared" si="145"/>
        <v>0</v>
      </c>
      <c r="CC299" s="40">
        <f t="shared" si="141"/>
        <v>0</v>
      </c>
      <c r="CD299" s="40">
        <f t="shared" si="141"/>
        <v>0</v>
      </c>
      <c r="CE299" s="40">
        <f t="shared" si="157"/>
        <v>687.0056833681449</v>
      </c>
      <c r="CF299" s="10">
        <f t="shared" si="149"/>
        <v>1.6422810762437843</v>
      </c>
      <c r="CG299" s="35">
        <f t="shared" si="150"/>
        <v>6.9709677419354827</v>
      </c>
      <c r="CH299" s="7">
        <f t="shared" si="151"/>
        <v>38.789864412570296</v>
      </c>
      <c r="CI299" s="7">
        <f t="shared" si="158"/>
        <v>19.78283085041085</v>
      </c>
      <c r="CJ299" s="10">
        <f t="shared" si="152"/>
        <v>22.456485147170767</v>
      </c>
    </row>
    <row r="300" spans="1:88" ht="15.75" thickBot="1" x14ac:dyDescent="0.3">
      <c r="A300" s="8">
        <v>289</v>
      </c>
      <c r="B300" s="3" t="s">
        <v>25</v>
      </c>
      <c r="C300" s="14">
        <v>44485</v>
      </c>
      <c r="D300" s="11">
        <f t="shared" si="153"/>
        <v>-10.330165493019102</v>
      </c>
      <c r="E300" s="8">
        <f t="shared" si="165"/>
        <v>-180</v>
      </c>
      <c r="F300" s="3">
        <f t="shared" si="165"/>
        <v>-165</v>
      </c>
      <c r="G300" s="3">
        <f t="shared" si="165"/>
        <v>-150</v>
      </c>
      <c r="H300" s="3">
        <f t="shared" si="165"/>
        <v>-135</v>
      </c>
      <c r="I300" s="3">
        <f t="shared" si="165"/>
        <v>-120</v>
      </c>
      <c r="J300" s="3">
        <f t="shared" si="165"/>
        <v>-105</v>
      </c>
      <c r="K300" s="3">
        <f t="shared" si="165"/>
        <v>-90</v>
      </c>
      <c r="L300" s="3">
        <f t="shared" si="165"/>
        <v>-75</v>
      </c>
      <c r="M300" s="3">
        <f t="shared" si="165"/>
        <v>-60</v>
      </c>
      <c r="N300" s="3">
        <f t="shared" si="165"/>
        <v>-45</v>
      </c>
      <c r="O300" s="3">
        <f t="shared" si="154"/>
        <v>-30</v>
      </c>
      <c r="P300" s="3">
        <f t="shared" si="154"/>
        <v>-15</v>
      </c>
      <c r="Q300" s="3">
        <f t="shared" si="154"/>
        <v>0</v>
      </c>
      <c r="R300" s="3">
        <f t="shared" si="154"/>
        <v>15</v>
      </c>
      <c r="S300" s="3">
        <f t="shared" ref="O300:Z328" si="169">(S$11-12)*15</f>
        <v>30</v>
      </c>
      <c r="T300" s="3">
        <f t="shared" si="169"/>
        <v>45</v>
      </c>
      <c r="U300" s="3">
        <f t="shared" si="169"/>
        <v>60</v>
      </c>
      <c r="V300" s="3">
        <f t="shared" si="169"/>
        <v>75</v>
      </c>
      <c r="W300" s="3">
        <f t="shared" si="169"/>
        <v>90</v>
      </c>
      <c r="X300" s="3">
        <f t="shared" si="169"/>
        <v>105</v>
      </c>
      <c r="Y300" s="3">
        <f t="shared" si="169"/>
        <v>120</v>
      </c>
      <c r="Z300" s="3">
        <f t="shared" si="169"/>
        <v>135</v>
      </c>
      <c r="AA300" s="3">
        <f t="shared" si="166"/>
        <v>150</v>
      </c>
      <c r="AB300" s="3">
        <f t="shared" si="166"/>
        <v>165</v>
      </c>
      <c r="AC300" s="3">
        <f t="shared" si="166"/>
        <v>180</v>
      </c>
      <c r="AD300" s="7">
        <f t="shared" si="168"/>
        <v>147.54983450698089</v>
      </c>
      <c r="AE300" s="7">
        <f t="shared" si="168"/>
        <v>144.37079175521006</v>
      </c>
      <c r="AF300" s="7">
        <f t="shared" si="168"/>
        <v>136.19969537425192</v>
      </c>
      <c r="AG300" s="7">
        <f t="shared" si="168"/>
        <v>125.23428113624428</v>
      </c>
      <c r="AH300" s="7">
        <f t="shared" si="168"/>
        <v>112.84055053188007</v>
      </c>
      <c r="AI300" s="7">
        <f t="shared" si="168"/>
        <v>99.692489873666176</v>
      </c>
      <c r="AJ300" s="7">
        <f t="shared" si="168"/>
        <v>86.128294196118105</v>
      </c>
      <c r="AK300" s="7">
        <f t="shared" si="168"/>
        <v>72.337746930541698</v>
      </c>
      <c r="AL300" s="7">
        <f t="shared" si="167"/>
        <v>58.451970433500421</v>
      </c>
      <c r="AM300" s="7">
        <f t="shared" si="167"/>
        <v>44.604873096707422</v>
      </c>
      <c r="AN300" s="7">
        <f t="shared" si="167"/>
        <v>31.040642373829723</v>
      </c>
      <c r="AO300" s="7">
        <f t="shared" si="167"/>
        <v>18.585500121766628</v>
      </c>
      <c r="AP300" s="7">
        <f t="shared" si="167"/>
        <v>11.789834506980897</v>
      </c>
      <c r="AQ300" s="7">
        <f t="shared" si="163"/>
        <v>18.585500121766628</v>
      </c>
      <c r="AR300" s="7">
        <f t="shared" si="163"/>
        <v>31.040642373829723</v>
      </c>
      <c r="AS300" s="7">
        <f t="shared" si="163"/>
        <v>44.604873096707422</v>
      </c>
      <c r="AT300" s="7">
        <f t="shared" si="163"/>
        <v>58.451970433500421</v>
      </c>
      <c r="AU300" s="7">
        <f t="shared" si="163"/>
        <v>72.337746930541698</v>
      </c>
      <c r="AV300" s="7">
        <f t="shared" si="163"/>
        <v>86.128294196118105</v>
      </c>
      <c r="AW300" s="7">
        <f t="shared" si="163"/>
        <v>99.692489873666176</v>
      </c>
      <c r="AX300" s="7">
        <f t="shared" si="163"/>
        <v>112.84055053188007</v>
      </c>
      <c r="AY300" s="7">
        <f t="shared" si="163"/>
        <v>125.23428113624428</v>
      </c>
      <c r="AZ300" s="7">
        <f t="shared" si="162"/>
        <v>136.19969537425192</v>
      </c>
      <c r="BA300" s="7">
        <f t="shared" si="162"/>
        <v>144.37079175521006</v>
      </c>
      <c r="BB300" s="7">
        <f t="shared" si="162"/>
        <v>147.54983450698089</v>
      </c>
      <c r="BC300" s="7">
        <f t="shared" si="155"/>
        <v>94.24883533103322</v>
      </c>
      <c r="BD300" s="7">
        <f t="shared" si="148"/>
        <v>12.566511377471096</v>
      </c>
      <c r="BE300" s="40">
        <f t="shared" si="156"/>
        <v>1.0085638893033033</v>
      </c>
      <c r="BF300" s="40">
        <f t="shared" si="160"/>
        <v>0</v>
      </c>
      <c r="BG300" s="40">
        <f t="shared" si="160"/>
        <v>0</v>
      </c>
      <c r="BH300" s="40">
        <f t="shared" si="160"/>
        <v>0</v>
      </c>
      <c r="BI300" s="40">
        <f t="shared" si="160"/>
        <v>0</v>
      </c>
      <c r="BJ300" s="40">
        <f t="shared" si="160"/>
        <v>0</v>
      </c>
      <c r="BK300" s="40">
        <f t="shared" si="160"/>
        <v>0</v>
      </c>
      <c r="BL300" s="40">
        <f t="shared" si="160"/>
        <v>93.093868976176637</v>
      </c>
      <c r="BM300" s="40">
        <f t="shared" si="160"/>
        <v>418.30706311003303</v>
      </c>
      <c r="BN300" s="40">
        <f t="shared" si="160"/>
        <v>721.35751550388147</v>
      </c>
      <c r="BO300" s="40">
        <f t="shared" si="164"/>
        <v>981.59283864163262</v>
      </c>
      <c r="BP300" s="40">
        <f t="shared" si="164"/>
        <v>1181.2784253106549</v>
      </c>
      <c r="BQ300" s="40">
        <f t="shared" si="164"/>
        <v>1306.8060327754888</v>
      </c>
      <c r="BR300" s="40">
        <f t="shared" si="164"/>
        <v>1349.6211620315855</v>
      </c>
      <c r="BS300" s="40">
        <f t="shared" si="164"/>
        <v>1306.8060327754888</v>
      </c>
      <c r="BT300" s="40">
        <f t="shared" si="164"/>
        <v>1181.2784253106549</v>
      </c>
      <c r="BU300" s="40">
        <f t="shared" si="164"/>
        <v>981.59283864163262</v>
      </c>
      <c r="BV300" s="40">
        <f t="shared" si="164"/>
        <v>721.35751550388147</v>
      </c>
      <c r="BW300" s="40">
        <f t="shared" si="164"/>
        <v>418.30706311003303</v>
      </c>
      <c r="BX300" s="40">
        <f t="shared" si="164"/>
        <v>93.093868976176637</v>
      </c>
      <c r="BY300" s="40">
        <f t="shared" si="145"/>
        <v>0</v>
      </c>
      <c r="BZ300" s="40">
        <f t="shared" si="145"/>
        <v>0</v>
      </c>
      <c r="CA300" s="40">
        <f t="shared" si="145"/>
        <v>0</v>
      </c>
      <c r="CB300" s="40">
        <f t="shared" si="145"/>
        <v>0</v>
      </c>
      <c r="CC300" s="40">
        <f t="shared" si="141"/>
        <v>0</v>
      </c>
      <c r="CD300" s="40">
        <f t="shared" si="141"/>
        <v>0</v>
      </c>
      <c r="CE300" s="40">
        <f t="shared" si="157"/>
        <v>688.30679263610864</v>
      </c>
      <c r="CF300" s="10">
        <f t="shared" si="149"/>
        <v>1.6449524926964896</v>
      </c>
      <c r="CG300" s="35">
        <f t="shared" si="150"/>
        <v>6.9709677419354827</v>
      </c>
      <c r="CH300" s="7">
        <f t="shared" si="151"/>
        <v>38.920723870853763</v>
      </c>
      <c r="CI300" s="7">
        <f t="shared" si="158"/>
        <v>19.849569174135418</v>
      </c>
      <c r="CJ300" s="10">
        <f t="shared" si="152"/>
        <v>22.51398081942763</v>
      </c>
    </row>
    <row r="301" spans="1:88" ht="15.75" thickBot="1" x14ac:dyDescent="0.3">
      <c r="A301" s="8">
        <v>290</v>
      </c>
      <c r="B301" s="3" t="s">
        <v>25</v>
      </c>
      <c r="C301" s="14">
        <v>44486</v>
      </c>
      <c r="D301" s="11">
        <f t="shared" si="153"/>
        <v>-10.691011962773354</v>
      </c>
      <c r="E301" s="8">
        <f t="shared" si="165"/>
        <v>-180</v>
      </c>
      <c r="F301" s="3">
        <f t="shared" si="165"/>
        <v>-165</v>
      </c>
      <c r="G301" s="3">
        <f t="shared" si="165"/>
        <v>-150</v>
      </c>
      <c r="H301" s="3">
        <f t="shared" si="165"/>
        <v>-135</v>
      </c>
      <c r="I301" s="3">
        <f t="shared" si="165"/>
        <v>-120</v>
      </c>
      <c r="J301" s="3">
        <f t="shared" si="165"/>
        <v>-105</v>
      </c>
      <c r="K301" s="3">
        <f t="shared" si="165"/>
        <v>-90</v>
      </c>
      <c r="L301" s="3">
        <f t="shared" si="165"/>
        <v>-75</v>
      </c>
      <c r="M301" s="3">
        <f t="shared" si="165"/>
        <v>-60</v>
      </c>
      <c r="N301" s="3">
        <f t="shared" si="165"/>
        <v>-45</v>
      </c>
      <c r="O301" s="3">
        <f t="shared" si="169"/>
        <v>-30</v>
      </c>
      <c r="P301" s="3">
        <f t="shared" si="169"/>
        <v>-15</v>
      </c>
      <c r="Q301" s="3">
        <f t="shared" si="169"/>
        <v>0</v>
      </c>
      <c r="R301" s="3">
        <f t="shared" si="169"/>
        <v>15</v>
      </c>
      <c r="S301" s="3">
        <f t="shared" si="169"/>
        <v>30</v>
      </c>
      <c r="T301" s="3">
        <f t="shared" si="169"/>
        <v>45</v>
      </c>
      <c r="U301" s="3">
        <f t="shared" si="169"/>
        <v>60</v>
      </c>
      <c r="V301" s="3">
        <f t="shared" si="169"/>
        <v>75</v>
      </c>
      <c r="W301" s="3">
        <f t="shared" si="169"/>
        <v>90</v>
      </c>
      <c r="X301" s="3">
        <f t="shared" si="169"/>
        <v>105</v>
      </c>
      <c r="Y301" s="3">
        <f t="shared" si="169"/>
        <v>120</v>
      </c>
      <c r="Z301" s="3">
        <f t="shared" si="169"/>
        <v>135</v>
      </c>
      <c r="AA301" s="3">
        <f t="shared" si="166"/>
        <v>150</v>
      </c>
      <c r="AB301" s="3">
        <f t="shared" si="166"/>
        <v>165</v>
      </c>
      <c r="AC301" s="3">
        <f t="shared" si="166"/>
        <v>180</v>
      </c>
      <c r="AD301" s="7">
        <f t="shared" si="168"/>
        <v>147.18898803722664</v>
      </c>
      <c r="AE301" s="7">
        <f t="shared" si="168"/>
        <v>144.04166208167675</v>
      </c>
      <c r="AF301" s="7">
        <f t="shared" si="168"/>
        <v>135.9310359350406</v>
      </c>
      <c r="AG301" s="7">
        <f t="shared" si="168"/>
        <v>125.01821799249882</v>
      </c>
      <c r="AH301" s="7">
        <f t="shared" si="168"/>
        <v>112.66262008510347</v>
      </c>
      <c r="AI301" s="7">
        <f t="shared" si="168"/>
        <v>99.540982202763146</v>
      </c>
      <c r="AJ301" s="7">
        <f t="shared" si="168"/>
        <v>85.994382046057112</v>
      </c>
      <c r="AK301" s="7">
        <f t="shared" si="168"/>
        <v>72.214062917934911</v>
      </c>
      <c r="AL301" s="7">
        <f t="shared" si="167"/>
        <v>58.330904026021791</v>
      </c>
      <c r="AM301" s="7">
        <f t="shared" si="167"/>
        <v>44.475880755030147</v>
      </c>
      <c r="AN301" s="7">
        <f t="shared" si="167"/>
        <v>30.883615283140809</v>
      </c>
      <c r="AO301" s="7">
        <f t="shared" si="167"/>
        <v>18.349699783589667</v>
      </c>
      <c r="AP301" s="7">
        <f t="shared" si="167"/>
        <v>11.428988037226658</v>
      </c>
      <c r="AQ301" s="7">
        <f t="shared" si="163"/>
        <v>18.349699783589667</v>
      </c>
      <c r="AR301" s="7">
        <f t="shared" si="163"/>
        <v>30.883615283140809</v>
      </c>
      <c r="AS301" s="7">
        <f t="shared" si="163"/>
        <v>44.475880755030147</v>
      </c>
      <c r="AT301" s="7">
        <f t="shared" si="163"/>
        <v>58.330904026021791</v>
      </c>
      <c r="AU301" s="7">
        <f t="shared" si="163"/>
        <v>72.214062917934911</v>
      </c>
      <c r="AV301" s="7">
        <f t="shared" si="163"/>
        <v>85.994382046057112</v>
      </c>
      <c r="AW301" s="7">
        <f t="shared" si="163"/>
        <v>99.540982202763146</v>
      </c>
      <c r="AX301" s="7">
        <f t="shared" si="163"/>
        <v>112.66262008510347</v>
      </c>
      <c r="AY301" s="7">
        <f t="shared" si="163"/>
        <v>125.01821799249882</v>
      </c>
      <c r="AZ301" s="7">
        <f t="shared" si="162"/>
        <v>135.9310359350406</v>
      </c>
      <c r="BA301" s="7">
        <f t="shared" si="162"/>
        <v>144.04166208167675</v>
      </c>
      <c r="BB301" s="7">
        <f t="shared" si="162"/>
        <v>147.18898803722664</v>
      </c>
      <c r="BC301" s="7">
        <f t="shared" si="155"/>
        <v>94.400989141937913</v>
      </c>
      <c r="BD301" s="7">
        <f t="shared" si="148"/>
        <v>12.586798552258388</v>
      </c>
      <c r="BE301" s="40">
        <f t="shared" si="156"/>
        <v>1.0091112001122164</v>
      </c>
      <c r="BF301" s="40">
        <f t="shared" si="160"/>
        <v>0</v>
      </c>
      <c r="BG301" s="40">
        <f t="shared" si="160"/>
        <v>0</v>
      </c>
      <c r="BH301" s="40">
        <f t="shared" si="160"/>
        <v>0</v>
      </c>
      <c r="BI301" s="40">
        <f t="shared" si="160"/>
        <v>0</v>
      </c>
      <c r="BJ301" s="40">
        <f t="shared" si="160"/>
        <v>0</v>
      </c>
      <c r="BK301" s="40">
        <f t="shared" si="160"/>
        <v>0</v>
      </c>
      <c r="BL301" s="40">
        <f t="shared" si="160"/>
        <v>96.360845318183678</v>
      </c>
      <c r="BM301" s="40">
        <f t="shared" si="160"/>
        <v>421.37053617036679</v>
      </c>
      <c r="BN301" s="40">
        <f t="shared" si="160"/>
        <v>724.23135369488398</v>
      </c>
      <c r="BO301" s="40">
        <f t="shared" si="164"/>
        <v>984.3038336786027</v>
      </c>
      <c r="BP301" s="40">
        <f t="shared" si="164"/>
        <v>1183.8644664007281</v>
      </c>
      <c r="BQ301" s="40">
        <f t="shared" si="164"/>
        <v>1309.313524530786</v>
      </c>
      <c r="BR301" s="40">
        <f t="shared" si="164"/>
        <v>1352.1018620715834</v>
      </c>
      <c r="BS301" s="40">
        <f t="shared" si="164"/>
        <v>1309.313524530786</v>
      </c>
      <c r="BT301" s="40">
        <f t="shared" si="164"/>
        <v>1183.8644664007281</v>
      </c>
      <c r="BU301" s="40">
        <f t="shared" si="164"/>
        <v>984.3038336786027</v>
      </c>
      <c r="BV301" s="40">
        <f t="shared" si="164"/>
        <v>724.23135369488398</v>
      </c>
      <c r="BW301" s="40">
        <f t="shared" si="164"/>
        <v>421.37053617036679</v>
      </c>
      <c r="BX301" s="40">
        <f t="shared" si="164"/>
        <v>96.360845318183678</v>
      </c>
      <c r="BY301" s="40">
        <f t="shared" si="145"/>
        <v>0</v>
      </c>
      <c r="BZ301" s="40">
        <f t="shared" si="145"/>
        <v>0</v>
      </c>
      <c r="CA301" s="40">
        <f t="shared" si="145"/>
        <v>0</v>
      </c>
      <c r="CB301" s="40">
        <f t="shared" si="145"/>
        <v>0</v>
      </c>
      <c r="CC301" s="40">
        <f t="shared" si="141"/>
        <v>0</v>
      </c>
      <c r="CD301" s="40">
        <f t="shared" si="141"/>
        <v>0</v>
      </c>
      <c r="CE301" s="40">
        <f t="shared" si="157"/>
        <v>689.57194965650751</v>
      </c>
      <c r="CF301" s="10">
        <f t="shared" si="149"/>
        <v>1.6476080776662334</v>
      </c>
      <c r="CG301" s="35">
        <f t="shared" si="150"/>
        <v>6.9709677419354827</v>
      </c>
      <c r="CH301" s="7">
        <f t="shared" si="151"/>
        <v>39.048885454378485</v>
      </c>
      <c r="CI301" s="7">
        <f t="shared" si="158"/>
        <v>19.914931581733029</v>
      </c>
      <c r="CJ301" s="10">
        <f t="shared" si="152"/>
        <v>22.569961820756173</v>
      </c>
    </row>
    <row r="302" spans="1:88" ht="15.75" thickBot="1" x14ac:dyDescent="0.3">
      <c r="A302" s="8">
        <v>291</v>
      </c>
      <c r="B302" s="3" t="s">
        <v>25</v>
      </c>
      <c r="C302" s="14">
        <v>44487</v>
      </c>
      <c r="D302" s="11">
        <f t="shared" si="153"/>
        <v>-11.0486904549521</v>
      </c>
      <c r="E302" s="8">
        <f t="shared" si="165"/>
        <v>-180</v>
      </c>
      <c r="F302" s="3">
        <f t="shared" si="165"/>
        <v>-165</v>
      </c>
      <c r="G302" s="3">
        <f t="shared" si="165"/>
        <v>-150</v>
      </c>
      <c r="H302" s="3">
        <f t="shared" si="165"/>
        <v>-135</v>
      </c>
      <c r="I302" s="3">
        <f t="shared" si="165"/>
        <v>-120</v>
      </c>
      <c r="J302" s="3">
        <f t="shared" si="165"/>
        <v>-105</v>
      </c>
      <c r="K302" s="3">
        <f t="shared" si="165"/>
        <v>-90</v>
      </c>
      <c r="L302" s="3">
        <f t="shared" si="165"/>
        <v>-75</v>
      </c>
      <c r="M302" s="3">
        <f t="shared" si="165"/>
        <v>-60</v>
      </c>
      <c r="N302" s="3">
        <f t="shared" si="165"/>
        <v>-45</v>
      </c>
      <c r="O302" s="3">
        <f t="shared" si="169"/>
        <v>-30</v>
      </c>
      <c r="P302" s="3">
        <f t="shared" si="169"/>
        <v>-15</v>
      </c>
      <c r="Q302" s="3">
        <f t="shared" si="169"/>
        <v>0</v>
      </c>
      <c r="R302" s="3">
        <f t="shared" si="169"/>
        <v>15</v>
      </c>
      <c r="S302" s="3">
        <f t="shared" si="169"/>
        <v>30</v>
      </c>
      <c r="T302" s="3">
        <f t="shared" si="169"/>
        <v>45</v>
      </c>
      <c r="U302" s="3">
        <f t="shared" si="169"/>
        <v>60</v>
      </c>
      <c r="V302" s="3">
        <f t="shared" si="169"/>
        <v>75</v>
      </c>
      <c r="W302" s="3">
        <f t="shared" si="169"/>
        <v>90</v>
      </c>
      <c r="X302" s="3">
        <f t="shared" si="169"/>
        <v>105</v>
      </c>
      <c r="Y302" s="3">
        <f t="shared" si="169"/>
        <v>120</v>
      </c>
      <c r="Z302" s="3">
        <f t="shared" si="169"/>
        <v>135</v>
      </c>
      <c r="AA302" s="3">
        <f t="shared" si="166"/>
        <v>150</v>
      </c>
      <c r="AB302" s="3">
        <f t="shared" si="166"/>
        <v>165</v>
      </c>
      <c r="AC302" s="3">
        <f t="shared" si="166"/>
        <v>180</v>
      </c>
      <c r="AD302" s="7">
        <f t="shared" si="168"/>
        <v>146.8313095450479</v>
      </c>
      <c r="AE302" s="7">
        <f t="shared" si="168"/>
        <v>143.7149063792732</v>
      </c>
      <c r="AF302" s="7">
        <f t="shared" si="168"/>
        <v>135.66370748074132</v>
      </c>
      <c r="AG302" s="7">
        <f t="shared" si="168"/>
        <v>124.80304629705905</v>
      </c>
      <c r="AH302" s="7">
        <f t="shared" si="168"/>
        <v>112.48554387857281</v>
      </c>
      <c r="AI302" s="7">
        <f t="shared" si="168"/>
        <v>99.390494280511732</v>
      </c>
      <c r="AJ302" s="7">
        <f t="shared" si="168"/>
        <v>85.861780979826591</v>
      </c>
      <c r="AK302" s="7">
        <f t="shared" si="168"/>
        <v>72.092100122379321</v>
      </c>
      <c r="AL302" s="7">
        <f t="shared" si="167"/>
        <v>58.212129814704454</v>
      </c>
      <c r="AM302" s="7">
        <f t="shared" si="167"/>
        <v>44.350017646100468</v>
      </c>
      <c r="AN302" s="7">
        <f t="shared" si="167"/>
        <v>30.731020213298272</v>
      </c>
      <c r="AO302" s="7">
        <f t="shared" si="167"/>
        <v>18.119891837245696</v>
      </c>
      <c r="AP302" s="7">
        <f t="shared" si="167"/>
        <v>11.071309545047912</v>
      </c>
      <c r="AQ302" s="7">
        <f t="shared" si="163"/>
        <v>18.119891837245696</v>
      </c>
      <c r="AR302" s="7">
        <f t="shared" si="163"/>
        <v>30.731020213298272</v>
      </c>
      <c r="AS302" s="7">
        <f t="shared" si="163"/>
        <v>44.350017646100468</v>
      </c>
      <c r="AT302" s="7">
        <f t="shared" si="163"/>
        <v>58.212129814704454</v>
      </c>
      <c r="AU302" s="7">
        <f t="shared" si="163"/>
        <v>72.092100122379321</v>
      </c>
      <c r="AV302" s="7">
        <f t="shared" si="163"/>
        <v>85.861780979826591</v>
      </c>
      <c r="AW302" s="7">
        <f t="shared" si="163"/>
        <v>99.390494280511732</v>
      </c>
      <c r="AX302" s="7">
        <f t="shared" si="163"/>
        <v>112.48554387857281</v>
      </c>
      <c r="AY302" s="7">
        <f t="shared" si="163"/>
        <v>124.80304629705905</v>
      </c>
      <c r="AZ302" s="7">
        <f t="shared" si="162"/>
        <v>135.66370748074132</v>
      </c>
      <c r="BA302" s="7">
        <f t="shared" si="162"/>
        <v>143.7149063792732</v>
      </c>
      <c r="BB302" s="7">
        <f t="shared" si="162"/>
        <v>146.8313095450479</v>
      </c>
      <c r="BC302" s="7">
        <f t="shared" si="155"/>
        <v>94.552195410486831</v>
      </c>
      <c r="BD302" s="7">
        <f t="shared" si="148"/>
        <v>12.606959388064912</v>
      </c>
      <c r="BE302" s="40">
        <f t="shared" si="156"/>
        <v>1.0096558110759004</v>
      </c>
      <c r="BF302" s="40">
        <f t="shared" si="160"/>
        <v>0</v>
      </c>
      <c r="BG302" s="40">
        <f t="shared" si="160"/>
        <v>0</v>
      </c>
      <c r="BH302" s="40">
        <f t="shared" si="160"/>
        <v>0</v>
      </c>
      <c r="BI302" s="40">
        <f t="shared" si="160"/>
        <v>0</v>
      </c>
      <c r="BJ302" s="40">
        <f t="shared" si="160"/>
        <v>0</v>
      </c>
      <c r="BK302" s="40">
        <f t="shared" si="160"/>
        <v>0</v>
      </c>
      <c r="BL302" s="40">
        <f t="shared" si="160"/>
        <v>99.599017234946118</v>
      </c>
      <c r="BM302" s="40">
        <f t="shared" si="160"/>
        <v>424.39453300371986</v>
      </c>
      <c r="BN302" s="40">
        <f t="shared" si="160"/>
        <v>727.05577112282003</v>
      </c>
      <c r="BO302" s="40">
        <f t="shared" si="164"/>
        <v>986.95686838577421</v>
      </c>
      <c r="BP302" s="40">
        <f t="shared" si="164"/>
        <v>1186.3859945209838</v>
      </c>
      <c r="BQ302" s="40">
        <f t="shared" si="164"/>
        <v>1311.7523841545478</v>
      </c>
      <c r="BR302" s="40">
        <f t="shared" si="164"/>
        <v>1354.5125250106933</v>
      </c>
      <c r="BS302" s="40">
        <f t="shared" si="164"/>
        <v>1311.7523841545478</v>
      </c>
      <c r="BT302" s="40">
        <f t="shared" si="164"/>
        <v>1186.3859945209838</v>
      </c>
      <c r="BU302" s="40">
        <f t="shared" si="164"/>
        <v>986.95686838577421</v>
      </c>
      <c r="BV302" s="40">
        <f t="shared" si="164"/>
        <v>727.05577112282003</v>
      </c>
      <c r="BW302" s="40">
        <f t="shared" si="164"/>
        <v>424.39453300371986</v>
      </c>
      <c r="BX302" s="40">
        <f t="shared" si="164"/>
        <v>99.599017234946118</v>
      </c>
      <c r="BY302" s="40">
        <f t="shared" si="145"/>
        <v>0</v>
      </c>
      <c r="BZ302" s="40">
        <f t="shared" si="145"/>
        <v>0</v>
      </c>
      <c r="CA302" s="40">
        <f t="shared" si="145"/>
        <v>0</v>
      </c>
      <c r="CB302" s="40">
        <f t="shared" si="145"/>
        <v>0</v>
      </c>
      <c r="CC302" s="40">
        <f t="shared" si="141"/>
        <v>0</v>
      </c>
      <c r="CD302" s="40">
        <f t="shared" si="141"/>
        <v>0</v>
      </c>
      <c r="CE302" s="40">
        <f t="shared" si="157"/>
        <v>690.80138775545356</v>
      </c>
      <c r="CF302" s="10">
        <f t="shared" si="149"/>
        <v>1.6502471249020665</v>
      </c>
      <c r="CG302" s="35">
        <f t="shared" si="150"/>
        <v>6.9709677419354827</v>
      </c>
      <c r="CH302" s="7">
        <f t="shared" si="151"/>
        <v>39.174347049051711</v>
      </c>
      <c r="CI302" s="7">
        <f t="shared" si="158"/>
        <v>19.978916995016373</v>
      </c>
      <c r="CJ302" s="10">
        <f t="shared" si="152"/>
        <v>22.624435827435654</v>
      </c>
    </row>
    <row r="303" spans="1:88" ht="15.75" thickBot="1" x14ac:dyDescent="0.3">
      <c r="A303" s="8">
        <v>292</v>
      </c>
      <c r="B303" s="3" t="s">
        <v>25</v>
      </c>
      <c r="C303" s="14">
        <v>44488</v>
      </c>
      <c r="D303" s="11">
        <f t="shared" si="153"/>
        <v>-11.403094981698784</v>
      </c>
      <c r="E303" s="8">
        <f t="shared" si="165"/>
        <v>-180</v>
      </c>
      <c r="F303" s="3">
        <f t="shared" si="165"/>
        <v>-165</v>
      </c>
      <c r="G303" s="3">
        <f t="shared" si="165"/>
        <v>-150</v>
      </c>
      <c r="H303" s="3">
        <f t="shared" si="165"/>
        <v>-135</v>
      </c>
      <c r="I303" s="3">
        <f t="shared" si="165"/>
        <v>-120</v>
      </c>
      <c r="J303" s="3">
        <f t="shared" si="165"/>
        <v>-105</v>
      </c>
      <c r="K303" s="3">
        <f t="shared" si="165"/>
        <v>-90</v>
      </c>
      <c r="L303" s="3">
        <f t="shared" si="165"/>
        <v>-75</v>
      </c>
      <c r="M303" s="3">
        <f t="shared" si="165"/>
        <v>-60</v>
      </c>
      <c r="N303" s="3">
        <f t="shared" si="165"/>
        <v>-45</v>
      </c>
      <c r="O303" s="3">
        <f t="shared" si="169"/>
        <v>-30</v>
      </c>
      <c r="P303" s="3">
        <f t="shared" si="169"/>
        <v>-15</v>
      </c>
      <c r="Q303" s="3">
        <f t="shared" si="169"/>
        <v>0</v>
      </c>
      <c r="R303" s="3">
        <f t="shared" si="169"/>
        <v>15</v>
      </c>
      <c r="S303" s="3">
        <f t="shared" si="169"/>
        <v>30</v>
      </c>
      <c r="T303" s="3">
        <f t="shared" si="169"/>
        <v>45</v>
      </c>
      <c r="U303" s="3">
        <f t="shared" si="169"/>
        <v>60</v>
      </c>
      <c r="V303" s="3">
        <f t="shared" si="169"/>
        <v>75</v>
      </c>
      <c r="W303" s="3">
        <f t="shared" si="169"/>
        <v>90</v>
      </c>
      <c r="X303" s="3">
        <f t="shared" si="169"/>
        <v>105</v>
      </c>
      <c r="Y303" s="3">
        <f t="shared" si="169"/>
        <v>120</v>
      </c>
      <c r="Z303" s="3">
        <f t="shared" si="169"/>
        <v>135</v>
      </c>
      <c r="AA303" s="3">
        <f t="shared" si="166"/>
        <v>150</v>
      </c>
      <c r="AB303" s="3">
        <f t="shared" si="166"/>
        <v>165</v>
      </c>
      <c r="AC303" s="3">
        <f t="shared" si="166"/>
        <v>180</v>
      </c>
      <c r="AD303" s="7">
        <f t="shared" si="168"/>
        <v>146.47690501830121</v>
      </c>
      <c r="AE303" s="7">
        <f t="shared" si="168"/>
        <v>143.39064912261546</v>
      </c>
      <c r="AF303" s="7">
        <f t="shared" si="168"/>
        <v>135.39783578606915</v>
      </c>
      <c r="AG303" s="7">
        <f t="shared" si="168"/>
        <v>124.58886983807815</v>
      </c>
      <c r="AH303" s="7">
        <f t="shared" si="168"/>
        <v>112.30940122263003</v>
      </c>
      <c r="AI303" s="7">
        <f t="shared" si="168"/>
        <v>99.241084204064293</v>
      </c>
      <c r="AJ303" s="7">
        <f t="shared" si="168"/>
        <v>85.730531110503492</v>
      </c>
      <c r="AK303" s="7">
        <f t="shared" si="168"/>
        <v>71.971883027540201</v>
      </c>
      <c r="AL303" s="7">
        <f t="shared" si="167"/>
        <v>58.095658653388327</v>
      </c>
      <c r="AM303" s="7">
        <f t="shared" si="167"/>
        <v>44.227284850052662</v>
      </c>
      <c r="AN303" s="7">
        <f t="shared" si="167"/>
        <v>30.582865532580776</v>
      </c>
      <c r="AO303" s="7">
        <f t="shared" si="167"/>
        <v>17.896187410700083</v>
      </c>
      <c r="AP303" s="7">
        <f t="shared" si="167"/>
        <v>10.716905018301199</v>
      </c>
      <c r="AQ303" s="7">
        <f t="shared" si="163"/>
        <v>17.896187410700083</v>
      </c>
      <c r="AR303" s="7">
        <f t="shared" si="163"/>
        <v>30.582865532580776</v>
      </c>
      <c r="AS303" s="7">
        <f t="shared" si="163"/>
        <v>44.227284850052662</v>
      </c>
      <c r="AT303" s="7">
        <f t="shared" si="163"/>
        <v>58.095658653388327</v>
      </c>
      <c r="AU303" s="7">
        <f t="shared" si="163"/>
        <v>71.971883027540201</v>
      </c>
      <c r="AV303" s="7">
        <f t="shared" si="163"/>
        <v>85.730531110503492</v>
      </c>
      <c r="AW303" s="7">
        <f t="shared" si="163"/>
        <v>99.241084204064293</v>
      </c>
      <c r="AX303" s="7">
        <f t="shared" si="163"/>
        <v>112.30940122263003</v>
      </c>
      <c r="AY303" s="7">
        <f t="shared" si="163"/>
        <v>124.58886983807815</v>
      </c>
      <c r="AZ303" s="7">
        <f t="shared" si="162"/>
        <v>135.39783578606915</v>
      </c>
      <c r="BA303" s="7">
        <f t="shared" si="162"/>
        <v>143.39064912261546</v>
      </c>
      <c r="BB303" s="7">
        <f t="shared" si="162"/>
        <v>146.47690501830121</v>
      </c>
      <c r="BC303" s="7">
        <f t="shared" si="155"/>
        <v>94.702413076984001</v>
      </c>
      <c r="BD303" s="7">
        <f t="shared" si="148"/>
        <v>12.626988410264534</v>
      </c>
      <c r="BE303" s="40">
        <f t="shared" si="156"/>
        <v>1.0101975608143732</v>
      </c>
      <c r="BF303" s="40">
        <f t="shared" si="160"/>
        <v>0</v>
      </c>
      <c r="BG303" s="40">
        <f t="shared" si="160"/>
        <v>0</v>
      </c>
      <c r="BH303" s="40">
        <f t="shared" si="160"/>
        <v>0</v>
      </c>
      <c r="BI303" s="40">
        <f t="shared" si="160"/>
        <v>0</v>
      </c>
      <c r="BJ303" s="40">
        <f t="shared" si="160"/>
        <v>0</v>
      </c>
      <c r="BK303" s="40">
        <f t="shared" si="160"/>
        <v>0</v>
      </c>
      <c r="BL303" s="40">
        <f t="shared" si="160"/>
        <v>102.80732529810879</v>
      </c>
      <c r="BM303" s="40">
        <f t="shared" si="160"/>
        <v>427.37840325429795</v>
      </c>
      <c r="BN303" s="40">
        <f t="shared" si="160"/>
        <v>729.83049862684027</v>
      </c>
      <c r="BO303" s="40">
        <f t="shared" si="164"/>
        <v>989.55200094181657</v>
      </c>
      <c r="BP303" s="40">
        <f t="shared" si="164"/>
        <v>1188.8433190265382</v>
      </c>
      <c r="BQ303" s="40">
        <f t="shared" si="164"/>
        <v>1314.1230788980058</v>
      </c>
      <c r="BR303" s="40">
        <f t="shared" si="164"/>
        <v>1356.8536719555714</v>
      </c>
      <c r="BS303" s="40">
        <f t="shared" si="164"/>
        <v>1314.1230788980058</v>
      </c>
      <c r="BT303" s="40">
        <f t="shared" si="164"/>
        <v>1188.8433190265382</v>
      </c>
      <c r="BU303" s="40">
        <f t="shared" si="164"/>
        <v>989.55200094181657</v>
      </c>
      <c r="BV303" s="40">
        <f t="shared" si="164"/>
        <v>729.83049862684027</v>
      </c>
      <c r="BW303" s="40">
        <f t="shared" si="164"/>
        <v>427.37840325429795</v>
      </c>
      <c r="BX303" s="40">
        <f t="shared" si="164"/>
        <v>102.80732529810879</v>
      </c>
      <c r="BY303" s="40">
        <f t="shared" si="145"/>
        <v>0</v>
      </c>
      <c r="BZ303" s="40">
        <f t="shared" si="145"/>
        <v>0</v>
      </c>
      <c r="CA303" s="40">
        <f t="shared" si="145"/>
        <v>0</v>
      </c>
      <c r="CB303" s="40">
        <f t="shared" si="145"/>
        <v>0</v>
      </c>
      <c r="CC303" s="40">
        <f t="shared" si="145"/>
        <v>0</v>
      </c>
      <c r="CD303" s="40">
        <f t="shared" si="145"/>
        <v>0</v>
      </c>
      <c r="CE303" s="40">
        <f t="shared" si="157"/>
        <v>691.99537269734139</v>
      </c>
      <c r="CF303" s="10">
        <f t="shared" si="149"/>
        <v>1.6528689177771048</v>
      </c>
      <c r="CG303" s="35">
        <f t="shared" si="150"/>
        <v>6.9709677419354827</v>
      </c>
      <c r="CH303" s="7">
        <f t="shared" si="151"/>
        <v>39.297108842686399</v>
      </c>
      <c r="CI303" s="7">
        <f t="shared" si="158"/>
        <v>20.041525509770064</v>
      </c>
      <c r="CJ303" s="10">
        <f t="shared" si="152"/>
        <v>22.67741184991225</v>
      </c>
    </row>
    <row r="304" spans="1:88" ht="15.75" thickBot="1" x14ac:dyDescent="0.3">
      <c r="A304" s="8">
        <v>293</v>
      </c>
      <c r="B304" s="3" t="s">
        <v>25</v>
      </c>
      <c r="C304" s="14">
        <v>44489</v>
      </c>
      <c r="D304" s="11">
        <f t="shared" si="153"/>
        <v>-11.754120525303437</v>
      </c>
      <c r="E304" s="8">
        <f t="shared" si="165"/>
        <v>-180</v>
      </c>
      <c r="F304" s="3">
        <f t="shared" si="165"/>
        <v>-165</v>
      </c>
      <c r="G304" s="3">
        <f t="shared" si="165"/>
        <v>-150</v>
      </c>
      <c r="H304" s="3">
        <f t="shared" si="165"/>
        <v>-135</v>
      </c>
      <c r="I304" s="3">
        <f t="shared" si="165"/>
        <v>-120</v>
      </c>
      <c r="J304" s="3">
        <f t="shared" si="165"/>
        <v>-105</v>
      </c>
      <c r="K304" s="3">
        <f t="shared" si="165"/>
        <v>-90</v>
      </c>
      <c r="L304" s="3">
        <f t="shared" si="165"/>
        <v>-75</v>
      </c>
      <c r="M304" s="3">
        <f t="shared" si="165"/>
        <v>-60</v>
      </c>
      <c r="N304" s="3">
        <f t="shared" si="165"/>
        <v>-45</v>
      </c>
      <c r="O304" s="3">
        <f t="shared" si="169"/>
        <v>-30</v>
      </c>
      <c r="P304" s="3">
        <f t="shared" si="169"/>
        <v>-15</v>
      </c>
      <c r="Q304" s="3">
        <f t="shared" si="169"/>
        <v>0</v>
      </c>
      <c r="R304" s="3">
        <f t="shared" si="169"/>
        <v>15</v>
      </c>
      <c r="S304" s="3">
        <f t="shared" si="169"/>
        <v>30</v>
      </c>
      <c r="T304" s="3">
        <f t="shared" si="169"/>
        <v>45</v>
      </c>
      <c r="U304" s="3">
        <f t="shared" si="169"/>
        <v>60</v>
      </c>
      <c r="V304" s="3">
        <f t="shared" si="169"/>
        <v>75</v>
      </c>
      <c r="W304" s="3">
        <f t="shared" si="169"/>
        <v>90</v>
      </c>
      <c r="X304" s="3">
        <f t="shared" si="169"/>
        <v>105</v>
      </c>
      <c r="Y304" s="3">
        <f t="shared" si="169"/>
        <v>120</v>
      </c>
      <c r="Z304" s="3">
        <f t="shared" si="169"/>
        <v>135</v>
      </c>
      <c r="AA304" s="3">
        <f t="shared" si="166"/>
        <v>150</v>
      </c>
      <c r="AB304" s="3">
        <f t="shared" si="166"/>
        <v>165</v>
      </c>
      <c r="AC304" s="3">
        <f t="shared" si="166"/>
        <v>180</v>
      </c>
      <c r="AD304" s="7">
        <f t="shared" si="168"/>
        <v>146.12587947469655</v>
      </c>
      <c r="AE304" s="7">
        <f t="shared" si="168"/>
        <v>143.06901315000351</v>
      </c>
      <c r="AF304" s="7">
        <f t="shared" si="168"/>
        <v>135.13354541959839</v>
      </c>
      <c r="AG304" s="7">
        <f t="shared" si="168"/>
        <v>124.37579188719062</v>
      </c>
      <c r="AH304" s="7">
        <f t="shared" si="168"/>
        <v>112.13427112475074</v>
      </c>
      <c r="AI304" s="7">
        <f t="shared" si="168"/>
        <v>99.092809651324671</v>
      </c>
      <c r="AJ304" s="7">
        <f t="shared" si="168"/>
        <v>85.600671818099784</v>
      </c>
      <c r="AK304" s="7">
        <f t="shared" si="168"/>
        <v>71.853434896460925</v>
      </c>
      <c r="AL304" s="7">
        <f t="shared" si="167"/>
        <v>57.981499431766856</v>
      </c>
      <c r="AM304" s="7">
        <f t="shared" si="167"/>
        <v>44.107680208316481</v>
      </c>
      <c r="AN304" s="7">
        <f t="shared" si="167"/>
        <v>30.43915381830336</v>
      </c>
      <c r="AO304" s="7">
        <f t="shared" si="167"/>
        <v>17.678689818627703</v>
      </c>
      <c r="AP304" s="7">
        <f t="shared" si="167"/>
        <v>10.365879474696609</v>
      </c>
      <c r="AQ304" s="7">
        <f t="shared" si="163"/>
        <v>17.678689818627703</v>
      </c>
      <c r="AR304" s="7">
        <f t="shared" si="163"/>
        <v>30.43915381830336</v>
      </c>
      <c r="AS304" s="7">
        <f t="shared" si="163"/>
        <v>44.107680208316481</v>
      </c>
      <c r="AT304" s="7">
        <f t="shared" si="163"/>
        <v>57.981499431766856</v>
      </c>
      <c r="AU304" s="7">
        <f t="shared" si="163"/>
        <v>71.853434896460925</v>
      </c>
      <c r="AV304" s="7">
        <f t="shared" si="163"/>
        <v>85.600671818099784</v>
      </c>
      <c r="AW304" s="7">
        <f t="shared" si="163"/>
        <v>99.092809651324671</v>
      </c>
      <c r="AX304" s="7">
        <f t="shared" si="163"/>
        <v>112.13427112475074</v>
      </c>
      <c r="AY304" s="7">
        <f t="shared" si="163"/>
        <v>124.37579188719062</v>
      </c>
      <c r="AZ304" s="7">
        <f t="shared" si="162"/>
        <v>135.13354541959839</v>
      </c>
      <c r="BA304" s="7">
        <f t="shared" si="162"/>
        <v>143.06901315000351</v>
      </c>
      <c r="BB304" s="7">
        <f t="shared" si="162"/>
        <v>146.12587947469655</v>
      </c>
      <c r="BC304" s="7">
        <f t="shared" si="155"/>
        <v>94.851600483884255</v>
      </c>
      <c r="BD304" s="7">
        <f t="shared" si="148"/>
        <v>12.6468800645179</v>
      </c>
      <c r="BE304" s="40">
        <f t="shared" si="156"/>
        <v>1.0107362887954954</v>
      </c>
      <c r="BF304" s="40">
        <f t="shared" si="160"/>
        <v>0</v>
      </c>
      <c r="BG304" s="40">
        <f t="shared" si="160"/>
        <v>0</v>
      </c>
      <c r="BH304" s="40">
        <f t="shared" si="160"/>
        <v>0</v>
      </c>
      <c r="BI304" s="40">
        <f t="shared" si="160"/>
        <v>0</v>
      </c>
      <c r="BJ304" s="40">
        <f t="shared" si="160"/>
        <v>0</v>
      </c>
      <c r="BK304" s="40">
        <f t="shared" si="160"/>
        <v>0</v>
      </c>
      <c r="BL304" s="40">
        <f t="shared" si="160"/>
        <v>105.984725764495</v>
      </c>
      <c r="BM304" s="40">
        <f t="shared" si="160"/>
        <v>430.3215242102508</v>
      </c>
      <c r="BN304" s="40">
        <f t="shared" si="160"/>
        <v>732.55530583383074</v>
      </c>
      <c r="BO304" s="40">
        <f t="shared" si="164"/>
        <v>992.08933788252671</v>
      </c>
      <c r="BP304" s="40">
        <f t="shared" si="164"/>
        <v>1191.2368049724876</v>
      </c>
      <c r="BQ304" s="40">
        <f t="shared" si="164"/>
        <v>1316.4261363282826</v>
      </c>
      <c r="BR304" s="40">
        <f t="shared" si="164"/>
        <v>1359.1258859031661</v>
      </c>
      <c r="BS304" s="40">
        <f t="shared" si="164"/>
        <v>1316.4261363282826</v>
      </c>
      <c r="BT304" s="40">
        <f t="shared" si="164"/>
        <v>1191.2368049724876</v>
      </c>
      <c r="BU304" s="40">
        <f t="shared" si="164"/>
        <v>992.08933788252671</v>
      </c>
      <c r="BV304" s="40">
        <f t="shared" si="164"/>
        <v>732.55530583383074</v>
      </c>
      <c r="BW304" s="40">
        <f t="shared" si="164"/>
        <v>430.3215242102508</v>
      </c>
      <c r="BX304" s="40">
        <f t="shared" si="164"/>
        <v>105.984725764495</v>
      </c>
      <c r="BY304" s="40">
        <f t="shared" si="145"/>
        <v>0</v>
      </c>
      <c r="BZ304" s="40">
        <f t="shared" si="145"/>
        <v>0</v>
      </c>
      <c r="CA304" s="40">
        <f t="shared" si="145"/>
        <v>0</v>
      </c>
      <c r="CB304" s="40">
        <f t="shared" si="145"/>
        <v>0</v>
      </c>
      <c r="CC304" s="40">
        <f t="shared" si="145"/>
        <v>0</v>
      </c>
      <c r="CD304" s="40">
        <f t="shared" si="145"/>
        <v>0</v>
      </c>
      <c r="CE304" s="40">
        <f t="shared" si="157"/>
        <v>693.15420181061472</v>
      </c>
      <c r="CF304" s="10">
        <f t="shared" si="149"/>
        <v>1.6554727292300269</v>
      </c>
      <c r="CG304" s="35">
        <f t="shared" si="150"/>
        <v>6.9709677419354827</v>
      </c>
      <c r="CH304" s="7">
        <f t="shared" si="151"/>
        <v>39.417173281661867</v>
      </c>
      <c r="CI304" s="7">
        <f t="shared" si="158"/>
        <v>20.102758373647553</v>
      </c>
      <c r="CJ304" s="10">
        <f t="shared" si="152"/>
        <v>22.72890020126238</v>
      </c>
    </row>
    <row r="305" spans="1:88" ht="15.75" thickBot="1" x14ac:dyDescent="0.3">
      <c r="A305" s="8">
        <v>294</v>
      </c>
      <c r="B305" s="3" t="s">
        <v>25</v>
      </c>
      <c r="C305" s="14">
        <v>44490</v>
      </c>
      <c r="D305" s="11">
        <f t="shared" si="153"/>
        <v>-12.101663069321743</v>
      </c>
      <c r="E305" s="8">
        <f t="shared" si="165"/>
        <v>-180</v>
      </c>
      <c r="F305" s="3">
        <f t="shared" si="165"/>
        <v>-165</v>
      </c>
      <c r="G305" s="3">
        <f t="shared" si="165"/>
        <v>-150</v>
      </c>
      <c r="H305" s="3">
        <f t="shared" si="165"/>
        <v>-135</v>
      </c>
      <c r="I305" s="3">
        <f t="shared" si="165"/>
        <v>-120</v>
      </c>
      <c r="J305" s="3">
        <f t="shared" si="165"/>
        <v>-105</v>
      </c>
      <c r="K305" s="3">
        <f t="shared" si="165"/>
        <v>-90</v>
      </c>
      <c r="L305" s="3">
        <f t="shared" si="165"/>
        <v>-75</v>
      </c>
      <c r="M305" s="3">
        <f t="shared" si="165"/>
        <v>-60</v>
      </c>
      <c r="N305" s="3">
        <f t="shared" si="165"/>
        <v>-45</v>
      </c>
      <c r="O305" s="3">
        <f t="shared" si="169"/>
        <v>-30</v>
      </c>
      <c r="P305" s="3">
        <f t="shared" si="169"/>
        <v>-15</v>
      </c>
      <c r="Q305" s="3">
        <f t="shared" si="169"/>
        <v>0</v>
      </c>
      <c r="R305" s="3">
        <f t="shared" si="169"/>
        <v>15</v>
      </c>
      <c r="S305" s="3">
        <f t="shared" si="169"/>
        <v>30</v>
      </c>
      <c r="T305" s="3">
        <f t="shared" si="169"/>
        <v>45</v>
      </c>
      <c r="U305" s="3">
        <f t="shared" si="169"/>
        <v>60</v>
      </c>
      <c r="V305" s="3">
        <f t="shared" si="169"/>
        <v>75</v>
      </c>
      <c r="W305" s="3">
        <f t="shared" si="169"/>
        <v>90</v>
      </c>
      <c r="X305" s="3">
        <f t="shared" si="169"/>
        <v>105</v>
      </c>
      <c r="Y305" s="3">
        <f t="shared" si="169"/>
        <v>120</v>
      </c>
      <c r="Z305" s="3">
        <f t="shared" si="169"/>
        <v>135</v>
      </c>
      <c r="AA305" s="3">
        <f t="shared" si="166"/>
        <v>150</v>
      </c>
      <c r="AB305" s="3">
        <f t="shared" si="166"/>
        <v>165</v>
      </c>
      <c r="AC305" s="3">
        <f t="shared" si="166"/>
        <v>180</v>
      </c>
      <c r="AD305" s="7">
        <f t="shared" si="168"/>
        <v>145.77833693067825</v>
      </c>
      <c r="AE305" s="7">
        <f t="shared" si="168"/>
        <v>142.75011965305862</v>
      </c>
      <c r="AF305" s="7">
        <f t="shared" si="168"/>
        <v>134.87095969060147</v>
      </c>
      <c r="AG305" s="7">
        <f t="shared" si="168"/>
        <v>124.16391513213546</v>
      </c>
      <c r="AH305" s="7">
        <f t="shared" si="168"/>
        <v>111.96023223628046</v>
      </c>
      <c r="AI305" s="7">
        <f t="shared" si="168"/>
        <v>98.945727847820493</v>
      </c>
      <c r="AJ305" s="7">
        <f t="shared" si="168"/>
        <v>85.472241736519464</v>
      </c>
      <c r="AK305" s="7">
        <f t="shared" si="168"/>
        <v>71.736777778311875</v>
      </c>
      <c r="AL305" s="7">
        <f t="shared" si="167"/>
        <v>57.869659102236746</v>
      </c>
      <c r="AM305" s="7">
        <f t="shared" si="167"/>
        <v>43.991198366736548</v>
      </c>
      <c r="AN305" s="7">
        <f t="shared" si="167"/>
        <v>30.299881857696707</v>
      </c>
      <c r="AO305" s="7">
        <f t="shared" si="167"/>
        <v>17.467493972181327</v>
      </c>
      <c r="AP305" s="7">
        <f t="shared" si="167"/>
        <v>10.018336930678286</v>
      </c>
      <c r="AQ305" s="7">
        <f t="shared" si="163"/>
        <v>17.467493972181327</v>
      </c>
      <c r="AR305" s="7">
        <f t="shared" si="163"/>
        <v>30.299881857696707</v>
      </c>
      <c r="AS305" s="7">
        <f t="shared" si="163"/>
        <v>43.991198366736548</v>
      </c>
      <c r="AT305" s="7">
        <f t="shared" si="163"/>
        <v>57.869659102236746</v>
      </c>
      <c r="AU305" s="7">
        <f t="shared" si="163"/>
        <v>71.736777778311875</v>
      </c>
      <c r="AV305" s="7">
        <f t="shared" si="163"/>
        <v>85.472241736519464</v>
      </c>
      <c r="AW305" s="7">
        <f t="shared" si="163"/>
        <v>98.945727847820493</v>
      </c>
      <c r="AX305" s="7">
        <f t="shared" si="163"/>
        <v>111.96023223628046</v>
      </c>
      <c r="AY305" s="7">
        <f t="shared" si="163"/>
        <v>124.16391513213546</v>
      </c>
      <c r="AZ305" s="7">
        <f t="shared" si="162"/>
        <v>134.87095969060147</v>
      </c>
      <c r="BA305" s="7">
        <f t="shared" si="162"/>
        <v>142.75011965305862</v>
      </c>
      <c r="BB305" s="7">
        <f t="shared" si="162"/>
        <v>145.77833693067825</v>
      </c>
      <c r="BC305" s="7">
        <f t="shared" si="155"/>
        <v>94.999715374463904</v>
      </c>
      <c r="BD305" s="7">
        <f t="shared" si="148"/>
        <v>12.666628716595188</v>
      </c>
      <c r="BE305" s="40">
        <f t="shared" si="156"/>
        <v>1.0112718353825392</v>
      </c>
      <c r="BF305" s="40">
        <f t="shared" si="160"/>
        <v>0</v>
      </c>
      <c r="BG305" s="40">
        <f t="shared" si="160"/>
        <v>0</v>
      </c>
      <c r="BH305" s="40">
        <f t="shared" si="160"/>
        <v>0</v>
      </c>
      <c r="BI305" s="40">
        <f t="shared" si="160"/>
        <v>0</v>
      </c>
      <c r="BJ305" s="40">
        <f t="shared" si="160"/>
        <v>0</v>
      </c>
      <c r="BK305" s="40">
        <f t="shared" si="160"/>
        <v>0</v>
      </c>
      <c r="BL305" s="40">
        <f t="shared" si="160"/>
        <v>109.13019103112566</v>
      </c>
      <c r="BM305" s="40">
        <f t="shared" si="160"/>
        <v>433.22330067530436</v>
      </c>
      <c r="BN305" s="40">
        <f t="shared" si="160"/>
        <v>735.23000048641995</v>
      </c>
      <c r="BO305" s="40">
        <f t="shared" si="164"/>
        <v>994.56903296201301</v>
      </c>
      <c r="BP305" s="40">
        <f t="shared" si="164"/>
        <v>1193.566871616888</v>
      </c>
      <c r="BQ305" s="40">
        <f t="shared" si="164"/>
        <v>1318.662142606192</v>
      </c>
      <c r="BR305" s="40">
        <f t="shared" si="164"/>
        <v>1361.3298099417138</v>
      </c>
      <c r="BS305" s="40">
        <f t="shared" si="164"/>
        <v>1318.662142606192</v>
      </c>
      <c r="BT305" s="40">
        <f t="shared" si="164"/>
        <v>1193.566871616888</v>
      </c>
      <c r="BU305" s="40">
        <f t="shared" si="164"/>
        <v>994.56903296201301</v>
      </c>
      <c r="BV305" s="40">
        <f t="shared" si="164"/>
        <v>735.23000048641995</v>
      </c>
      <c r="BW305" s="40">
        <f t="shared" si="164"/>
        <v>433.22330067530436</v>
      </c>
      <c r="BX305" s="40">
        <f t="shared" si="164"/>
        <v>109.13019103112566</v>
      </c>
      <c r="BY305" s="40">
        <f t="shared" si="145"/>
        <v>0</v>
      </c>
      <c r="BZ305" s="40">
        <f t="shared" si="145"/>
        <v>0</v>
      </c>
      <c r="CA305" s="40">
        <f t="shared" si="145"/>
        <v>0</v>
      </c>
      <c r="CB305" s="40">
        <f t="shared" si="145"/>
        <v>0</v>
      </c>
      <c r="CC305" s="40">
        <f t="shared" si="145"/>
        <v>0</v>
      </c>
      <c r="CD305" s="40">
        <f t="shared" si="145"/>
        <v>0</v>
      </c>
      <c r="CE305" s="40">
        <f t="shared" si="157"/>
        <v>694.27820307027412</v>
      </c>
      <c r="CF305" s="10">
        <f t="shared" si="149"/>
        <v>1.6580578217418729</v>
      </c>
      <c r="CG305" s="35">
        <f t="shared" si="150"/>
        <v>6.9709677419354827</v>
      </c>
      <c r="CH305" s="7">
        <f t="shared" si="151"/>
        <v>39.534545024366849</v>
      </c>
      <c r="CI305" s="7">
        <f t="shared" si="158"/>
        <v>20.162617962427092</v>
      </c>
      <c r="CJ305" s="10">
        <f t="shared" si="152"/>
        <v>22.77891246386001</v>
      </c>
    </row>
    <row r="306" spans="1:88" ht="15.75" thickBot="1" x14ac:dyDescent="0.3">
      <c r="A306" s="8">
        <v>295</v>
      </c>
      <c r="B306" s="3" t="s">
        <v>25</v>
      </c>
      <c r="C306" s="14">
        <v>44491</v>
      </c>
      <c r="D306" s="11">
        <f t="shared" si="153"/>
        <v>-12.445619629397331</v>
      </c>
      <c r="E306" s="8">
        <f t="shared" si="165"/>
        <v>-180</v>
      </c>
      <c r="F306" s="3">
        <f t="shared" si="165"/>
        <v>-165</v>
      </c>
      <c r="G306" s="3">
        <f t="shared" si="165"/>
        <v>-150</v>
      </c>
      <c r="H306" s="3">
        <f t="shared" si="165"/>
        <v>-135</v>
      </c>
      <c r="I306" s="3">
        <f t="shared" si="165"/>
        <v>-120</v>
      </c>
      <c r="J306" s="3">
        <f t="shared" si="165"/>
        <v>-105</v>
      </c>
      <c r="K306" s="3">
        <f t="shared" si="165"/>
        <v>-90</v>
      </c>
      <c r="L306" s="3">
        <f t="shared" si="165"/>
        <v>-75</v>
      </c>
      <c r="M306" s="3">
        <f t="shared" si="165"/>
        <v>-60</v>
      </c>
      <c r="N306" s="3">
        <f t="shared" si="165"/>
        <v>-45</v>
      </c>
      <c r="O306" s="3">
        <f t="shared" si="169"/>
        <v>-30</v>
      </c>
      <c r="P306" s="3">
        <f t="shared" si="169"/>
        <v>-15</v>
      </c>
      <c r="Q306" s="3">
        <f t="shared" si="169"/>
        <v>0</v>
      </c>
      <c r="R306" s="3">
        <f t="shared" si="169"/>
        <v>15</v>
      </c>
      <c r="S306" s="3">
        <f t="shared" si="169"/>
        <v>30</v>
      </c>
      <c r="T306" s="3">
        <f t="shared" si="169"/>
        <v>45</v>
      </c>
      <c r="U306" s="3">
        <f t="shared" si="169"/>
        <v>60</v>
      </c>
      <c r="V306" s="3">
        <f t="shared" si="169"/>
        <v>75</v>
      </c>
      <c r="W306" s="3">
        <f t="shared" si="169"/>
        <v>90</v>
      </c>
      <c r="X306" s="3">
        <f t="shared" si="169"/>
        <v>105</v>
      </c>
      <c r="Y306" s="3">
        <f t="shared" si="169"/>
        <v>120</v>
      </c>
      <c r="Z306" s="3">
        <f t="shared" si="169"/>
        <v>135</v>
      </c>
      <c r="AA306" s="3">
        <f t="shared" si="166"/>
        <v>150</v>
      </c>
      <c r="AB306" s="3">
        <f t="shared" si="166"/>
        <v>165</v>
      </c>
      <c r="AC306" s="3">
        <f t="shared" si="166"/>
        <v>180</v>
      </c>
      <c r="AD306" s="7">
        <f t="shared" si="168"/>
        <v>145.43438037060267</v>
      </c>
      <c r="AE306" s="7">
        <f t="shared" si="168"/>
        <v>142.43408816620814</v>
      </c>
      <c r="AF306" s="7">
        <f t="shared" si="168"/>
        <v>134.61020059833527</v>
      </c>
      <c r="AG306" s="7">
        <f t="shared" si="168"/>
        <v>123.95334161131134</v>
      </c>
      <c r="AH306" s="7">
        <f t="shared" si="168"/>
        <v>111.78736280025007</v>
      </c>
      <c r="AI306" s="7">
        <f t="shared" si="168"/>
        <v>98.799895534420344</v>
      </c>
      <c r="AJ306" s="7">
        <f t="shared" si="168"/>
        <v>85.345278741624639</v>
      </c>
      <c r="AK306" s="7">
        <f t="shared" si="168"/>
        <v>71.621932516965785</v>
      </c>
      <c r="AL306" s="7">
        <f t="shared" si="167"/>
        <v>57.760142710028269</v>
      </c>
      <c r="AM306" s="7">
        <f t="shared" si="167"/>
        <v>43.877830825388919</v>
      </c>
      <c r="AN306" s="7">
        <f t="shared" si="167"/>
        <v>30.165040665587032</v>
      </c>
      <c r="AO306" s="7">
        <f t="shared" si="167"/>
        <v>17.262685790399797</v>
      </c>
      <c r="AP306" s="7">
        <f t="shared" si="167"/>
        <v>9.6743803706026714</v>
      </c>
      <c r="AQ306" s="7">
        <f t="shared" si="163"/>
        <v>17.262685790399797</v>
      </c>
      <c r="AR306" s="7">
        <f t="shared" si="163"/>
        <v>30.165040665587032</v>
      </c>
      <c r="AS306" s="7">
        <f t="shared" si="163"/>
        <v>43.877830825388919</v>
      </c>
      <c r="AT306" s="7">
        <f t="shared" si="163"/>
        <v>57.760142710028269</v>
      </c>
      <c r="AU306" s="7">
        <f t="shared" si="163"/>
        <v>71.621932516965785</v>
      </c>
      <c r="AV306" s="7">
        <f t="shared" si="163"/>
        <v>85.345278741624639</v>
      </c>
      <c r="AW306" s="7">
        <f t="shared" si="163"/>
        <v>98.799895534420344</v>
      </c>
      <c r="AX306" s="7">
        <f t="shared" si="163"/>
        <v>111.78736280025007</v>
      </c>
      <c r="AY306" s="7">
        <f t="shared" si="163"/>
        <v>123.95334161131134</v>
      </c>
      <c r="AZ306" s="7">
        <f t="shared" si="162"/>
        <v>134.61020059833527</v>
      </c>
      <c r="BA306" s="7">
        <f t="shared" si="162"/>
        <v>142.43408816620814</v>
      </c>
      <c r="BB306" s="7">
        <f t="shared" si="162"/>
        <v>145.43438037060267</v>
      </c>
      <c r="BC306" s="7">
        <f t="shared" si="155"/>
        <v>95.146714893587344</v>
      </c>
      <c r="BD306" s="7">
        <f t="shared" si="148"/>
        <v>12.686228652478313</v>
      </c>
      <c r="BE306" s="40">
        <f t="shared" si="156"/>
        <v>1.0118040418814931</v>
      </c>
      <c r="BF306" s="40">
        <f t="shared" si="160"/>
        <v>0</v>
      </c>
      <c r="BG306" s="40">
        <f t="shared" si="160"/>
        <v>0</v>
      </c>
      <c r="BH306" s="40">
        <f t="shared" si="160"/>
        <v>0</v>
      </c>
      <c r="BI306" s="40">
        <f t="shared" si="160"/>
        <v>0</v>
      </c>
      <c r="BJ306" s="40">
        <f t="shared" si="160"/>
        <v>0</v>
      </c>
      <c r="BK306" s="40">
        <f t="shared" si="160"/>
        <v>0</v>
      </c>
      <c r="BL306" s="40">
        <f t="shared" si="160"/>
        <v>112.24271006249323</v>
      </c>
      <c r="BM306" s="40">
        <f t="shared" si="160"/>
        <v>436.083164798697</v>
      </c>
      <c r="BN306" s="40">
        <f t="shared" si="160"/>
        <v>737.85442771628402</v>
      </c>
      <c r="BO306" s="40">
        <f t="shared" si="164"/>
        <v>996.9912859480113</v>
      </c>
      <c r="BP306" s="40">
        <f t="shared" si="164"/>
        <v>1195.8339908492935</v>
      </c>
      <c r="BQ306" s="40">
        <f t="shared" si="164"/>
        <v>1320.831740684215</v>
      </c>
      <c r="BR306" s="40">
        <f t="shared" si="164"/>
        <v>1363.4661453700742</v>
      </c>
      <c r="BS306" s="40">
        <f t="shared" si="164"/>
        <v>1320.831740684215</v>
      </c>
      <c r="BT306" s="40">
        <f t="shared" si="164"/>
        <v>1195.8339908492935</v>
      </c>
      <c r="BU306" s="40">
        <f t="shared" si="164"/>
        <v>996.9912859480113</v>
      </c>
      <c r="BV306" s="40">
        <f t="shared" si="164"/>
        <v>737.85442771628402</v>
      </c>
      <c r="BW306" s="40">
        <f t="shared" si="164"/>
        <v>436.083164798697</v>
      </c>
      <c r="BX306" s="40">
        <f t="shared" si="164"/>
        <v>112.24271006249323</v>
      </c>
      <c r="BY306" s="40">
        <f t="shared" si="145"/>
        <v>0</v>
      </c>
      <c r="BZ306" s="40">
        <f t="shared" si="145"/>
        <v>0</v>
      </c>
      <c r="CA306" s="40">
        <f t="shared" si="145"/>
        <v>0</v>
      </c>
      <c r="CB306" s="40">
        <f t="shared" si="145"/>
        <v>0</v>
      </c>
      <c r="CC306" s="40">
        <f t="shared" si="145"/>
        <v>0</v>
      </c>
      <c r="CD306" s="40">
        <f t="shared" si="145"/>
        <v>0</v>
      </c>
      <c r="CE306" s="40">
        <f t="shared" si="157"/>
        <v>695.36773413873789</v>
      </c>
      <c r="CF306" s="10">
        <f t="shared" si="149"/>
        <v>1.6606234473494255</v>
      </c>
      <c r="CG306" s="35">
        <f t="shared" si="150"/>
        <v>6.9709677419354827</v>
      </c>
      <c r="CH306" s="7">
        <f t="shared" si="151"/>
        <v>39.64923089149945</v>
      </c>
      <c r="CI306" s="7">
        <f t="shared" si="158"/>
        <v>20.221107754664718</v>
      </c>
      <c r="CJ306" s="10">
        <f t="shared" si="152"/>
        <v>22.827461454296223</v>
      </c>
    </row>
    <row r="307" spans="1:88" ht="15.75" thickBot="1" x14ac:dyDescent="0.3">
      <c r="A307" s="8">
        <v>296</v>
      </c>
      <c r="B307" s="3" t="s">
        <v>25</v>
      </c>
      <c r="C307" s="14">
        <v>44492</v>
      </c>
      <c r="D307" s="11">
        <f t="shared" si="153"/>
        <v>-12.785888283778267</v>
      </c>
      <c r="E307" s="8">
        <f t="shared" si="165"/>
        <v>-180</v>
      </c>
      <c r="F307" s="3">
        <f t="shared" si="165"/>
        <v>-165</v>
      </c>
      <c r="G307" s="3">
        <f t="shared" si="165"/>
        <v>-150</v>
      </c>
      <c r="H307" s="3">
        <f t="shared" si="165"/>
        <v>-135</v>
      </c>
      <c r="I307" s="3">
        <f t="shared" si="165"/>
        <v>-120</v>
      </c>
      <c r="J307" s="3">
        <f t="shared" si="165"/>
        <v>-105</v>
      </c>
      <c r="K307" s="3">
        <f t="shared" si="165"/>
        <v>-90</v>
      </c>
      <c r="L307" s="3">
        <f t="shared" si="165"/>
        <v>-75</v>
      </c>
      <c r="M307" s="3">
        <f t="shared" si="165"/>
        <v>-60</v>
      </c>
      <c r="N307" s="3">
        <f t="shared" si="165"/>
        <v>-45</v>
      </c>
      <c r="O307" s="3">
        <f t="shared" si="169"/>
        <v>-30</v>
      </c>
      <c r="P307" s="3">
        <f t="shared" si="169"/>
        <v>-15</v>
      </c>
      <c r="Q307" s="3">
        <f t="shared" si="169"/>
        <v>0</v>
      </c>
      <c r="R307" s="3">
        <f t="shared" si="169"/>
        <v>15</v>
      </c>
      <c r="S307" s="3">
        <f t="shared" si="169"/>
        <v>30</v>
      </c>
      <c r="T307" s="3">
        <f t="shared" si="169"/>
        <v>45</v>
      </c>
      <c r="U307" s="3">
        <f t="shared" si="169"/>
        <v>60</v>
      </c>
      <c r="V307" s="3">
        <f t="shared" si="169"/>
        <v>75</v>
      </c>
      <c r="W307" s="3">
        <f t="shared" si="169"/>
        <v>90</v>
      </c>
      <c r="X307" s="3">
        <f t="shared" si="169"/>
        <v>105</v>
      </c>
      <c r="Y307" s="3">
        <f t="shared" si="169"/>
        <v>120</v>
      </c>
      <c r="Z307" s="3">
        <f t="shared" si="169"/>
        <v>135</v>
      </c>
      <c r="AA307" s="3">
        <f t="shared" si="166"/>
        <v>150</v>
      </c>
      <c r="AB307" s="3">
        <f t="shared" si="166"/>
        <v>165</v>
      </c>
      <c r="AC307" s="3">
        <f t="shared" si="166"/>
        <v>180</v>
      </c>
      <c r="AD307" s="7">
        <f t="shared" si="168"/>
        <v>145.09411171622173</v>
      </c>
      <c r="AE307" s="7">
        <f t="shared" si="168"/>
        <v>142.12103655600919</v>
      </c>
      <c r="AF307" s="7">
        <f t="shared" si="168"/>
        <v>134.35138878366297</v>
      </c>
      <c r="AG307" s="7">
        <f t="shared" si="168"/>
        <v>123.74417265025738</v>
      </c>
      <c r="AH307" s="7">
        <f t="shared" si="168"/>
        <v>111.61574060030134</v>
      </c>
      <c r="AI307" s="7">
        <f t="shared" si="168"/>
        <v>98.655368935920208</v>
      </c>
      <c r="AJ307" s="7">
        <f t="shared" si="168"/>
        <v>85.219819940416187</v>
      </c>
      <c r="AK307" s="7">
        <f t="shared" si="168"/>
        <v>71.508918761380102</v>
      </c>
      <c r="AL307" s="7">
        <f t="shared" si="167"/>
        <v>57.652953426561517</v>
      </c>
      <c r="AM307" s="7">
        <f t="shared" si="167"/>
        <v>43.767565995006407</v>
      </c>
      <c r="AN307" s="7">
        <f t="shared" si="167"/>
        <v>30.034615519156592</v>
      </c>
      <c r="AO307" s="7">
        <f t="shared" si="167"/>
        <v>17.064341619237329</v>
      </c>
      <c r="AP307" s="7">
        <f t="shared" si="167"/>
        <v>9.3341117162217824</v>
      </c>
      <c r="AQ307" s="7">
        <f t="shared" si="163"/>
        <v>17.064341619237329</v>
      </c>
      <c r="AR307" s="7">
        <f t="shared" si="163"/>
        <v>30.034615519156592</v>
      </c>
      <c r="AS307" s="7">
        <f t="shared" si="163"/>
        <v>43.767565995006407</v>
      </c>
      <c r="AT307" s="7">
        <f t="shared" si="163"/>
        <v>57.652953426561517</v>
      </c>
      <c r="AU307" s="7">
        <f t="shared" si="163"/>
        <v>71.508918761380102</v>
      </c>
      <c r="AV307" s="7">
        <f t="shared" si="163"/>
        <v>85.219819940416187</v>
      </c>
      <c r="AW307" s="7">
        <f t="shared" si="163"/>
        <v>98.655368935920208</v>
      </c>
      <c r="AX307" s="7">
        <f t="shared" si="163"/>
        <v>111.61574060030134</v>
      </c>
      <c r="AY307" s="7">
        <f t="shared" si="163"/>
        <v>123.74417265025738</v>
      </c>
      <c r="AZ307" s="7">
        <f t="shared" si="162"/>
        <v>134.35138878366297</v>
      </c>
      <c r="BA307" s="7">
        <f t="shared" si="162"/>
        <v>142.12103655600919</v>
      </c>
      <c r="BB307" s="7">
        <f t="shared" si="162"/>
        <v>145.09411171622173</v>
      </c>
      <c r="BC307" s="7">
        <f t="shared" si="155"/>
        <v>95.29255559064093</v>
      </c>
      <c r="BD307" s="7">
        <f t="shared" si="148"/>
        <v>12.705674078752123</v>
      </c>
      <c r="BE307" s="40">
        <f t="shared" si="156"/>
        <v>1.0123327505880855</v>
      </c>
      <c r="BF307" s="40">
        <f t="shared" si="160"/>
        <v>0</v>
      </c>
      <c r="BG307" s="40">
        <f t="shared" si="160"/>
        <v>0</v>
      </c>
      <c r="BH307" s="40">
        <f t="shared" si="160"/>
        <v>0</v>
      </c>
      <c r="BI307" s="40">
        <f t="shared" si="160"/>
        <v>0</v>
      </c>
      <c r="BJ307" s="40">
        <f t="shared" si="160"/>
        <v>0</v>
      </c>
      <c r="BK307" s="40">
        <f t="shared" si="160"/>
        <v>0</v>
      </c>
      <c r="BL307" s="40">
        <f t="shared" si="160"/>
        <v>115.32128878975152</v>
      </c>
      <c r="BM307" s="40">
        <f t="shared" si="160"/>
        <v>438.90057586402145</v>
      </c>
      <c r="BN307" s="40">
        <f t="shared" si="160"/>
        <v>740.42846926423545</v>
      </c>
      <c r="BO307" s="40">
        <f t="shared" si="164"/>
        <v>999.35634135357259</v>
      </c>
      <c r="BP307" s="40">
        <f t="shared" si="164"/>
        <v>1198.038685547685</v>
      </c>
      <c r="BQ307" s="40">
        <f t="shared" si="164"/>
        <v>1322.9356284278424</v>
      </c>
      <c r="BR307" s="40">
        <f t="shared" si="164"/>
        <v>1365.535649738719</v>
      </c>
      <c r="BS307" s="40">
        <f t="shared" si="164"/>
        <v>1322.9356284278424</v>
      </c>
      <c r="BT307" s="40">
        <f t="shared" si="164"/>
        <v>1198.038685547685</v>
      </c>
      <c r="BU307" s="40">
        <f t="shared" si="164"/>
        <v>999.35634135357259</v>
      </c>
      <c r="BV307" s="40">
        <f t="shared" si="164"/>
        <v>740.42846926423545</v>
      </c>
      <c r="BW307" s="40">
        <f t="shared" si="164"/>
        <v>438.90057586402145</v>
      </c>
      <c r="BX307" s="40">
        <f t="shared" si="164"/>
        <v>115.32128878975152</v>
      </c>
      <c r="BY307" s="40">
        <f t="shared" si="145"/>
        <v>0</v>
      </c>
      <c r="BZ307" s="40">
        <f t="shared" si="145"/>
        <v>0</v>
      </c>
      <c r="CA307" s="40">
        <f t="shared" si="145"/>
        <v>0</v>
      </c>
      <c r="CB307" s="40">
        <f t="shared" si="145"/>
        <v>0</v>
      </c>
      <c r="CC307" s="40">
        <f t="shared" si="145"/>
        <v>0</v>
      </c>
      <c r="CD307" s="40">
        <f t="shared" si="145"/>
        <v>0</v>
      </c>
      <c r="CE307" s="40">
        <f t="shared" si="157"/>
        <v>696.42318136674669</v>
      </c>
      <c r="CF307" s="10">
        <f t="shared" si="149"/>
        <v>1.6631688476964139</v>
      </c>
      <c r="CG307" s="35">
        <f t="shared" si="150"/>
        <v>6.9709677419354827</v>
      </c>
      <c r="CH307" s="7">
        <f t="shared" si="151"/>
        <v>39.761239813304641</v>
      </c>
      <c r="CI307" s="7">
        <f t="shared" si="158"/>
        <v>20.278232304785366</v>
      </c>
      <c r="CJ307" s="10">
        <f t="shared" si="152"/>
        <v>22.87456118660274</v>
      </c>
    </row>
    <row r="308" spans="1:88" ht="15.75" thickBot="1" x14ac:dyDescent="0.3">
      <c r="A308" s="8">
        <v>297</v>
      </c>
      <c r="B308" s="3" t="s">
        <v>25</v>
      </c>
      <c r="C308" s="14">
        <v>44493</v>
      </c>
      <c r="D308" s="11">
        <f t="shared" si="153"/>
        <v>-13.122368203518644</v>
      </c>
      <c r="E308" s="8">
        <f t="shared" si="165"/>
        <v>-180</v>
      </c>
      <c r="F308" s="3">
        <f t="shared" si="165"/>
        <v>-165</v>
      </c>
      <c r="G308" s="3">
        <f t="shared" si="165"/>
        <v>-150</v>
      </c>
      <c r="H308" s="3">
        <f t="shared" si="165"/>
        <v>-135</v>
      </c>
      <c r="I308" s="3">
        <f t="shared" si="165"/>
        <v>-120</v>
      </c>
      <c r="J308" s="3">
        <f t="shared" si="165"/>
        <v>-105</v>
      </c>
      <c r="K308" s="3">
        <f t="shared" si="165"/>
        <v>-90</v>
      </c>
      <c r="L308" s="3">
        <f t="shared" si="165"/>
        <v>-75</v>
      </c>
      <c r="M308" s="3">
        <f t="shared" si="165"/>
        <v>-60</v>
      </c>
      <c r="N308" s="3">
        <f t="shared" si="165"/>
        <v>-45</v>
      </c>
      <c r="O308" s="3">
        <f t="shared" si="169"/>
        <v>-30</v>
      </c>
      <c r="P308" s="3">
        <f t="shared" si="169"/>
        <v>-15</v>
      </c>
      <c r="Q308" s="3">
        <f t="shared" si="169"/>
        <v>0</v>
      </c>
      <c r="R308" s="3">
        <f t="shared" si="169"/>
        <v>15</v>
      </c>
      <c r="S308" s="3">
        <f t="shared" si="169"/>
        <v>30</v>
      </c>
      <c r="T308" s="3">
        <f t="shared" si="169"/>
        <v>45</v>
      </c>
      <c r="U308" s="3">
        <f t="shared" si="169"/>
        <v>60</v>
      </c>
      <c r="V308" s="3">
        <f t="shared" si="169"/>
        <v>75</v>
      </c>
      <c r="W308" s="3">
        <f t="shared" si="169"/>
        <v>90</v>
      </c>
      <c r="X308" s="3">
        <f t="shared" si="169"/>
        <v>105</v>
      </c>
      <c r="Y308" s="3">
        <f t="shared" si="169"/>
        <v>120</v>
      </c>
      <c r="Z308" s="3">
        <f t="shared" si="169"/>
        <v>135</v>
      </c>
      <c r="AA308" s="3">
        <f t="shared" si="166"/>
        <v>150</v>
      </c>
      <c r="AB308" s="3">
        <f t="shared" si="166"/>
        <v>165</v>
      </c>
      <c r="AC308" s="3">
        <f t="shared" si="166"/>
        <v>180</v>
      </c>
      <c r="AD308" s="7">
        <f t="shared" si="168"/>
        <v>144.75763179648135</v>
      </c>
      <c r="AE308" s="7">
        <f t="shared" si="168"/>
        <v>141.81108101030546</v>
      </c>
      <c r="AF308" s="7">
        <f t="shared" si="168"/>
        <v>134.09464348290246</v>
      </c>
      <c r="AG308" s="7">
        <f t="shared" si="168"/>
        <v>123.53650880004801</v>
      </c>
      <c r="AH308" s="7">
        <f t="shared" si="168"/>
        <v>111.44544291075036</v>
      </c>
      <c r="AI308" s="7">
        <f t="shared" si="168"/>
        <v>98.512203730521591</v>
      </c>
      <c r="AJ308" s="7">
        <f t="shared" si="168"/>
        <v>85.095901661331709</v>
      </c>
      <c r="AK308" s="7">
        <f t="shared" si="168"/>
        <v>71.397754977761878</v>
      </c>
      <c r="AL308" s="7">
        <f t="shared" si="167"/>
        <v>57.548092585964881</v>
      </c>
      <c r="AM308" s="7">
        <f t="shared" si="167"/>
        <v>43.660389259898587</v>
      </c>
      <c r="AN308" s="7">
        <f t="shared" si="167"/>
        <v>29.908586009963447</v>
      </c>
      <c r="AO308" s="7">
        <f t="shared" si="167"/>
        <v>16.872527664723599</v>
      </c>
      <c r="AP308" s="7">
        <f t="shared" si="167"/>
        <v>8.9976317964813575</v>
      </c>
      <c r="AQ308" s="7">
        <f t="shared" si="163"/>
        <v>16.872527664723599</v>
      </c>
      <c r="AR308" s="7">
        <f t="shared" si="163"/>
        <v>29.908586009963447</v>
      </c>
      <c r="AS308" s="7">
        <f t="shared" si="163"/>
        <v>43.660389259898587</v>
      </c>
      <c r="AT308" s="7">
        <f t="shared" si="163"/>
        <v>57.548092585964881</v>
      </c>
      <c r="AU308" s="7">
        <f t="shared" si="163"/>
        <v>71.397754977761878</v>
      </c>
      <c r="AV308" s="7">
        <f t="shared" si="163"/>
        <v>85.095901661331709</v>
      </c>
      <c r="AW308" s="7">
        <f t="shared" si="163"/>
        <v>98.512203730521591</v>
      </c>
      <c r="AX308" s="7">
        <f t="shared" si="163"/>
        <v>111.44544291075036</v>
      </c>
      <c r="AY308" s="7">
        <f t="shared" si="163"/>
        <v>123.53650880004801</v>
      </c>
      <c r="AZ308" s="7">
        <f t="shared" si="162"/>
        <v>134.09464348290246</v>
      </c>
      <c r="BA308" s="7">
        <f t="shared" si="162"/>
        <v>141.81108101030546</v>
      </c>
      <c r="BB308" s="7">
        <f t="shared" si="162"/>
        <v>144.75763179648135</v>
      </c>
      <c r="BC308" s="7">
        <f t="shared" si="155"/>
        <v>95.437193424703466</v>
      </c>
      <c r="BD308" s="7">
        <f t="shared" si="148"/>
        <v>12.724959123293795</v>
      </c>
      <c r="BE308" s="40">
        <f t="shared" si="156"/>
        <v>1.012857804834516</v>
      </c>
      <c r="BF308" s="40">
        <f t="shared" ref="BF308:BS328" si="170">IF(1367*$BE308*COS(RADIANS(AD308))&gt;0,1367*$BE308*COS(RADIANS(AD308)),0)</f>
        <v>0</v>
      </c>
      <c r="BG308" s="40">
        <f t="shared" si="170"/>
        <v>0</v>
      </c>
      <c r="BH308" s="40">
        <f t="shared" si="170"/>
        <v>0</v>
      </c>
      <c r="BI308" s="40">
        <f t="shared" si="170"/>
        <v>0</v>
      </c>
      <c r="BJ308" s="40">
        <f t="shared" si="170"/>
        <v>0</v>
      </c>
      <c r="BK308" s="40">
        <f t="shared" si="170"/>
        <v>0</v>
      </c>
      <c r="BL308" s="40">
        <f t="shared" si="170"/>
        <v>118.36495048157454</v>
      </c>
      <c r="BM308" s="40">
        <f t="shared" si="170"/>
        <v>441.67502003768135</v>
      </c>
      <c r="BN308" s="40">
        <f t="shared" si="170"/>
        <v>742.9520426486921</v>
      </c>
      <c r="BO308" s="40">
        <f t="shared" si="164"/>
        <v>1001.6644871074861</v>
      </c>
      <c r="BP308" s="40">
        <f t="shared" si="164"/>
        <v>1200.181527866727</v>
      </c>
      <c r="BQ308" s="40">
        <f t="shared" si="164"/>
        <v>1324.9745566635929</v>
      </c>
      <c r="BR308" s="40">
        <f t="shared" si="164"/>
        <v>1367.5391348158091</v>
      </c>
      <c r="BS308" s="40">
        <f t="shared" si="164"/>
        <v>1324.9745566635929</v>
      </c>
      <c r="BT308" s="40">
        <f t="shared" si="164"/>
        <v>1200.181527866727</v>
      </c>
      <c r="BU308" s="40">
        <f t="shared" si="164"/>
        <v>1001.6644871074861</v>
      </c>
      <c r="BV308" s="40">
        <f t="shared" si="164"/>
        <v>742.9520426486921</v>
      </c>
      <c r="BW308" s="40">
        <f t="shared" si="164"/>
        <v>441.67502003768135</v>
      </c>
      <c r="BX308" s="40">
        <f t="shared" si="164"/>
        <v>118.36495048157454</v>
      </c>
      <c r="BY308" s="40">
        <f t="shared" si="145"/>
        <v>0</v>
      </c>
      <c r="BZ308" s="40">
        <f t="shared" si="145"/>
        <v>0</v>
      </c>
      <c r="CA308" s="40">
        <f t="shared" si="145"/>
        <v>0</v>
      </c>
      <c r="CB308" s="40">
        <f t="shared" si="145"/>
        <v>0</v>
      </c>
      <c r="CC308" s="40">
        <f t="shared" si="145"/>
        <v>0</v>
      </c>
      <c r="CD308" s="40">
        <f t="shared" si="145"/>
        <v>0</v>
      </c>
      <c r="CE308" s="40">
        <f t="shared" si="157"/>
        <v>697.44495875606265</v>
      </c>
      <c r="CF308" s="10">
        <f t="shared" si="149"/>
        <v>1.6656932541237583</v>
      </c>
      <c r="CG308" s="35">
        <f t="shared" si="150"/>
        <v>6.9709677419354827</v>
      </c>
      <c r="CH308" s="7">
        <f t="shared" si="151"/>
        <v>39.870582773835118</v>
      </c>
      <c r="CI308" s="7">
        <f t="shared" si="158"/>
        <v>20.333997214655909</v>
      </c>
      <c r="CJ308" s="10">
        <f t="shared" si="152"/>
        <v>22.920226833833638</v>
      </c>
    </row>
    <row r="309" spans="1:88" ht="15.75" thickBot="1" x14ac:dyDescent="0.3">
      <c r="A309" s="8">
        <v>298</v>
      </c>
      <c r="B309" s="3" t="s">
        <v>25</v>
      </c>
      <c r="C309" s="14">
        <v>44494</v>
      </c>
      <c r="D309" s="11">
        <f t="shared" si="153"/>
        <v>-13.454959682356415</v>
      </c>
      <c r="E309" s="8">
        <f t="shared" si="165"/>
        <v>-180</v>
      </c>
      <c r="F309" s="3">
        <f t="shared" si="165"/>
        <v>-165</v>
      </c>
      <c r="G309" s="3">
        <f t="shared" si="165"/>
        <v>-150</v>
      </c>
      <c r="H309" s="3">
        <f t="shared" si="165"/>
        <v>-135</v>
      </c>
      <c r="I309" s="3">
        <f t="shared" si="165"/>
        <v>-120</v>
      </c>
      <c r="J309" s="3">
        <f t="shared" si="165"/>
        <v>-105</v>
      </c>
      <c r="K309" s="3">
        <f t="shared" si="165"/>
        <v>-90</v>
      </c>
      <c r="L309" s="3">
        <f t="shared" si="165"/>
        <v>-75</v>
      </c>
      <c r="M309" s="3">
        <f t="shared" si="165"/>
        <v>-60</v>
      </c>
      <c r="N309" s="3">
        <f t="shared" si="165"/>
        <v>-45</v>
      </c>
      <c r="O309" s="3">
        <f t="shared" si="169"/>
        <v>-30</v>
      </c>
      <c r="P309" s="3">
        <f t="shared" si="169"/>
        <v>-15</v>
      </c>
      <c r="Q309" s="3">
        <f t="shared" si="169"/>
        <v>0</v>
      </c>
      <c r="R309" s="3">
        <f t="shared" si="169"/>
        <v>15</v>
      </c>
      <c r="S309" s="3">
        <f t="shared" si="169"/>
        <v>30</v>
      </c>
      <c r="T309" s="3">
        <f t="shared" si="169"/>
        <v>45</v>
      </c>
      <c r="U309" s="3">
        <f t="shared" si="169"/>
        <v>60</v>
      </c>
      <c r="V309" s="3">
        <f t="shared" si="169"/>
        <v>75</v>
      </c>
      <c r="W309" s="3">
        <f t="shared" si="169"/>
        <v>90</v>
      </c>
      <c r="X309" s="3">
        <f t="shared" si="169"/>
        <v>105</v>
      </c>
      <c r="Y309" s="3">
        <f t="shared" si="169"/>
        <v>120</v>
      </c>
      <c r="Z309" s="3">
        <f t="shared" si="169"/>
        <v>135</v>
      </c>
      <c r="AA309" s="3">
        <f t="shared" si="166"/>
        <v>150</v>
      </c>
      <c r="AB309" s="3">
        <f t="shared" si="166"/>
        <v>165</v>
      </c>
      <c r="AC309" s="3">
        <f t="shared" si="166"/>
        <v>180</v>
      </c>
      <c r="AD309" s="7">
        <f t="shared" si="168"/>
        <v>144.42504031764358</v>
      </c>
      <c r="AE309" s="7">
        <f t="shared" si="168"/>
        <v>141.50433602721591</v>
      </c>
      <c r="AF309" s="7">
        <f t="shared" si="168"/>
        <v>133.84008248379661</v>
      </c>
      <c r="AG309" s="7">
        <f t="shared" si="168"/>
        <v>123.33044977758875</v>
      </c>
      <c r="AH309" s="7">
        <f t="shared" si="168"/>
        <v>111.27654644781269</v>
      </c>
      <c r="AI309" s="7">
        <f t="shared" si="168"/>
        <v>98.370455020220533</v>
      </c>
      <c r="AJ309" s="7">
        <f t="shared" si="168"/>
        <v>84.973559445660882</v>
      </c>
      <c r="AK309" s="7">
        <f t="shared" si="168"/>
        <v>71.288458463487203</v>
      </c>
      <c r="AL309" s="7">
        <f t="shared" si="167"/>
        <v>57.445559724683825</v>
      </c>
      <c r="AM309" s="7">
        <f t="shared" si="167"/>
        <v>43.556283047228163</v>
      </c>
      <c r="AN309" s="7">
        <f t="shared" si="167"/>
        <v>29.786926113291294</v>
      </c>
      <c r="AO309" s="7">
        <f t="shared" si="167"/>
        <v>16.687299447217626</v>
      </c>
      <c r="AP309" s="7">
        <f t="shared" si="167"/>
        <v>8.6650403176435997</v>
      </c>
      <c r="AQ309" s="7">
        <f t="shared" si="163"/>
        <v>16.687299447217626</v>
      </c>
      <c r="AR309" s="7">
        <f t="shared" si="163"/>
        <v>29.786926113291294</v>
      </c>
      <c r="AS309" s="7">
        <f t="shared" si="163"/>
        <v>43.556283047228163</v>
      </c>
      <c r="AT309" s="7">
        <f t="shared" si="163"/>
        <v>57.445559724683825</v>
      </c>
      <c r="AU309" s="7">
        <f t="shared" si="163"/>
        <v>71.288458463487203</v>
      </c>
      <c r="AV309" s="7">
        <f t="shared" si="163"/>
        <v>84.973559445660882</v>
      </c>
      <c r="AW309" s="7">
        <f t="shared" si="163"/>
        <v>98.370455020220533</v>
      </c>
      <c r="AX309" s="7">
        <f t="shared" si="163"/>
        <v>111.27654644781269</v>
      </c>
      <c r="AY309" s="7">
        <f t="shared" si="163"/>
        <v>123.33044977758875</v>
      </c>
      <c r="AZ309" s="7">
        <f t="shared" si="162"/>
        <v>133.84008248379661</v>
      </c>
      <c r="BA309" s="7">
        <f t="shared" si="162"/>
        <v>141.50433602721591</v>
      </c>
      <c r="BB309" s="7">
        <f t="shared" si="162"/>
        <v>144.42504031764358</v>
      </c>
      <c r="BC309" s="7">
        <f t="shared" si="155"/>
        <v>95.580583772019551</v>
      </c>
      <c r="BD309" s="7">
        <f t="shared" si="148"/>
        <v>12.744077836269273</v>
      </c>
      <c r="BE309" s="40">
        <f t="shared" si="156"/>
        <v>1.0133790490358798</v>
      </c>
      <c r="BF309" s="40">
        <f t="shared" si="170"/>
        <v>0</v>
      </c>
      <c r="BG309" s="40">
        <f t="shared" si="170"/>
        <v>0</v>
      </c>
      <c r="BH309" s="40">
        <f t="shared" si="170"/>
        <v>0</v>
      </c>
      <c r="BI309" s="40">
        <f t="shared" si="170"/>
        <v>0</v>
      </c>
      <c r="BJ309" s="40">
        <f t="shared" si="170"/>
        <v>0</v>
      </c>
      <c r="BK309" s="40">
        <f t="shared" si="170"/>
        <v>0</v>
      </c>
      <c r="BL309" s="40">
        <f t="shared" si="170"/>
        <v>121.37273608650679</v>
      </c>
      <c r="BM309" s="40">
        <f t="shared" si="170"/>
        <v>444.40601007774711</v>
      </c>
      <c r="BN309" s="40">
        <f t="shared" si="170"/>
        <v>745.42510028421088</v>
      </c>
      <c r="BO309" s="40">
        <f t="shared" si="164"/>
        <v>1003.9160531658936</v>
      </c>
      <c r="BP309" s="40">
        <f t="shared" si="164"/>
        <v>1202.2631374604071</v>
      </c>
      <c r="BQ309" s="40">
        <f t="shared" si="164"/>
        <v>1326.9493271571341</v>
      </c>
      <c r="BR309" s="40">
        <f t="shared" si="164"/>
        <v>1369.4774644819145</v>
      </c>
      <c r="BS309" s="40">
        <f t="shared" si="164"/>
        <v>1326.9493271571341</v>
      </c>
      <c r="BT309" s="40">
        <f t="shared" si="164"/>
        <v>1202.2631374604071</v>
      </c>
      <c r="BU309" s="40">
        <f t="shared" si="164"/>
        <v>1003.9160531658936</v>
      </c>
      <c r="BV309" s="40">
        <f t="shared" si="164"/>
        <v>745.42510028421088</v>
      </c>
      <c r="BW309" s="40">
        <f t="shared" si="164"/>
        <v>444.40601007774711</v>
      </c>
      <c r="BX309" s="40">
        <f t="shared" si="164"/>
        <v>121.37273608650679</v>
      </c>
      <c r="BY309" s="40">
        <f t="shared" si="145"/>
        <v>0</v>
      </c>
      <c r="BZ309" s="40">
        <f t="shared" si="145"/>
        <v>0</v>
      </c>
      <c r="CA309" s="40">
        <f t="shared" si="145"/>
        <v>0</v>
      </c>
      <c r="CB309" s="40">
        <f t="shared" si="145"/>
        <v>0</v>
      </c>
      <c r="CC309" s="40">
        <f t="shared" si="145"/>
        <v>0</v>
      </c>
      <c r="CD309" s="40">
        <f t="shared" si="145"/>
        <v>0</v>
      </c>
      <c r="CE309" s="40">
        <f t="shared" si="157"/>
        <v>698.43350688577641</v>
      </c>
      <c r="CF309" s="10">
        <f t="shared" si="149"/>
        <v>1.6681958878000023</v>
      </c>
      <c r="CG309" s="35">
        <f t="shared" si="150"/>
        <v>6.9709677419354827</v>
      </c>
      <c r="CH309" s="7">
        <f t="shared" si="151"/>
        <v>39.977272752326606</v>
      </c>
      <c r="CI309" s="7">
        <f t="shared" si="158"/>
        <v>20.38840910368657</v>
      </c>
      <c r="CJ309" s="10">
        <f t="shared" si="152"/>
        <v>22.964474688062495</v>
      </c>
    </row>
    <row r="310" spans="1:88" ht="15.75" thickBot="1" x14ac:dyDescent="0.3">
      <c r="A310" s="8">
        <v>299</v>
      </c>
      <c r="B310" s="3" t="s">
        <v>25</v>
      </c>
      <c r="C310" s="14">
        <v>44495</v>
      </c>
      <c r="D310" s="11">
        <f t="shared" si="153"/>
        <v>-13.783564166258492</v>
      </c>
      <c r="E310" s="8">
        <f t="shared" si="165"/>
        <v>-180</v>
      </c>
      <c r="F310" s="3">
        <f t="shared" si="165"/>
        <v>-165</v>
      </c>
      <c r="G310" s="3">
        <f t="shared" si="165"/>
        <v>-150</v>
      </c>
      <c r="H310" s="3">
        <f t="shared" si="165"/>
        <v>-135</v>
      </c>
      <c r="I310" s="3">
        <f t="shared" si="165"/>
        <v>-120</v>
      </c>
      <c r="J310" s="3">
        <f t="shared" si="165"/>
        <v>-105</v>
      </c>
      <c r="K310" s="3">
        <f t="shared" si="165"/>
        <v>-90</v>
      </c>
      <c r="L310" s="3">
        <f t="shared" si="165"/>
        <v>-75</v>
      </c>
      <c r="M310" s="3">
        <f t="shared" si="165"/>
        <v>-60</v>
      </c>
      <c r="N310" s="3">
        <f t="shared" si="165"/>
        <v>-45</v>
      </c>
      <c r="O310" s="3">
        <f t="shared" si="169"/>
        <v>-30</v>
      </c>
      <c r="P310" s="3">
        <f t="shared" si="169"/>
        <v>-15</v>
      </c>
      <c r="Q310" s="3">
        <f t="shared" si="169"/>
        <v>0</v>
      </c>
      <c r="R310" s="3">
        <f t="shared" si="169"/>
        <v>15</v>
      </c>
      <c r="S310" s="3">
        <f t="shared" si="169"/>
        <v>30</v>
      </c>
      <c r="T310" s="3">
        <f t="shared" si="169"/>
        <v>45</v>
      </c>
      <c r="U310" s="3">
        <f t="shared" si="169"/>
        <v>60</v>
      </c>
      <c r="V310" s="3">
        <f t="shared" si="169"/>
        <v>75</v>
      </c>
      <c r="W310" s="3">
        <f t="shared" si="169"/>
        <v>90</v>
      </c>
      <c r="X310" s="3">
        <f t="shared" si="169"/>
        <v>105</v>
      </c>
      <c r="Y310" s="3">
        <f t="shared" si="169"/>
        <v>120</v>
      </c>
      <c r="Z310" s="3">
        <f t="shared" si="169"/>
        <v>135</v>
      </c>
      <c r="AA310" s="3">
        <f t="shared" si="166"/>
        <v>150</v>
      </c>
      <c r="AB310" s="3">
        <f t="shared" si="166"/>
        <v>165</v>
      </c>
      <c r="AC310" s="3">
        <f t="shared" si="166"/>
        <v>180</v>
      </c>
      <c r="AD310" s="7">
        <f t="shared" si="168"/>
        <v>144.09643583374151</v>
      </c>
      <c r="AE310" s="7">
        <f t="shared" si="168"/>
        <v>141.20091440395697</v>
      </c>
      <c r="AF310" s="7">
        <f t="shared" si="168"/>
        <v>133.58782208350456</v>
      </c>
      <c r="AG310" s="7">
        <f t="shared" si="168"/>
        <v>123.12609440779489</v>
      </c>
      <c r="AH310" s="7">
        <f t="shared" si="168"/>
        <v>111.10912732201153</v>
      </c>
      <c r="AI310" s="7">
        <f t="shared" si="168"/>
        <v>98.230177302125028</v>
      </c>
      <c r="AJ310" s="7">
        <f t="shared" si="168"/>
        <v>84.852828040075778</v>
      </c>
      <c r="AK310" s="7">
        <f t="shared" si="168"/>
        <v>71.181045362742111</v>
      </c>
      <c r="AL310" s="7">
        <f t="shared" si="167"/>
        <v>57.345352624098552</v>
      </c>
      <c r="AM310" s="7">
        <f t="shared" si="167"/>
        <v>43.455226902480405</v>
      </c>
      <c r="AN310" s="7">
        <f t="shared" si="167"/>
        <v>29.669604274790611</v>
      </c>
      <c r="AO310" s="7">
        <f t="shared" si="167"/>
        <v>16.508701284075052</v>
      </c>
      <c r="AP310" s="7">
        <f t="shared" si="167"/>
        <v>8.3364358337415112</v>
      </c>
      <c r="AQ310" s="7">
        <f t="shared" si="163"/>
        <v>16.508701284075052</v>
      </c>
      <c r="AR310" s="7">
        <f t="shared" si="163"/>
        <v>29.669604274790611</v>
      </c>
      <c r="AS310" s="7">
        <f t="shared" si="163"/>
        <v>43.455226902480405</v>
      </c>
      <c r="AT310" s="7">
        <f t="shared" si="163"/>
        <v>57.345352624098552</v>
      </c>
      <c r="AU310" s="7">
        <f t="shared" si="163"/>
        <v>71.181045362742111</v>
      </c>
      <c r="AV310" s="7">
        <f t="shared" si="163"/>
        <v>84.852828040075778</v>
      </c>
      <c r="AW310" s="7">
        <f t="shared" si="163"/>
        <v>98.230177302125028</v>
      </c>
      <c r="AX310" s="7">
        <f t="shared" si="163"/>
        <v>111.10912732201153</v>
      </c>
      <c r="AY310" s="7">
        <f t="shared" si="163"/>
        <v>123.12609440779489</v>
      </c>
      <c r="AZ310" s="7">
        <f t="shared" si="162"/>
        <v>133.58782208350456</v>
      </c>
      <c r="BA310" s="7">
        <f t="shared" si="162"/>
        <v>141.20091440395697</v>
      </c>
      <c r="BB310" s="7">
        <f t="shared" si="162"/>
        <v>144.09643583374151</v>
      </c>
      <c r="BC310" s="7">
        <f t="shared" si="155"/>
        <v>95.722681435839263</v>
      </c>
      <c r="BD310" s="7">
        <f t="shared" si="148"/>
        <v>12.763024191445234</v>
      </c>
      <c r="BE310" s="40">
        <f t="shared" si="156"/>
        <v>1.013896328736271</v>
      </c>
      <c r="BF310" s="40">
        <f t="shared" si="170"/>
        <v>0</v>
      </c>
      <c r="BG310" s="40">
        <f t="shared" si="170"/>
        <v>0</v>
      </c>
      <c r="BH310" s="40">
        <f t="shared" si="170"/>
        <v>0</v>
      </c>
      <c r="BI310" s="40">
        <f t="shared" si="170"/>
        <v>0</v>
      </c>
      <c r="BJ310" s="40">
        <f t="shared" si="170"/>
        <v>0</v>
      </c>
      <c r="BK310" s="40">
        <f t="shared" si="170"/>
        <v>0</v>
      </c>
      <c r="BL310" s="40">
        <f t="shared" si="170"/>
        <v>124.3437045467108</v>
      </c>
      <c r="BM310" s="40">
        <f t="shared" si="170"/>
        <v>447.09308500409514</v>
      </c>
      <c r="BN310" s="40">
        <f t="shared" si="170"/>
        <v>747.84762855187967</v>
      </c>
      <c r="BO310" s="40">
        <f t="shared" si="164"/>
        <v>1006.1114100676641</v>
      </c>
      <c r="BP310" s="40">
        <f t="shared" si="164"/>
        <v>1204.2841796422269</v>
      </c>
      <c r="BQ310" s="40">
        <f t="shared" si="164"/>
        <v>1328.8607905250487</v>
      </c>
      <c r="BR310" s="40">
        <f t="shared" si="164"/>
        <v>1371.3515525570481</v>
      </c>
      <c r="BS310" s="40">
        <f t="shared" si="164"/>
        <v>1328.8607905250487</v>
      </c>
      <c r="BT310" s="40">
        <f t="shared" si="164"/>
        <v>1204.2841796422269</v>
      </c>
      <c r="BU310" s="40">
        <f t="shared" si="164"/>
        <v>1006.1114100676641</v>
      </c>
      <c r="BV310" s="40">
        <f t="shared" si="164"/>
        <v>747.84762855187967</v>
      </c>
      <c r="BW310" s="40">
        <f t="shared" si="164"/>
        <v>447.09308500409514</v>
      </c>
      <c r="BX310" s="40">
        <f t="shared" si="164"/>
        <v>124.3437045467108</v>
      </c>
      <c r="BY310" s="40">
        <f t="shared" si="145"/>
        <v>0</v>
      </c>
      <c r="BZ310" s="40">
        <f t="shared" si="145"/>
        <v>0</v>
      </c>
      <c r="CA310" s="40">
        <f t="shared" si="145"/>
        <v>0</v>
      </c>
      <c r="CB310" s="40">
        <f t="shared" si="145"/>
        <v>0</v>
      </c>
      <c r="CC310" s="40">
        <f t="shared" si="145"/>
        <v>0</v>
      </c>
      <c r="CD310" s="40">
        <f t="shared" si="145"/>
        <v>0</v>
      </c>
      <c r="CE310" s="40">
        <f t="shared" si="157"/>
        <v>699.38929180409457</v>
      </c>
      <c r="CF310" s="10">
        <f t="shared" si="149"/>
        <v>1.6706759598930483</v>
      </c>
      <c r="CG310" s="35">
        <f t="shared" si="150"/>
        <v>6.9709677419354827</v>
      </c>
      <c r="CH310" s="7">
        <f t="shared" si="151"/>
        <v>40.08132466178386</v>
      </c>
      <c r="CI310" s="7">
        <f t="shared" si="158"/>
        <v>20.44147557750977</v>
      </c>
      <c r="CJ310" s="10">
        <f t="shared" si="152"/>
        <v>23.007322118854749</v>
      </c>
    </row>
    <row r="311" spans="1:88" ht="15.75" thickBot="1" x14ac:dyDescent="0.3">
      <c r="A311" s="8">
        <v>300</v>
      </c>
      <c r="B311" s="3" t="s">
        <v>25</v>
      </c>
      <c r="C311" s="14">
        <v>44496</v>
      </c>
      <c r="D311" s="11">
        <f t="shared" si="153"/>
        <v>-14.108084282624429</v>
      </c>
      <c r="E311" s="8">
        <f t="shared" si="165"/>
        <v>-180</v>
      </c>
      <c r="F311" s="3">
        <f t="shared" si="165"/>
        <v>-165</v>
      </c>
      <c r="G311" s="3">
        <f t="shared" si="165"/>
        <v>-150</v>
      </c>
      <c r="H311" s="3">
        <f t="shared" si="165"/>
        <v>-135</v>
      </c>
      <c r="I311" s="3">
        <f t="shared" si="165"/>
        <v>-120</v>
      </c>
      <c r="J311" s="3">
        <f t="shared" si="165"/>
        <v>-105</v>
      </c>
      <c r="K311" s="3">
        <f t="shared" si="165"/>
        <v>-90</v>
      </c>
      <c r="L311" s="3">
        <f t="shared" si="165"/>
        <v>-75</v>
      </c>
      <c r="M311" s="3">
        <f t="shared" si="165"/>
        <v>-60</v>
      </c>
      <c r="N311" s="3">
        <f t="shared" si="165"/>
        <v>-45</v>
      </c>
      <c r="O311" s="3">
        <f t="shared" si="169"/>
        <v>-30</v>
      </c>
      <c r="P311" s="3">
        <f t="shared" si="169"/>
        <v>-15</v>
      </c>
      <c r="Q311" s="3">
        <f t="shared" si="169"/>
        <v>0</v>
      </c>
      <c r="R311" s="3">
        <f t="shared" si="169"/>
        <v>15</v>
      </c>
      <c r="S311" s="3">
        <f t="shared" si="169"/>
        <v>30</v>
      </c>
      <c r="T311" s="3">
        <f t="shared" si="169"/>
        <v>45</v>
      </c>
      <c r="U311" s="3">
        <f t="shared" si="169"/>
        <v>60</v>
      </c>
      <c r="V311" s="3">
        <f t="shared" si="169"/>
        <v>75</v>
      </c>
      <c r="W311" s="3">
        <f t="shared" si="169"/>
        <v>90</v>
      </c>
      <c r="X311" s="3">
        <f t="shared" si="169"/>
        <v>105</v>
      </c>
      <c r="Y311" s="3">
        <f t="shared" si="169"/>
        <v>120</v>
      </c>
      <c r="Z311" s="3">
        <f t="shared" si="169"/>
        <v>135</v>
      </c>
      <c r="AA311" s="3">
        <f t="shared" si="166"/>
        <v>150</v>
      </c>
      <c r="AB311" s="3">
        <f t="shared" si="166"/>
        <v>165</v>
      </c>
      <c r="AC311" s="3">
        <f t="shared" si="166"/>
        <v>180</v>
      </c>
      <c r="AD311" s="7">
        <f t="shared" si="168"/>
        <v>143.77191571737555</v>
      </c>
      <c r="AE311" s="7">
        <f t="shared" si="168"/>
        <v>140.90092722550335</v>
      </c>
      <c r="AF311" s="7">
        <f t="shared" si="168"/>
        <v>133.33797704851739</v>
      </c>
      <c r="AG311" s="7">
        <f t="shared" si="168"/>
        <v>122.92354056763325</v>
      </c>
      <c r="AH311" s="7">
        <f t="shared" si="168"/>
        <v>110.9432609917867</v>
      </c>
      <c r="AI311" s="7">
        <f t="shared" si="168"/>
        <v>98.091424440715173</v>
      </c>
      <c r="AJ311" s="7">
        <f t="shared" si="168"/>
        <v>84.733741390270623</v>
      </c>
      <c r="AK311" s="7">
        <f t="shared" si="168"/>
        <v>71.075530683848655</v>
      </c>
      <c r="AL311" s="7">
        <f t="shared" si="167"/>
        <v>57.247467356061712</v>
      </c>
      <c r="AM311" s="7">
        <f t="shared" si="167"/>
        <v>43.357197570939462</v>
      </c>
      <c r="AN311" s="7">
        <f t="shared" si="167"/>
        <v>29.55658351426225</v>
      </c>
      <c r="AO311" s="7">
        <f t="shared" si="167"/>
        <v>16.336765808290579</v>
      </c>
      <c r="AP311" s="7">
        <f t="shared" si="167"/>
        <v>8.0119157173755333</v>
      </c>
      <c r="AQ311" s="7">
        <f t="shared" si="163"/>
        <v>16.336765808290579</v>
      </c>
      <c r="AR311" s="7">
        <f t="shared" si="163"/>
        <v>29.55658351426225</v>
      </c>
      <c r="AS311" s="7">
        <f t="shared" si="163"/>
        <v>43.357197570939462</v>
      </c>
      <c r="AT311" s="7">
        <f t="shared" si="163"/>
        <v>57.247467356061712</v>
      </c>
      <c r="AU311" s="7">
        <f t="shared" si="163"/>
        <v>71.075530683848655</v>
      </c>
      <c r="AV311" s="7">
        <f t="shared" si="163"/>
        <v>84.733741390270623</v>
      </c>
      <c r="AW311" s="7">
        <f t="shared" si="163"/>
        <v>98.091424440715173</v>
      </c>
      <c r="AX311" s="7">
        <f t="shared" si="163"/>
        <v>110.9432609917867</v>
      </c>
      <c r="AY311" s="7">
        <f t="shared" si="163"/>
        <v>122.92354056763325</v>
      </c>
      <c r="AZ311" s="7">
        <f t="shared" si="162"/>
        <v>133.33797704851739</v>
      </c>
      <c r="BA311" s="7">
        <f t="shared" si="162"/>
        <v>140.90092722550335</v>
      </c>
      <c r="BB311" s="7">
        <f t="shared" si="162"/>
        <v>143.77191571737555</v>
      </c>
      <c r="BC311" s="7">
        <f t="shared" si="155"/>
        <v>95.863440658683828</v>
      </c>
      <c r="BD311" s="7">
        <f t="shared" si="148"/>
        <v>12.78179208782451</v>
      </c>
      <c r="BE311" s="40">
        <f t="shared" si="156"/>
        <v>1.0144094906545502</v>
      </c>
      <c r="BF311" s="40">
        <f t="shared" si="170"/>
        <v>0</v>
      </c>
      <c r="BG311" s="40">
        <f t="shared" si="170"/>
        <v>0</v>
      </c>
      <c r="BH311" s="40">
        <f t="shared" si="170"/>
        <v>0</v>
      </c>
      <c r="BI311" s="40">
        <f t="shared" si="170"/>
        <v>0</v>
      </c>
      <c r="BJ311" s="40">
        <f t="shared" si="170"/>
        <v>0</v>
      </c>
      <c r="BK311" s="40">
        <f t="shared" si="170"/>
        <v>0</v>
      </c>
      <c r="BL311" s="40">
        <f t="shared" si="170"/>
        <v>127.27693308309306</v>
      </c>
      <c r="BM311" s="40">
        <f t="shared" si="170"/>
        <v>449.73580973079083</v>
      </c>
      <c r="BN311" s="40">
        <f t="shared" si="170"/>
        <v>750.21964682343719</v>
      </c>
      <c r="BO311" s="40">
        <f t="shared" si="164"/>
        <v>1008.2509674361881</v>
      </c>
      <c r="BP311" s="40">
        <f t="shared" si="164"/>
        <v>1206.2453634862038</v>
      </c>
      <c r="BQ311" s="40">
        <f t="shared" si="164"/>
        <v>1330.7098440838856</v>
      </c>
      <c r="BR311" s="40">
        <f t="shared" si="164"/>
        <v>1373.1623605637808</v>
      </c>
      <c r="BS311" s="40">
        <f t="shared" si="164"/>
        <v>1330.7098440838856</v>
      </c>
      <c r="BT311" s="40">
        <f t="shared" si="164"/>
        <v>1206.2453634862038</v>
      </c>
      <c r="BU311" s="40">
        <f t="shared" si="164"/>
        <v>1008.2509674361881</v>
      </c>
      <c r="BV311" s="40">
        <f t="shared" si="164"/>
        <v>750.21964682343719</v>
      </c>
      <c r="BW311" s="40">
        <f t="shared" si="164"/>
        <v>449.73580973079083</v>
      </c>
      <c r="BX311" s="40">
        <f t="shared" si="164"/>
        <v>127.27693308309306</v>
      </c>
      <c r="BY311" s="40">
        <f t="shared" si="145"/>
        <v>0</v>
      </c>
      <c r="BZ311" s="40">
        <f t="shared" si="145"/>
        <v>0</v>
      </c>
      <c r="CA311" s="40">
        <f t="shared" si="145"/>
        <v>0</v>
      </c>
      <c r="CB311" s="40">
        <f t="shared" si="145"/>
        <v>0</v>
      </c>
      <c r="CC311" s="40">
        <f t="shared" si="145"/>
        <v>0</v>
      </c>
      <c r="CD311" s="40">
        <f t="shared" si="145"/>
        <v>0</v>
      </c>
      <c r="CE311" s="40">
        <f t="shared" si="157"/>
        <v>700.31280388752816</v>
      </c>
      <c r="CF311" s="10">
        <f t="shared" si="149"/>
        <v>1.6731326717842345</v>
      </c>
      <c r="CG311" s="35">
        <f t="shared" si="150"/>
        <v>6.9709677419354827</v>
      </c>
      <c r="CH311" s="7">
        <f t="shared" si="151"/>
        <v>40.182755284878354</v>
      </c>
      <c r="CI311" s="7">
        <f t="shared" si="158"/>
        <v>20.49320519528796</v>
      </c>
      <c r="CJ311" s="10">
        <f t="shared" si="152"/>
        <v>23.048787530277433</v>
      </c>
    </row>
    <row r="312" spans="1:88" ht="15.75" thickBot="1" x14ac:dyDescent="0.3">
      <c r="A312" s="8">
        <v>301</v>
      </c>
      <c r="B312" s="3" t="s">
        <v>25</v>
      </c>
      <c r="C312" s="14">
        <v>44497</v>
      </c>
      <c r="D312" s="11">
        <f t="shared" si="153"/>
        <v>-14.428423869140035</v>
      </c>
      <c r="E312" s="8">
        <f t="shared" si="165"/>
        <v>-180</v>
      </c>
      <c r="F312" s="3">
        <f t="shared" si="165"/>
        <v>-165</v>
      </c>
      <c r="G312" s="3">
        <f t="shared" si="165"/>
        <v>-150</v>
      </c>
      <c r="H312" s="3">
        <f t="shared" si="165"/>
        <v>-135</v>
      </c>
      <c r="I312" s="3">
        <f t="shared" si="165"/>
        <v>-120</v>
      </c>
      <c r="J312" s="3">
        <f t="shared" si="165"/>
        <v>-105</v>
      </c>
      <c r="K312" s="3">
        <f t="shared" si="165"/>
        <v>-90</v>
      </c>
      <c r="L312" s="3">
        <f t="shared" si="165"/>
        <v>-75</v>
      </c>
      <c r="M312" s="3">
        <f t="shared" si="165"/>
        <v>-60</v>
      </c>
      <c r="N312" s="3">
        <f t="shared" si="165"/>
        <v>-45</v>
      </c>
      <c r="O312" s="3">
        <f t="shared" si="169"/>
        <v>-30</v>
      </c>
      <c r="P312" s="3">
        <f t="shared" si="169"/>
        <v>-15</v>
      </c>
      <c r="Q312" s="3">
        <f t="shared" si="169"/>
        <v>0</v>
      </c>
      <c r="R312" s="3">
        <f t="shared" si="169"/>
        <v>15</v>
      </c>
      <c r="S312" s="3">
        <f t="shared" si="169"/>
        <v>30</v>
      </c>
      <c r="T312" s="3">
        <f t="shared" si="169"/>
        <v>45</v>
      </c>
      <c r="U312" s="3">
        <f t="shared" si="169"/>
        <v>60</v>
      </c>
      <c r="V312" s="3">
        <f t="shared" si="169"/>
        <v>75</v>
      </c>
      <c r="W312" s="3">
        <f t="shared" si="169"/>
        <v>90</v>
      </c>
      <c r="X312" s="3">
        <f t="shared" si="169"/>
        <v>105</v>
      </c>
      <c r="Y312" s="3">
        <f t="shared" si="169"/>
        <v>120</v>
      </c>
      <c r="Z312" s="3">
        <f t="shared" si="169"/>
        <v>135</v>
      </c>
      <c r="AA312" s="3">
        <f t="shared" si="166"/>
        <v>150</v>
      </c>
      <c r="AB312" s="3">
        <f t="shared" si="166"/>
        <v>165</v>
      </c>
      <c r="AC312" s="3">
        <f t="shared" si="166"/>
        <v>180</v>
      </c>
      <c r="AD312" s="7">
        <f t="shared" si="168"/>
        <v>143.45157613085996</v>
      </c>
      <c r="AE312" s="7">
        <f t="shared" si="168"/>
        <v>140.60448385309377</v>
      </c>
      <c r="AF312" s="7">
        <f t="shared" si="168"/>
        <v>133.09066057640507</v>
      </c>
      <c r="AG312" s="7">
        <f t="shared" si="168"/>
        <v>122.7228851320039</v>
      </c>
      <c r="AH312" s="7">
        <f t="shared" si="168"/>
        <v>110.779022218319</v>
      </c>
      <c r="AI312" s="7">
        <f t="shared" si="168"/>
        <v>97.954249641058254</v>
      </c>
      <c r="AJ312" s="7">
        <f t="shared" si="168"/>
        <v>84.616332635703145</v>
      </c>
      <c r="AK312" s="7">
        <f t="shared" si="168"/>
        <v>70.971928318235115</v>
      </c>
      <c r="AL312" s="7">
        <f t="shared" si="167"/>
        <v>57.1518983312587</v>
      </c>
      <c r="AM312" s="7">
        <f t="shared" si="167"/>
        <v>43.262169084962515</v>
      </c>
      <c r="AN312" s="7">
        <f t="shared" si="167"/>
        <v>29.447821546324054</v>
      </c>
      <c r="AO312" s="7">
        <f t="shared" si="167"/>
        <v>16.171513530780853</v>
      </c>
      <c r="AP312" s="7">
        <f t="shared" si="167"/>
        <v>7.6915761308599562</v>
      </c>
      <c r="AQ312" s="7">
        <f t="shared" si="163"/>
        <v>16.171513530780853</v>
      </c>
      <c r="AR312" s="7">
        <f t="shared" si="163"/>
        <v>29.447821546324054</v>
      </c>
      <c r="AS312" s="7">
        <f t="shared" si="163"/>
        <v>43.262169084962515</v>
      </c>
      <c r="AT312" s="7">
        <f t="shared" si="163"/>
        <v>57.1518983312587</v>
      </c>
      <c r="AU312" s="7">
        <f t="shared" si="163"/>
        <v>70.971928318235115</v>
      </c>
      <c r="AV312" s="7">
        <f t="shared" si="163"/>
        <v>84.616332635703145</v>
      </c>
      <c r="AW312" s="7">
        <f t="shared" si="163"/>
        <v>97.954249641058254</v>
      </c>
      <c r="AX312" s="7">
        <f t="shared" si="163"/>
        <v>110.779022218319</v>
      </c>
      <c r="AY312" s="7">
        <f t="shared" si="163"/>
        <v>122.7228851320039</v>
      </c>
      <c r="AZ312" s="7">
        <f t="shared" si="162"/>
        <v>133.09066057640507</v>
      </c>
      <c r="BA312" s="7">
        <f t="shared" si="162"/>
        <v>140.60448385309377</v>
      </c>
      <c r="BB312" s="7">
        <f t="shared" si="162"/>
        <v>143.45157613085996</v>
      </c>
      <c r="BC312" s="7">
        <f t="shared" si="155"/>
        <v>96.002815137092782</v>
      </c>
      <c r="BD312" s="7">
        <f t="shared" si="148"/>
        <v>12.80037535161237</v>
      </c>
      <c r="BE312" s="40">
        <f t="shared" si="156"/>
        <v>1.0149183827297661</v>
      </c>
      <c r="BF312" s="40">
        <f t="shared" si="170"/>
        <v>0</v>
      </c>
      <c r="BG312" s="40">
        <f t="shared" si="170"/>
        <v>0</v>
      </c>
      <c r="BH312" s="40">
        <f t="shared" si="170"/>
        <v>0</v>
      </c>
      <c r="BI312" s="40">
        <f t="shared" si="170"/>
        <v>0</v>
      </c>
      <c r="BJ312" s="40">
        <f t="shared" si="170"/>
        <v>0</v>
      </c>
      <c r="BK312" s="40">
        <f t="shared" si="170"/>
        <v>0</v>
      </c>
      <c r="BL312" s="40">
        <f t="shared" si="170"/>
        <v>130.1715174518759</v>
      </c>
      <c r="BM312" s="40">
        <f t="shared" si="170"/>
        <v>452.33377466175915</v>
      </c>
      <c r="BN312" s="40">
        <f t="shared" si="170"/>
        <v>752.54120644109207</v>
      </c>
      <c r="BO312" s="40">
        <f t="shared" si="164"/>
        <v>1010.3351724303503</v>
      </c>
      <c r="BP312" s="40">
        <f t="shared" si="164"/>
        <v>1208.1474398720384</v>
      </c>
      <c r="BQ312" s="40">
        <f t="shared" si="164"/>
        <v>1332.4974296402333</v>
      </c>
      <c r="BR312" s="40">
        <f t="shared" si="164"/>
        <v>1374.9108954303078</v>
      </c>
      <c r="BS312" s="40">
        <f t="shared" si="164"/>
        <v>1332.4974296402333</v>
      </c>
      <c r="BT312" s="40">
        <f t="shared" si="164"/>
        <v>1208.1474398720384</v>
      </c>
      <c r="BU312" s="40">
        <f t="shared" si="164"/>
        <v>1010.3351724303503</v>
      </c>
      <c r="BV312" s="40">
        <f t="shared" si="164"/>
        <v>752.54120644109207</v>
      </c>
      <c r="BW312" s="40">
        <f t="shared" si="164"/>
        <v>452.33377466175915</v>
      </c>
      <c r="BX312" s="40">
        <f t="shared" si="164"/>
        <v>130.1715174518759</v>
      </c>
      <c r="BY312" s="40">
        <f t="shared" si="145"/>
        <v>0</v>
      </c>
      <c r="BZ312" s="40">
        <f t="shared" si="145"/>
        <v>0</v>
      </c>
      <c r="CA312" s="40">
        <f t="shared" si="145"/>
        <v>0</v>
      </c>
      <c r="CB312" s="40">
        <f t="shared" si="145"/>
        <v>0</v>
      </c>
      <c r="CC312" s="40">
        <f t="shared" si="145"/>
        <v>0</v>
      </c>
      <c r="CD312" s="40">
        <f t="shared" si="145"/>
        <v>0</v>
      </c>
      <c r="CE312" s="40">
        <f t="shared" si="157"/>
        <v>701.20455666945702</v>
      </c>
      <c r="CF312" s="10">
        <f t="shared" si="149"/>
        <v>1.6755652153257203</v>
      </c>
      <c r="CG312" s="35">
        <f t="shared" si="150"/>
        <v>6.9709677419354827</v>
      </c>
      <c r="CH312" s="7">
        <f t="shared" si="151"/>
        <v>40.281583207263452</v>
      </c>
      <c r="CI312" s="7">
        <f t="shared" si="158"/>
        <v>20.543607435704359</v>
      </c>
      <c r="CJ312" s="10">
        <f t="shared" si="152"/>
        <v>23.088890316511225</v>
      </c>
    </row>
    <row r="313" spans="1:88" ht="15.75" thickBot="1" x14ac:dyDescent="0.3">
      <c r="A313" s="8">
        <v>302</v>
      </c>
      <c r="B313" s="3" t="s">
        <v>25</v>
      </c>
      <c r="C313" s="14">
        <v>44498</v>
      </c>
      <c r="D313" s="11">
        <f t="shared" si="153"/>
        <v>-14.744488002272318</v>
      </c>
      <c r="E313" s="8">
        <f t="shared" si="165"/>
        <v>-180</v>
      </c>
      <c r="F313" s="3">
        <f t="shared" si="165"/>
        <v>-165</v>
      </c>
      <c r="G313" s="3">
        <f t="shared" si="165"/>
        <v>-150</v>
      </c>
      <c r="H313" s="3">
        <f t="shared" si="165"/>
        <v>-135</v>
      </c>
      <c r="I313" s="3">
        <f t="shared" si="165"/>
        <v>-120</v>
      </c>
      <c r="J313" s="3">
        <f t="shared" si="165"/>
        <v>-105</v>
      </c>
      <c r="K313" s="3">
        <f t="shared" si="165"/>
        <v>-90</v>
      </c>
      <c r="L313" s="3">
        <f t="shared" si="165"/>
        <v>-75</v>
      </c>
      <c r="M313" s="3">
        <f t="shared" si="165"/>
        <v>-60</v>
      </c>
      <c r="N313" s="3">
        <f t="shared" si="165"/>
        <v>-45</v>
      </c>
      <c r="O313" s="3">
        <f t="shared" si="169"/>
        <v>-30</v>
      </c>
      <c r="P313" s="3">
        <f t="shared" si="169"/>
        <v>-15</v>
      </c>
      <c r="Q313" s="3">
        <f t="shared" si="169"/>
        <v>0</v>
      </c>
      <c r="R313" s="3">
        <f t="shared" si="169"/>
        <v>15</v>
      </c>
      <c r="S313" s="3">
        <f t="shared" si="169"/>
        <v>30</v>
      </c>
      <c r="T313" s="3">
        <f t="shared" si="169"/>
        <v>45</v>
      </c>
      <c r="U313" s="3">
        <f t="shared" si="169"/>
        <v>60</v>
      </c>
      <c r="V313" s="3">
        <f t="shared" si="169"/>
        <v>75</v>
      </c>
      <c r="W313" s="3">
        <f t="shared" si="169"/>
        <v>90</v>
      </c>
      <c r="X313" s="3">
        <f t="shared" si="169"/>
        <v>105</v>
      </c>
      <c r="Y313" s="3">
        <f t="shared" si="169"/>
        <v>120</v>
      </c>
      <c r="Z313" s="3">
        <f t="shared" si="169"/>
        <v>135</v>
      </c>
      <c r="AA313" s="3">
        <f t="shared" si="166"/>
        <v>150</v>
      </c>
      <c r="AB313" s="3">
        <f t="shared" si="166"/>
        <v>165</v>
      </c>
      <c r="AC313" s="3">
        <f t="shared" si="166"/>
        <v>180</v>
      </c>
      <c r="AD313" s="7">
        <f t="shared" si="168"/>
        <v>143.13551199772766</v>
      </c>
      <c r="AE313" s="7">
        <f t="shared" si="168"/>
        <v>140.31169191259107</v>
      </c>
      <c r="AF313" s="7">
        <f t="shared" si="168"/>
        <v>132.84598425930648</v>
      </c>
      <c r="AG313" s="7">
        <f t="shared" si="168"/>
        <v>122.52422392143707</v>
      </c>
      <c r="AH313" s="7">
        <f t="shared" si="168"/>
        <v>110.61648502158205</v>
      </c>
      <c r="AI313" s="7">
        <f t="shared" si="168"/>
        <v>97.818705422988629</v>
      </c>
      <c r="AJ313" s="7">
        <f t="shared" si="168"/>
        <v>84.500634105427011</v>
      </c>
      <c r="AK313" s="7">
        <f t="shared" si="168"/>
        <v>70.870251061005291</v>
      </c>
      <c r="AL313" s="7">
        <f t="shared" si="167"/>
        <v>57.058638350285733</v>
      </c>
      <c r="AM313" s="7">
        <f t="shared" si="167"/>
        <v>43.170112856821973</v>
      </c>
      <c r="AN313" s="7">
        <f t="shared" si="167"/>
        <v>29.343270917591564</v>
      </c>
      <c r="AO313" s="7">
        <f t="shared" si="167"/>
        <v>16.012952453921439</v>
      </c>
      <c r="AP313" s="7">
        <f t="shared" si="167"/>
        <v>7.3755119977276857</v>
      </c>
      <c r="AQ313" s="7">
        <f t="shared" si="163"/>
        <v>16.012952453921439</v>
      </c>
      <c r="AR313" s="7">
        <f t="shared" si="163"/>
        <v>29.343270917591564</v>
      </c>
      <c r="AS313" s="7">
        <f t="shared" si="163"/>
        <v>43.170112856821973</v>
      </c>
      <c r="AT313" s="7">
        <f t="shared" si="163"/>
        <v>57.058638350285733</v>
      </c>
      <c r="AU313" s="7">
        <f t="shared" si="163"/>
        <v>70.870251061005291</v>
      </c>
      <c r="AV313" s="7">
        <f t="shared" si="163"/>
        <v>84.500634105427011</v>
      </c>
      <c r="AW313" s="7">
        <f t="shared" ref="AU313:BB353" si="171">DEGREES(ACOS((SIN(RADIANS($J$4))*SIN(RADIANS($D313))+COS(RADIANS($J$4))*COS(RADIANS($D313))*COS(RADIANS(X313)))))</f>
        <v>97.818705422988629</v>
      </c>
      <c r="AX313" s="7">
        <f t="shared" si="171"/>
        <v>110.61648502158205</v>
      </c>
      <c r="AY313" s="7">
        <f t="shared" si="171"/>
        <v>122.52422392143707</v>
      </c>
      <c r="AZ313" s="7">
        <f t="shared" si="162"/>
        <v>132.84598425930648</v>
      </c>
      <c r="BA313" s="7">
        <f t="shared" si="162"/>
        <v>140.31169191259107</v>
      </c>
      <c r="BB313" s="7">
        <f t="shared" si="162"/>
        <v>143.13551199772766</v>
      </c>
      <c r="BC313" s="7">
        <f t="shared" si="155"/>
        <v>96.14075803890384</v>
      </c>
      <c r="BD313" s="7">
        <f t="shared" si="148"/>
        <v>12.818767738520512</v>
      </c>
      <c r="BE313" s="40">
        <f t="shared" si="156"/>
        <v>1.015422854166214</v>
      </c>
      <c r="BF313" s="40">
        <f t="shared" si="170"/>
        <v>0</v>
      </c>
      <c r="BG313" s="40">
        <f t="shared" si="170"/>
        <v>0</v>
      </c>
      <c r="BH313" s="40">
        <f t="shared" si="170"/>
        <v>0</v>
      </c>
      <c r="BI313" s="40">
        <f t="shared" si="170"/>
        <v>0</v>
      </c>
      <c r="BJ313" s="40">
        <f t="shared" si="170"/>
        <v>0</v>
      </c>
      <c r="BK313" s="40">
        <f t="shared" si="170"/>
        <v>0</v>
      </c>
      <c r="BL313" s="40">
        <f t="shared" si="170"/>
        <v>133.02657217274364</v>
      </c>
      <c r="BM313" s="40">
        <f t="shared" si="170"/>
        <v>454.88659525087877</v>
      </c>
      <c r="BN313" s="40">
        <f t="shared" si="170"/>
        <v>754.81238965507612</v>
      </c>
      <c r="BO313" s="40">
        <f t="shared" si="164"/>
        <v>1012.3645081474999</v>
      </c>
      <c r="BP313" s="40">
        <f t="shared" si="164"/>
        <v>1209.9911994778918</v>
      </c>
      <c r="BQ313" s="40">
        <f t="shared" si="164"/>
        <v>1334.2245312256348</v>
      </c>
      <c r="BR313" s="40">
        <f t="shared" si="164"/>
        <v>1376.5982071374081</v>
      </c>
      <c r="BS313" s="40">
        <f t="shared" si="164"/>
        <v>1334.2245312256348</v>
      </c>
      <c r="BT313" s="40">
        <f t="shared" ref="BT313:CA376" si="172">IF(1367*$BE313*COS(RADIANS(AR313))&gt;0,1367*$BE313*COS(RADIANS(AR313)),0)</f>
        <v>1209.9911994778918</v>
      </c>
      <c r="BU313" s="40">
        <f t="shared" si="172"/>
        <v>1012.3645081474999</v>
      </c>
      <c r="BV313" s="40">
        <f t="shared" si="172"/>
        <v>754.81238965507612</v>
      </c>
      <c r="BW313" s="40">
        <f t="shared" si="172"/>
        <v>454.88659525087877</v>
      </c>
      <c r="BX313" s="40">
        <f t="shared" si="172"/>
        <v>133.02657217274364</v>
      </c>
      <c r="BY313" s="40">
        <f t="shared" si="145"/>
        <v>0</v>
      </c>
      <c r="BZ313" s="40">
        <f t="shared" si="145"/>
        <v>0</v>
      </c>
      <c r="CA313" s="40">
        <f t="shared" si="145"/>
        <v>0</v>
      </c>
      <c r="CB313" s="40">
        <f t="shared" si="145"/>
        <v>0</v>
      </c>
      <c r="CC313" s="40">
        <f t="shared" si="145"/>
        <v>0</v>
      </c>
      <c r="CD313" s="40">
        <f t="shared" si="145"/>
        <v>0</v>
      </c>
      <c r="CE313" s="40">
        <f t="shared" si="157"/>
        <v>702.06508564007811</v>
      </c>
      <c r="CF313" s="10">
        <f t="shared" si="149"/>
        <v>1.6779727731420786</v>
      </c>
      <c r="CG313" s="35">
        <f t="shared" si="150"/>
        <v>6.9709677419354827</v>
      </c>
      <c r="CH313" s="7">
        <f t="shared" si="151"/>
        <v>40.37782874841723</v>
      </c>
      <c r="CI313" s="7">
        <f t="shared" si="158"/>
        <v>20.592692661692787</v>
      </c>
      <c r="CJ313" s="10">
        <f t="shared" si="152"/>
        <v>23.127650816131649</v>
      </c>
    </row>
    <row r="314" spans="1:88" ht="15.75" thickBot="1" x14ac:dyDescent="0.3">
      <c r="A314" s="8">
        <v>303</v>
      </c>
      <c r="B314" s="3" t="s">
        <v>25</v>
      </c>
      <c r="C314" s="14">
        <v>44499</v>
      </c>
      <c r="D314" s="11">
        <f t="shared" si="153"/>
        <v>-15.056183025397416</v>
      </c>
      <c r="E314" s="8">
        <f t="shared" si="165"/>
        <v>-180</v>
      </c>
      <c r="F314" s="3">
        <f t="shared" si="165"/>
        <v>-165</v>
      </c>
      <c r="G314" s="3">
        <f t="shared" si="165"/>
        <v>-150</v>
      </c>
      <c r="H314" s="3">
        <f t="shared" si="165"/>
        <v>-135</v>
      </c>
      <c r="I314" s="3">
        <f t="shared" si="165"/>
        <v>-120</v>
      </c>
      <c r="J314" s="3">
        <f t="shared" si="165"/>
        <v>-105</v>
      </c>
      <c r="K314" s="3">
        <f t="shared" si="165"/>
        <v>-90</v>
      </c>
      <c r="L314" s="3">
        <f t="shared" ref="L314:U341" si="173">(L$11-12)*15</f>
        <v>-75</v>
      </c>
      <c r="M314" s="3">
        <f t="shared" si="173"/>
        <v>-60</v>
      </c>
      <c r="N314" s="3">
        <f t="shared" si="173"/>
        <v>-45</v>
      </c>
      <c r="O314" s="3">
        <f t="shared" si="169"/>
        <v>-30</v>
      </c>
      <c r="P314" s="3">
        <f t="shared" si="169"/>
        <v>-15</v>
      </c>
      <c r="Q314" s="3">
        <f t="shared" si="169"/>
        <v>0</v>
      </c>
      <c r="R314" s="3">
        <f t="shared" si="169"/>
        <v>15</v>
      </c>
      <c r="S314" s="3">
        <f t="shared" si="169"/>
        <v>30</v>
      </c>
      <c r="T314" s="3">
        <f t="shared" si="169"/>
        <v>45</v>
      </c>
      <c r="U314" s="3">
        <f t="shared" si="169"/>
        <v>60</v>
      </c>
      <c r="V314" s="3">
        <f t="shared" si="169"/>
        <v>75</v>
      </c>
      <c r="W314" s="3">
        <f t="shared" si="169"/>
        <v>90</v>
      </c>
      <c r="X314" s="3">
        <f t="shared" si="169"/>
        <v>105</v>
      </c>
      <c r="Y314" s="3">
        <f t="shared" si="169"/>
        <v>120</v>
      </c>
      <c r="Z314" s="3">
        <f t="shared" si="169"/>
        <v>135</v>
      </c>
      <c r="AA314" s="3">
        <f t="shared" si="166"/>
        <v>150</v>
      </c>
      <c r="AB314" s="3">
        <f t="shared" si="166"/>
        <v>165</v>
      </c>
      <c r="AC314" s="3">
        <f t="shared" si="166"/>
        <v>180</v>
      </c>
      <c r="AD314" s="7">
        <f t="shared" si="168"/>
        <v>142.82381697460258</v>
      </c>
      <c r="AE314" s="7">
        <f t="shared" si="168"/>
        <v>140.0226572827076</v>
      </c>
      <c r="AF314" s="7">
        <f t="shared" si="168"/>
        <v>132.60405804907754</v>
      </c>
      <c r="AG314" s="7">
        <f t="shared" si="168"/>
        <v>122.32765165157792</v>
      </c>
      <c r="AH314" s="7">
        <f t="shared" si="168"/>
        <v>110.4557226376304</v>
      </c>
      <c r="AI314" s="7">
        <f t="shared" si="168"/>
        <v>97.684843596259284</v>
      </c>
      <c r="AJ314" s="7">
        <f t="shared" si="168"/>
        <v>84.386677315001833</v>
      </c>
      <c r="AK314" s="7">
        <f t="shared" si="168"/>
        <v>70.770510633058862</v>
      </c>
      <c r="AL314" s="7">
        <f t="shared" si="167"/>
        <v>56.967678657333465</v>
      </c>
      <c r="AM314" s="7">
        <f t="shared" si="167"/>
        <v>43.080997776865367</v>
      </c>
      <c r="AN314" s="7">
        <f t="shared" si="167"/>
        <v>29.242879159898834</v>
      </c>
      <c r="AO314" s="7">
        <f t="shared" si="167"/>
        <v>15.861077743734764</v>
      </c>
      <c r="AP314" s="7">
        <f t="shared" si="167"/>
        <v>7.0638169746025943</v>
      </c>
      <c r="AQ314" s="7">
        <f t="shared" si="167"/>
        <v>15.861077743734764</v>
      </c>
      <c r="AR314" s="7">
        <f t="shared" si="167"/>
        <v>29.242879159898834</v>
      </c>
      <c r="AS314" s="7">
        <f t="shared" si="167"/>
        <v>43.080997776865367</v>
      </c>
      <c r="AT314" s="7">
        <f t="shared" si="167"/>
        <v>56.967678657333465</v>
      </c>
      <c r="AU314" s="7">
        <f t="shared" si="171"/>
        <v>70.770510633058862</v>
      </c>
      <c r="AV314" s="7">
        <f t="shared" si="171"/>
        <v>84.386677315001833</v>
      </c>
      <c r="AW314" s="7">
        <f t="shared" si="171"/>
        <v>97.684843596259284</v>
      </c>
      <c r="AX314" s="7">
        <f t="shared" si="171"/>
        <v>110.4557226376304</v>
      </c>
      <c r="AY314" s="7">
        <f t="shared" si="171"/>
        <v>122.32765165157792</v>
      </c>
      <c r="AZ314" s="7">
        <f t="shared" si="162"/>
        <v>132.60405804907754</v>
      </c>
      <c r="BA314" s="7">
        <f t="shared" si="162"/>
        <v>140.0226572827076</v>
      </c>
      <c r="BB314" s="7">
        <f t="shared" si="162"/>
        <v>142.82381697460258</v>
      </c>
      <c r="BC314" s="7">
        <f t="shared" si="155"/>
        <v>96.277222023111122</v>
      </c>
      <c r="BD314" s="7">
        <f t="shared" si="148"/>
        <v>12.836962936414816</v>
      </c>
      <c r="BE314" s="40">
        <f t="shared" si="156"/>
        <v>1.0159227554781203</v>
      </c>
      <c r="BF314" s="40">
        <f t="shared" si="170"/>
        <v>0</v>
      </c>
      <c r="BG314" s="40">
        <f t="shared" si="170"/>
        <v>0</v>
      </c>
      <c r="BH314" s="40">
        <f t="shared" si="170"/>
        <v>0</v>
      </c>
      <c r="BI314" s="40">
        <f t="shared" si="170"/>
        <v>0</v>
      </c>
      <c r="BJ314" s="40">
        <f t="shared" si="170"/>
        <v>0</v>
      </c>
      <c r="BK314" s="40">
        <f t="shared" si="170"/>
        <v>0</v>
      </c>
      <c r="BL314" s="40">
        <f t="shared" si="170"/>
        <v>135.84123072879348</v>
      </c>
      <c r="BM314" s="40">
        <f t="shared" si="170"/>
        <v>457.39391152768439</v>
      </c>
      <c r="BN314" s="40">
        <f t="shared" si="170"/>
        <v>757.03330852106205</v>
      </c>
      <c r="BO314" s="40">
        <f t="shared" si="170"/>
        <v>1014.339491981342</v>
      </c>
      <c r="BP314" s="40">
        <f t="shared" si="170"/>
        <v>1211.7774707242806</v>
      </c>
      <c r="BQ314" s="40">
        <f t="shared" si="170"/>
        <v>1335.8921727802331</v>
      </c>
      <c r="BR314" s="40">
        <f t="shared" si="170"/>
        <v>1378.2253863133299</v>
      </c>
      <c r="BS314" s="40">
        <f t="shared" si="170"/>
        <v>1335.8921727802331</v>
      </c>
      <c r="BT314" s="40">
        <f t="shared" si="172"/>
        <v>1211.7774707242806</v>
      </c>
      <c r="BU314" s="40">
        <f t="shared" si="172"/>
        <v>1014.339491981342</v>
      </c>
      <c r="BV314" s="40">
        <f t="shared" si="172"/>
        <v>757.03330852106205</v>
      </c>
      <c r="BW314" s="40">
        <f t="shared" si="172"/>
        <v>457.39391152768439</v>
      </c>
      <c r="BX314" s="40">
        <f t="shared" si="172"/>
        <v>135.84123072879348</v>
      </c>
      <c r="BY314" s="40">
        <f t="shared" si="145"/>
        <v>0</v>
      </c>
      <c r="BZ314" s="40">
        <f t="shared" si="145"/>
        <v>0</v>
      </c>
      <c r="CA314" s="40">
        <f t="shared" ref="BY314:CD367" si="174">IF(1367*$BE314*COS(RADIANS(AY314))&gt;0,1367*$BE314*COS(RADIANS(AY314)),0)</f>
        <v>0</v>
      </c>
      <c r="CB314" s="40">
        <f t="shared" si="174"/>
        <v>0</v>
      </c>
      <c r="CC314" s="40">
        <f t="shared" si="174"/>
        <v>0</v>
      </c>
      <c r="CD314" s="40">
        <f t="shared" si="174"/>
        <v>0</v>
      </c>
      <c r="CE314" s="40">
        <f t="shared" si="157"/>
        <v>702.89494701979822</v>
      </c>
      <c r="CF314" s="10">
        <f t="shared" si="149"/>
        <v>1.6803545189768854</v>
      </c>
      <c r="CG314" s="35">
        <f t="shared" si="150"/>
        <v>6.9709677419354827</v>
      </c>
      <c r="CH314" s="7">
        <f t="shared" si="151"/>
        <v>40.471513890127412</v>
      </c>
      <c r="CI314" s="7">
        <f t="shared" si="158"/>
        <v>20.64047208396498</v>
      </c>
      <c r="CJ314" s="10">
        <f t="shared" si="152"/>
        <v>23.165090265128697</v>
      </c>
    </row>
    <row r="315" spans="1:88" ht="15.75" thickBot="1" x14ac:dyDescent="0.3">
      <c r="A315" s="8">
        <v>304</v>
      </c>
      <c r="B315" s="3" t="s">
        <v>25</v>
      </c>
      <c r="C315" s="14">
        <v>44500</v>
      </c>
      <c r="D315" s="11">
        <f t="shared" si="153"/>
        <v>-15.363416576553035</v>
      </c>
      <c r="E315" s="8">
        <f t="shared" ref="E315:K351" si="175">(E$11-12)*15</f>
        <v>-180</v>
      </c>
      <c r="F315" s="3">
        <f t="shared" si="175"/>
        <v>-165</v>
      </c>
      <c r="G315" s="3">
        <f t="shared" si="175"/>
        <v>-150</v>
      </c>
      <c r="H315" s="3">
        <f t="shared" si="175"/>
        <v>-135</v>
      </c>
      <c r="I315" s="3">
        <f t="shared" si="175"/>
        <v>-120</v>
      </c>
      <c r="J315" s="3">
        <f t="shared" si="175"/>
        <v>-105</v>
      </c>
      <c r="K315" s="3">
        <f t="shared" si="175"/>
        <v>-90</v>
      </c>
      <c r="L315" s="3">
        <f t="shared" si="173"/>
        <v>-75</v>
      </c>
      <c r="M315" s="3">
        <f t="shared" si="173"/>
        <v>-60</v>
      </c>
      <c r="N315" s="3">
        <f t="shared" si="173"/>
        <v>-45</v>
      </c>
      <c r="O315" s="3">
        <f t="shared" si="173"/>
        <v>-30</v>
      </c>
      <c r="P315" s="3">
        <f t="shared" si="173"/>
        <v>-15</v>
      </c>
      <c r="Q315" s="3">
        <f t="shared" si="173"/>
        <v>0</v>
      </c>
      <c r="R315" s="3">
        <f t="shared" si="173"/>
        <v>15</v>
      </c>
      <c r="S315" s="3">
        <f t="shared" si="173"/>
        <v>30</v>
      </c>
      <c r="T315" s="3">
        <f t="shared" si="173"/>
        <v>45</v>
      </c>
      <c r="U315" s="3">
        <f t="shared" si="169"/>
        <v>60</v>
      </c>
      <c r="V315" s="3">
        <f t="shared" si="169"/>
        <v>75</v>
      </c>
      <c r="W315" s="3">
        <f t="shared" si="169"/>
        <v>90</v>
      </c>
      <c r="X315" s="3">
        <f t="shared" si="169"/>
        <v>105</v>
      </c>
      <c r="Y315" s="3">
        <f t="shared" si="169"/>
        <v>120</v>
      </c>
      <c r="Z315" s="3">
        <f t="shared" si="169"/>
        <v>135</v>
      </c>
      <c r="AA315" s="3">
        <f t="shared" si="166"/>
        <v>150</v>
      </c>
      <c r="AB315" s="3">
        <f t="shared" si="166"/>
        <v>165</v>
      </c>
      <c r="AC315" s="3">
        <f t="shared" si="166"/>
        <v>180</v>
      </c>
      <c r="AD315" s="7">
        <f t="shared" si="168"/>
        <v>142.51658342344695</v>
      </c>
      <c r="AE315" s="7">
        <f t="shared" si="168"/>
        <v>139.73748408310774</v>
      </c>
      <c r="AF315" s="7">
        <f t="shared" si="168"/>
        <v>132.36499022401694</v>
      </c>
      <c r="AG315" s="7">
        <f t="shared" si="168"/>
        <v>122.13326188442983</v>
      </c>
      <c r="AH315" s="7">
        <f t="shared" si="168"/>
        <v>110.29680747713051</v>
      </c>
      <c r="AI315" s="7">
        <f t="shared" si="168"/>
        <v>97.552715236670366</v>
      </c>
      <c r="AJ315" s="7">
        <f t="shared" si="168"/>
        <v>84.274492964465168</v>
      </c>
      <c r="AK315" s="7">
        <f t="shared" si="168"/>
        <v>70.672717704709655</v>
      </c>
      <c r="AL315" s="7">
        <f t="shared" si="167"/>
        <v>56.879008996357058</v>
      </c>
      <c r="AM315" s="7">
        <f t="shared" si="167"/>
        <v>42.994790316724568</v>
      </c>
      <c r="AN315" s="7">
        <f t="shared" si="167"/>
        <v>29.146588958982466</v>
      </c>
      <c r="AO315" s="7">
        <f t="shared" si="167"/>
        <v>15.715871467726505</v>
      </c>
      <c r="AP315" s="7">
        <f t="shared" si="167"/>
        <v>6.7565834234469637</v>
      </c>
      <c r="AQ315" s="7">
        <f t="shared" si="167"/>
        <v>15.715871467726505</v>
      </c>
      <c r="AR315" s="7">
        <f t="shared" si="167"/>
        <v>29.146588958982466</v>
      </c>
      <c r="AS315" s="7">
        <f t="shared" si="167"/>
        <v>42.994790316724568</v>
      </c>
      <c r="AT315" s="7">
        <f t="shared" si="167"/>
        <v>56.879008996357058</v>
      </c>
      <c r="AU315" s="7">
        <f t="shared" si="171"/>
        <v>70.672717704709655</v>
      </c>
      <c r="AV315" s="7">
        <f t="shared" si="171"/>
        <v>84.274492964465168</v>
      </c>
      <c r="AW315" s="7">
        <f t="shared" si="171"/>
        <v>97.552715236670366</v>
      </c>
      <c r="AX315" s="7">
        <f t="shared" si="171"/>
        <v>110.29680747713051</v>
      </c>
      <c r="AY315" s="7">
        <f t="shared" si="171"/>
        <v>122.13326188442983</v>
      </c>
      <c r="AZ315" s="7">
        <f t="shared" si="162"/>
        <v>132.36499022401694</v>
      </c>
      <c r="BA315" s="7">
        <f t="shared" si="162"/>
        <v>139.73748408310774</v>
      </c>
      <c r="BB315" s="7">
        <f t="shared" si="162"/>
        <v>142.51658342344695</v>
      </c>
      <c r="BC315" s="7">
        <f t="shared" si="155"/>
        <v>96.412159262342158</v>
      </c>
      <c r="BD315" s="7">
        <f t="shared" si="148"/>
        <v>12.854954568312287</v>
      </c>
      <c r="BE315" s="40">
        <f t="shared" si="156"/>
        <v>1.0164179385339369</v>
      </c>
      <c r="BF315" s="40">
        <f t="shared" si="170"/>
        <v>0</v>
      </c>
      <c r="BG315" s="40">
        <f t="shared" si="170"/>
        <v>0</v>
      </c>
      <c r="BH315" s="40">
        <f t="shared" si="170"/>
        <v>0</v>
      </c>
      <c r="BI315" s="40">
        <f t="shared" si="170"/>
        <v>0</v>
      </c>
      <c r="BJ315" s="40">
        <f t="shared" si="170"/>
        <v>0</v>
      </c>
      <c r="BK315" s="40">
        <f t="shared" si="170"/>
        <v>0</v>
      </c>
      <c r="BL315" s="40">
        <f t="shared" si="170"/>
        <v>138.61464573856657</v>
      </c>
      <c r="BM315" s="40">
        <f t="shared" si="170"/>
        <v>459.85538758996887</v>
      </c>
      <c r="BN315" s="40">
        <f t="shared" si="170"/>
        <v>759.20410375962501</v>
      </c>
      <c r="BO315" s="40">
        <f t="shared" si="170"/>
        <v>1016.2606739377158</v>
      </c>
      <c r="BP315" s="40">
        <f t="shared" si="170"/>
        <v>1213.5071176726724</v>
      </c>
      <c r="BQ315" s="40">
        <f t="shared" si="170"/>
        <v>1337.501415789118</v>
      </c>
      <c r="BR315" s="40">
        <f t="shared" si="170"/>
        <v>1379.7935617806829</v>
      </c>
      <c r="BS315" s="40">
        <f t="shared" si="170"/>
        <v>1337.501415789118</v>
      </c>
      <c r="BT315" s="40">
        <f t="shared" si="172"/>
        <v>1213.5071176726724</v>
      </c>
      <c r="BU315" s="40">
        <f t="shared" si="172"/>
        <v>1016.2606739377158</v>
      </c>
      <c r="BV315" s="40">
        <f t="shared" si="172"/>
        <v>759.20410375962501</v>
      </c>
      <c r="BW315" s="40">
        <f t="shared" si="172"/>
        <v>459.85538758996887</v>
      </c>
      <c r="BX315" s="40">
        <f t="shared" si="172"/>
        <v>138.61464573856657</v>
      </c>
      <c r="BY315" s="40">
        <f t="shared" si="174"/>
        <v>0</v>
      </c>
      <c r="BZ315" s="40">
        <f t="shared" si="174"/>
        <v>0</v>
      </c>
      <c r="CA315" s="40">
        <f t="shared" si="174"/>
        <v>0</v>
      </c>
      <c r="CB315" s="40">
        <f t="shared" si="174"/>
        <v>0</v>
      </c>
      <c r="CC315" s="40">
        <f t="shared" si="174"/>
        <v>0</v>
      </c>
      <c r="CD315" s="40">
        <f t="shared" si="174"/>
        <v>0</v>
      </c>
      <c r="CE315" s="40">
        <f t="shared" si="157"/>
        <v>703.6947165081483</v>
      </c>
      <c r="CF315" s="10">
        <f t="shared" si="149"/>
        <v>1.6827096180850181</v>
      </c>
      <c r="CG315" s="35">
        <f t="shared" si="150"/>
        <v>6.9709677419354827</v>
      </c>
      <c r="CH315" s="7">
        <f t="shared" si="151"/>
        <v>40.56266220273676</v>
      </c>
      <c r="CI315" s="7">
        <f t="shared" si="158"/>
        <v>20.686957723395746</v>
      </c>
      <c r="CJ315" s="10">
        <f t="shared" si="152"/>
        <v>23.201230748736034</v>
      </c>
    </row>
    <row r="316" spans="1:88" ht="15.75" thickBot="1" x14ac:dyDescent="0.3">
      <c r="A316" s="8">
        <v>305</v>
      </c>
      <c r="B316" s="3" t="s">
        <v>26</v>
      </c>
      <c r="C316" s="14">
        <v>44501</v>
      </c>
      <c r="D316" s="11">
        <f t="shared" si="153"/>
        <v>-15.666097615807347</v>
      </c>
      <c r="E316" s="8">
        <f t="shared" si="175"/>
        <v>-180</v>
      </c>
      <c r="F316" s="3">
        <f t="shared" si="175"/>
        <v>-165</v>
      </c>
      <c r="G316" s="3">
        <f t="shared" si="175"/>
        <v>-150</v>
      </c>
      <c r="H316" s="3">
        <f t="shared" si="175"/>
        <v>-135</v>
      </c>
      <c r="I316" s="3">
        <f t="shared" si="175"/>
        <v>-120</v>
      </c>
      <c r="J316" s="3">
        <f t="shared" si="175"/>
        <v>-105</v>
      </c>
      <c r="K316" s="3">
        <f t="shared" si="175"/>
        <v>-90</v>
      </c>
      <c r="L316" s="3">
        <f t="shared" si="173"/>
        <v>-75</v>
      </c>
      <c r="M316" s="3">
        <f t="shared" si="173"/>
        <v>-60</v>
      </c>
      <c r="N316" s="3">
        <f t="shared" si="173"/>
        <v>-45</v>
      </c>
      <c r="O316" s="3">
        <f t="shared" si="173"/>
        <v>-30</v>
      </c>
      <c r="P316" s="3">
        <f t="shared" si="173"/>
        <v>-15</v>
      </c>
      <c r="Q316" s="3">
        <f t="shared" si="173"/>
        <v>0</v>
      </c>
      <c r="R316" s="3">
        <f t="shared" si="173"/>
        <v>15</v>
      </c>
      <c r="S316" s="3">
        <f t="shared" si="173"/>
        <v>30</v>
      </c>
      <c r="T316" s="3">
        <f t="shared" si="173"/>
        <v>45</v>
      </c>
      <c r="U316" s="3">
        <f t="shared" si="169"/>
        <v>60</v>
      </c>
      <c r="V316" s="3">
        <f t="shared" si="169"/>
        <v>75</v>
      </c>
      <c r="W316" s="3">
        <f t="shared" si="169"/>
        <v>90</v>
      </c>
      <c r="X316" s="3">
        <f t="shared" si="169"/>
        <v>105</v>
      </c>
      <c r="Y316" s="3">
        <f t="shared" si="169"/>
        <v>120</v>
      </c>
      <c r="Z316" s="3">
        <f t="shared" si="169"/>
        <v>135</v>
      </c>
      <c r="AA316" s="3">
        <f t="shared" si="166"/>
        <v>150</v>
      </c>
      <c r="AB316" s="3">
        <f t="shared" si="166"/>
        <v>165</v>
      </c>
      <c r="AC316" s="3">
        <f t="shared" si="166"/>
        <v>180</v>
      </c>
      <c r="AD316" s="7">
        <f t="shared" si="168"/>
        <v>142.21390238419266</v>
      </c>
      <c r="AE316" s="7">
        <f t="shared" si="168"/>
        <v>139.4562746624016</v>
      </c>
      <c r="AF316" s="7">
        <f t="shared" si="168"/>
        <v>132.12888735709271</v>
      </c>
      <c r="AG316" s="7">
        <f t="shared" si="168"/>
        <v>121.94114698132628</v>
      </c>
      <c r="AH316" s="7">
        <f t="shared" si="168"/>
        <v>110.13981108513759</v>
      </c>
      <c r="AI316" s="7">
        <f t="shared" si="168"/>
        <v>97.42237066317692</v>
      </c>
      <c r="AJ316" s="7">
        <f t="shared" si="168"/>
        <v>84.164110937347971</v>
      </c>
      <c r="AK316" s="7">
        <f t="shared" si="168"/>
        <v>70.576881920746615</v>
      </c>
      <c r="AL316" s="7">
        <f t="shared" si="167"/>
        <v>56.792617669607182</v>
      </c>
      <c r="AM316" s="7">
        <f t="shared" si="167"/>
        <v>42.911454637288529</v>
      </c>
      <c r="AN316" s="7">
        <f t="shared" si="167"/>
        <v>29.054338337956203</v>
      </c>
      <c r="AO316" s="7">
        <f t="shared" si="167"/>
        <v>15.577302404793066</v>
      </c>
      <c r="AP316" s="7">
        <f t="shared" si="167"/>
        <v>6.4539023841926371</v>
      </c>
      <c r="AQ316" s="7">
        <f t="shared" si="167"/>
        <v>15.577302404793066</v>
      </c>
      <c r="AR316" s="7">
        <f t="shared" si="167"/>
        <v>29.054338337956203</v>
      </c>
      <c r="AS316" s="7">
        <f t="shared" si="167"/>
        <v>42.911454637288529</v>
      </c>
      <c r="AT316" s="7">
        <f t="shared" si="167"/>
        <v>56.792617669607182</v>
      </c>
      <c r="AU316" s="7">
        <f t="shared" si="171"/>
        <v>70.576881920746615</v>
      </c>
      <c r="AV316" s="7">
        <f t="shared" si="171"/>
        <v>84.164110937347971</v>
      </c>
      <c r="AW316" s="7">
        <f t="shared" si="171"/>
        <v>97.42237066317692</v>
      </c>
      <c r="AX316" s="7">
        <f t="shared" si="171"/>
        <v>110.13981108513759</v>
      </c>
      <c r="AY316" s="7">
        <f t="shared" si="171"/>
        <v>121.94114698132628</v>
      </c>
      <c r="AZ316" s="7">
        <f t="shared" si="162"/>
        <v>132.12888735709271</v>
      </c>
      <c r="BA316" s="7">
        <f t="shared" si="162"/>
        <v>139.4562746624016</v>
      </c>
      <c r="BB316" s="7">
        <f t="shared" si="162"/>
        <v>142.21390238419266</v>
      </c>
      <c r="BC316" s="7">
        <f t="shared" si="155"/>
        <v>96.545521467987612</v>
      </c>
      <c r="BD316" s="7">
        <f t="shared" si="148"/>
        <v>12.872736195731681</v>
      </c>
      <c r="BE316" s="40">
        <f t="shared" si="156"/>
        <v>1.0169082566002379</v>
      </c>
      <c r="BF316" s="40">
        <f t="shared" si="170"/>
        <v>0</v>
      </c>
      <c r="BG316" s="40">
        <f t="shared" si="170"/>
        <v>0</v>
      </c>
      <c r="BH316" s="40">
        <f t="shared" si="170"/>
        <v>0</v>
      </c>
      <c r="BI316" s="40">
        <f t="shared" si="170"/>
        <v>0</v>
      </c>
      <c r="BJ316" s="40">
        <f t="shared" si="170"/>
        <v>0</v>
      </c>
      <c r="BK316" s="40">
        <f t="shared" si="170"/>
        <v>0</v>
      </c>
      <c r="BL316" s="40">
        <f t="shared" si="170"/>
        <v>141.34598910053381</v>
      </c>
      <c r="BM316" s="40">
        <f t="shared" si="170"/>
        <v>462.27071106461142</v>
      </c>
      <c r="BN316" s="40">
        <f t="shared" si="170"/>
        <v>761.32494358001622</v>
      </c>
      <c r="BO316" s="40">
        <f t="shared" si="170"/>
        <v>1018.1286349113096</v>
      </c>
      <c r="BP316" s="40">
        <f t="shared" si="170"/>
        <v>1215.1810378824298</v>
      </c>
      <c r="BQ316" s="40">
        <f t="shared" si="170"/>
        <v>1339.0533568753872</v>
      </c>
      <c r="BR316" s="40">
        <f t="shared" si="170"/>
        <v>1381.3038980594986</v>
      </c>
      <c r="BS316" s="40">
        <f t="shared" si="170"/>
        <v>1339.0533568753872</v>
      </c>
      <c r="BT316" s="40">
        <f t="shared" si="172"/>
        <v>1215.1810378824298</v>
      </c>
      <c r="BU316" s="40">
        <f t="shared" si="172"/>
        <v>1018.1286349113096</v>
      </c>
      <c r="BV316" s="40">
        <f t="shared" si="172"/>
        <v>761.32494358001622</v>
      </c>
      <c r="BW316" s="40">
        <f t="shared" si="172"/>
        <v>462.27071106461142</v>
      </c>
      <c r="BX316" s="40">
        <f t="shared" si="172"/>
        <v>141.34598910053381</v>
      </c>
      <c r="BY316" s="40">
        <f t="shared" si="174"/>
        <v>0</v>
      </c>
      <c r="BZ316" s="40">
        <f t="shared" si="174"/>
        <v>0</v>
      </c>
      <c r="CA316" s="40">
        <f t="shared" si="174"/>
        <v>0</v>
      </c>
      <c r="CB316" s="40">
        <f t="shared" si="174"/>
        <v>0</v>
      </c>
      <c r="CC316" s="40">
        <f t="shared" si="174"/>
        <v>0</v>
      </c>
      <c r="CD316" s="40">
        <f t="shared" si="174"/>
        <v>0</v>
      </c>
      <c r="CE316" s="40">
        <f t="shared" si="157"/>
        <v>704.46498801034431</v>
      </c>
      <c r="CF316" s="10">
        <f t="shared" si="149"/>
        <v>1.6850372276712531</v>
      </c>
      <c r="CG316" s="35">
        <f t="shared" si="150"/>
        <v>7.5666666666666638</v>
      </c>
      <c r="CH316" s="7">
        <f t="shared" si="151"/>
        <v>40.651298769271513</v>
      </c>
      <c r="CI316" s="7">
        <f t="shared" si="158"/>
        <v>20.732162372328471</v>
      </c>
      <c r="CJ316" s="10">
        <f t="shared" si="152"/>
        <v>24.214308796137594</v>
      </c>
    </row>
    <row r="317" spans="1:88" ht="15.75" thickBot="1" x14ac:dyDescent="0.3">
      <c r="A317" s="8">
        <v>306</v>
      </c>
      <c r="B317" s="3" t="s">
        <v>26</v>
      </c>
      <c r="C317" s="14">
        <v>44502</v>
      </c>
      <c r="D317" s="11">
        <f t="shared" si="153"/>
        <v>-15.964136452236026</v>
      </c>
      <c r="E317" s="8">
        <f t="shared" si="175"/>
        <v>-180</v>
      </c>
      <c r="F317" s="3">
        <f t="shared" si="175"/>
        <v>-165</v>
      </c>
      <c r="G317" s="3">
        <f t="shared" si="175"/>
        <v>-150</v>
      </c>
      <c r="H317" s="3">
        <f t="shared" si="175"/>
        <v>-135</v>
      </c>
      <c r="I317" s="3">
        <f t="shared" si="175"/>
        <v>-120</v>
      </c>
      <c r="J317" s="3">
        <f t="shared" si="175"/>
        <v>-105</v>
      </c>
      <c r="K317" s="3">
        <f t="shared" si="175"/>
        <v>-90</v>
      </c>
      <c r="L317" s="3">
        <f t="shared" si="173"/>
        <v>-75</v>
      </c>
      <c r="M317" s="3">
        <f t="shared" si="173"/>
        <v>-60</v>
      </c>
      <c r="N317" s="3">
        <f t="shared" si="173"/>
        <v>-45</v>
      </c>
      <c r="O317" s="3">
        <f t="shared" si="173"/>
        <v>-30</v>
      </c>
      <c r="P317" s="3">
        <f t="shared" si="173"/>
        <v>-15</v>
      </c>
      <c r="Q317" s="3">
        <f t="shared" si="173"/>
        <v>0</v>
      </c>
      <c r="R317" s="3">
        <f t="shared" si="173"/>
        <v>15</v>
      </c>
      <c r="S317" s="3">
        <f t="shared" si="173"/>
        <v>30</v>
      </c>
      <c r="T317" s="3">
        <f t="shared" si="173"/>
        <v>45</v>
      </c>
      <c r="U317" s="3">
        <f t="shared" si="169"/>
        <v>60</v>
      </c>
      <c r="V317" s="3">
        <f t="shared" si="169"/>
        <v>75</v>
      </c>
      <c r="W317" s="3">
        <f t="shared" si="169"/>
        <v>90</v>
      </c>
      <c r="X317" s="3">
        <f t="shared" si="169"/>
        <v>105</v>
      </c>
      <c r="Y317" s="3">
        <f t="shared" si="169"/>
        <v>120</v>
      </c>
      <c r="Z317" s="3">
        <f t="shared" si="169"/>
        <v>135</v>
      </c>
      <c r="AA317" s="3">
        <f t="shared" si="166"/>
        <v>150</v>
      </c>
      <c r="AB317" s="3">
        <f t="shared" si="166"/>
        <v>165</v>
      </c>
      <c r="AC317" s="3">
        <f t="shared" si="166"/>
        <v>180</v>
      </c>
      <c r="AD317" s="7">
        <f t="shared" si="168"/>
        <v>141.91586354776396</v>
      </c>
      <c r="AE317" s="7">
        <f t="shared" si="168"/>
        <v>139.17912958604393</v>
      </c>
      <c r="AF317" s="7">
        <f t="shared" si="168"/>
        <v>131.89585428559678</v>
      </c>
      <c r="AG317" s="7">
        <f t="shared" si="168"/>
        <v>121.75139805759886</v>
      </c>
      <c r="AH317" s="7">
        <f t="shared" si="168"/>
        <v>109.98480410212052</v>
      </c>
      <c r="AI317" s="7">
        <f t="shared" si="168"/>
        <v>97.293859415976144</v>
      </c>
      <c r="AJ317" s="7">
        <f t="shared" si="168"/>
        <v>84.055560300712855</v>
      </c>
      <c r="AK317" s="7">
        <f t="shared" si="168"/>
        <v>70.483011926877353</v>
      </c>
      <c r="AL317" s="7">
        <f t="shared" si="167"/>
        <v>56.708491598390424</v>
      </c>
      <c r="AM317" s="7">
        <f t="shared" si="167"/>
        <v>42.830952701138564</v>
      </c>
      <c r="AN317" s="7">
        <f t="shared" si="167"/>
        <v>28.966060854813239</v>
      </c>
      <c r="AO317" s="7">
        <f t="shared" si="167"/>
        <v>15.445325932865408</v>
      </c>
      <c r="AP317" s="7">
        <f t="shared" si="167"/>
        <v>6.1558635477640093</v>
      </c>
      <c r="AQ317" s="7">
        <f t="shared" si="167"/>
        <v>15.445325932865408</v>
      </c>
      <c r="AR317" s="7">
        <f t="shared" si="167"/>
        <v>28.966060854813239</v>
      </c>
      <c r="AS317" s="7">
        <f t="shared" si="167"/>
        <v>42.830952701138564</v>
      </c>
      <c r="AT317" s="7">
        <f t="shared" si="167"/>
        <v>56.708491598390424</v>
      </c>
      <c r="AU317" s="7">
        <f t="shared" si="171"/>
        <v>70.483011926877353</v>
      </c>
      <c r="AV317" s="7">
        <f t="shared" si="171"/>
        <v>84.055560300712855</v>
      </c>
      <c r="AW317" s="7">
        <f t="shared" si="171"/>
        <v>97.293859415976144</v>
      </c>
      <c r="AX317" s="7">
        <f t="shared" si="171"/>
        <v>109.98480410212052</v>
      </c>
      <c r="AY317" s="7">
        <f t="shared" si="171"/>
        <v>121.75139805759886</v>
      </c>
      <c r="AZ317" s="7">
        <f t="shared" si="162"/>
        <v>131.89585428559678</v>
      </c>
      <c r="BA317" s="7">
        <f t="shared" si="162"/>
        <v>139.17912958604393</v>
      </c>
      <c r="BB317" s="7">
        <f t="shared" si="162"/>
        <v>141.91586354776396</v>
      </c>
      <c r="BC317" s="7">
        <f t="shared" si="155"/>
        <v>96.677259918011103</v>
      </c>
      <c r="BD317" s="7">
        <f t="shared" si="148"/>
        <v>12.890301322401481</v>
      </c>
      <c r="BE317" s="40">
        <f t="shared" si="156"/>
        <v>1.0173935643851983</v>
      </c>
      <c r="BF317" s="40">
        <f t="shared" si="170"/>
        <v>0</v>
      </c>
      <c r="BG317" s="40">
        <f t="shared" si="170"/>
        <v>0</v>
      </c>
      <c r="BH317" s="40">
        <f t="shared" si="170"/>
        <v>0</v>
      </c>
      <c r="BI317" s="40">
        <f t="shared" si="170"/>
        <v>0</v>
      </c>
      <c r="BJ317" s="40">
        <f t="shared" si="170"/>
        <v>0</v>
      </c>
      <c r="BK317" s="40">
        <f t="shared" si="170"/>
        <v>0</v>
      </c>
      <c r="BL317" s="40">
        <f t="shared" si="170"/>
        <v>144.03445211046602</v>
      </c>
      <c r="BM317" s="40">
        <f t="shared" si="170"/>
        <v>464.6395925380574</v>
      </c>
      <c r="BN317" s="40">
        <f t="shared" si="170"/>
        <v>763.39602247055416</v>
      </c>
      <c r="BO317" s="40">
        <f t="shared" si="170"/>
        <v>1019.9439849264007</v>
      </c>
      <c r="BP317" s="40">
        <f t="shared" si="170"/>
        <v>1216.8001602297848</v>
      </c>
      <c r="BQ317" s="40">
        <f t="shared" si="170"/>
        <v>1340.5491253539922</v>
      </c>
      <c r="BR317" s="40">
        <f t="shared" si="170"/>
        <v>1382.7575928306424</v>
      </c>
      <c r="BS317" s="40">
        <f t="shared" si="170"/>
        <v>1340.5491253539922</v>
      </c>
      <c r="BT317" s="40">
        <f t="shared" si="172"/>
        <v>1216.8001602297848</v>
      </c>
      <c r="BU317" s="40">
        <f t="shared" si="172"/>
        <v>1019.9439849264007</v>
      </c>
      <c r="BV317" s="40">
        <f t="shared" si="172"/>
        <v>763.39602247055416</v>
      </c>
      <c r="BW317" s="40">
        <f t="shared" si="172"/>
        <v>464.6395925380574</v>
      </c>
      <c r="BX317" s="40">
        <f t="shared" si="172"/>
        <v>144.03445211046602</v>
      </c>
      <c r="BY317" s="40">
        <f t="shared" si="174"/>
        <v>0</v>
      </c>
      <c r="BZ317" s="40">
        <f t="shared" si="174"/>
        <v>0</v>
      </c>
      <c r="CA317" s="40">
        <f t="shared" si="174"/>
        <v>0</v>
      </c>
      <c r="CB317" s="40">
        <f t="shared" si="174"/>
        <v>0</v>
      </c>
      <c r="CC317" s="40">
        <f t="shared" si="174"/>
        <v>0</v>
      </c>
      <c r="CD317" s="40">
        <f t="shared" si="174"/>
        <v>0</v>
      </c>
      <c r="CE317" s="40">
        <f t="shared" si="157"/>
        <v>705.20637234362766</v>
      </c>
      <c r="CF317" s="10">
        <f t="shared" si="149"/>
        <v>1.6873364973756371</v>
      </c>
      <c r="CG317" s="35">
        <f t="shared" si="150"/>
        <v>7.5666666666666638</v>
      </c>
      <c r="CH317" s="7">
        <f t="shared" si="151"/>
        <v>40.737450107578539</v>
      </c>
      <c r="CI317" s="7">
        <f t="shared" si="158"/>
        <v>20.776099554865056</v>
      </c>
      <c r="CJ317" s="10">
        <f t="shared" si="152"/>
        <v>24.248658059532335</v>
      </c>
    </row>
    <row r="318" spans="1:88" ht="15.75" thickBot="1" x14ac:dyDescent="0.3">
      <c r="A318" s="8">
        <v>307</v>
      </c>
      <c r="B318" s="3" t="s">
        <v>26</v>
      </c>
      <c r="C318" s="14">
        <v>44503</v>
      </c>
      <c r="D318" s="11">
        <f t="shared" si="153"/>
        <v>-16.257444770499614</v>
      </c>
      <c r="E318" s="8">
        <f t="shared" si="175"/>
        <v>-180</v>
      </c>
      <c r="F318" s="3">
        <f t="shared" si="175"/>
        <v>-165</v>
      </c>
      <c r="G318" s="3">
        <f t="shared" si="175"/>
        <v>-150</v>
      </c>
      <c r="H318" s="3">
        <f t="shared" si="175"/>
        <v>-135</v>
      </c>
      <c r="I318" s="3">
        <f t="shared" si="175"/>
        <v>-120</v>
      </c>
      <c r="J318" s="3">
        <f t="shared" si="175"/>
        <v>-105</v>
      </c>
      <c r="K318" s="3">
        <f t="shared" si="175"/>
        <v>-90</v>
      </c>
      <c r="L318" s="3">
        <f t="shared" si="173"/>
        <v>-75</v>
      </c>
      <c r="M318" s="3">
        <f t="shared" si="173"/>
        <v>-60</v>
      </c>
      <c r="N318" s="3">
        <f t="shared" si="173"/>
        <v>-45</v>
      </c>
      <c r="O318" s="3">
        <f t="shared" si="173"/>
        <v>-30</v>
      </c>
      <c r="P318" s="3">
        <f t="shared" si="173"/>
        <v>-15</v>
      </c>
      <c r="Q318" s="3">
        <f t="shared" si="173"/>
        <v>0</v>
      </c>
      <c r="R318" s="3">
        <f t="shared" si="173"/>
        <v>15</v>
      </c>
      <c r="S318" s="3">
        <f t="shared" si="173"/>
        <v>30</v>
      </c>
      <c r="T318" s="3">
        <f t="shared" si="173"/>
        <v>45</v>
      </c>
      <c r="U318" s="3">
        <f t="shared" si="169"/>
        <v>60</v>
      </c>
      <c r="V318" s="3">
        <f t="shared" si="169"/>
        <v>75</v>
      </c>
      <c r="W318" s="3">
        <f t="shared" si="169"/>
        <v>90</v>
      </c>
      <c r="X318" s="3">
        <f t="shared" si="169"/>
        <v>105</v>
      </c>
      <c r="Y318" s="3">
        <f t="shared" si="169"/>
        <v>120</v>
      </c>
      <c r="Z318" s="3">
        <f t="shared" si="169"/>
        <v>135</v>
      </c>
      <c r="AA318" s="3">
        <f t="shared" si="166"/>
        <v>150</v>
      </c>
      <c r="AB318" s="3">
        <f t="shared" si="166"/>
        <v>165</v>
      </c>
      <c r="AC318" s="3">
        <f t="shared" si="166"/>
        <v>180</v>
      </c>
      <c r="AD318" s="7">
        <f t="shared" si="168"/>
        <v>141.62255522950036</v>
      </c>
      <c r="AE318" s="7">
        <f t="shared" si="168"/>
        <v>138.90614762415404</v>
      </c>
      <c r="AF318" s="7">
        <f t="shared" si="168"/>
        <v>131.66599408215845</v>
      </c>
      <c r="AG318" s="7">
        <f t="shared" si="168"/>
        <v>121.56410493890841</v>
      </c>
      <c r="AH318" s="7">
        <f t="shared" si="168"/>
        <v>109.83185622623235</v>
      </c>
      <c r="AI318" s="7">
        <f t="shared" si="168"/>
        <v>97.167230235571935</v>
      </c>
      <c r="AJ318" s="7">
        <f t="shared" si="168"/>
        <v>83.948869306191696</v>
      </c>
      <c r="AK318" s="7">
        <f t="shared" si="168"/>
        <v>70.391115397492001</v>
      </c>
      <c r="AL318" s="7">
        <f t="shared" si="167"/>
        <v>56.626616385922006</v>
      </c>
      <c r="AM318" s="7">
        <f t="shared" si="167"/>
        <v>42.75324438913151</v>
      </c>
      <c r="AN318" s="7">
        <f t="shared" si="167"/>
        <v>28.881685813110987</v>
      </c>
      <c r="AO318" s="7">
        <f t="shared" si="167"/>
        <v>15.31988399903039</v>
      </c>
      <c r="AP318" s="7">
        <f t="shared" si="167"/>
        <v>5.8625552295003835</v>
      </c>
      <c r="AQ318" s="7">
        <f t="shared" si="167"/>
        <v>15.31988399903039</v>
      </c>
      <c r="AR318" s="7">
        <f t="shared" si="167"/>
        <v>28.881685813110987</v>
      </c>
      <c r="AS318" s="7">
        <f t="shared" si="167"/>
        <v>42.75324438913151</v>
      </c>
      <c r="AT318" s="7">
        <f t="shared" si="167"/>
        <v>56.626616385922006</v>
      </c>
      <c r="AU318" s="7">
        <f t="shared" si="171"/>
        <v>70.391115397492001</v>
      </c>
      <c r="AV318" s="7">
        <f t="shared" si="171"/>
        <v>83.948869306191696</v>
      </c>
      <c r="AW318" s="7">
        <f t="shared" si="171"/>
        <v>97.167230235571935</v>
      </c>
      <c r="AX318" s="7">
        <f t="shared" si="171"/>
        <v>109.83185622623235</v>
      </c>
      <c r="AY318" s="7">
        <f t="shared" si="171"/>
        <v>121.56410493890841</v>
      </c>
      <c r="AZ318" s="7">
        <f t="shared" si="162"/>
        <v>131.66599408215845</v>
      </c>
      <c r="BA318" s="7">
        <f t="shared" si="162"/>
        <v>138.90614762415404</v>
      </c>
      <c r="BB318" s="7">
        <f t="shared" si="162"/>
        <v>141.62255522950036</v>
      </c>
      <c r="BC318" s="7">
        <f t="shared" si="155"/>
        <v>96.807325487459039</v>
      </c>
      <c r="BD318" s="7">
        <f t="shared" si="148"/>
        <v>12.907643398327872</v>
      </c>
      <c r="BE318" s="40">
        <f t="shared" si="156"/>
        <v>1.0178737180816473</v>
      </c>
      <c r="BF318" s="40">
        <f t="shared" si="170"/>
        <v>0</v>
      </c>
      <c r="BG318" s="40">
        <f t="shared" si="170"/>
        <v>0</v>
      </c>
      <c r="BH318" s="40">
        <f t="shared" si="170"/>
        <v>0</v>
      </c>
      <c r="BI318" s="40">
        <f t="shared" si="170"/>
        <v>0</v>
      </c>
      <c r="BJ318" s="40">
        <f t="shared" si="170"/>
        <v>0</v>
      </c>
      <c r="BK318" s="40">
        <f t="shared" si="170"/>
        <v>0</v>
      </c>
      <c r="BL318" s="40">
        <f t="shared" si="170"/>
        <v>146.67924555219537</v>
      </c>
      <c r="BM318" s="40">
        <f t="shared" si="170"/>
        <v>466.96176495790678</v>
      </c>
      <c r="BN318" s="40">
        <f t="shared" si="170"/>
        <v>765.41755995800827</v>
      </c>
      <c r="BO318" s="40">
        <f t="shared" si="170"/>
        <v>1021.707361344764</v>
      </c>
      <c r="BP318" s="40">
        <f t="shared" si="170"/>
        <v>1218.3654426925891</v>
      </c>
      <c r="BQ318" s="40">
        <f t="shared" si="170"/>
        <v>1341.9898807504753</v>
      </c>
      <c r="BR318" s="40">
        <f t="shared" si="170"/>
        <v>1384.1558743638209</v>
      </c>
      <c r="BS318" s="40">
        <f t="shared" si="170"/>
        <v>1341.9898807504753</v>
      </c>
      <c r="BT318" s="40">
        <f t="shared" si="172"/>
        <v>1218.3654426925891</v>
      </c>
      <c r="BU318" s="40">
        <f t="shared" si="172"/>
        <v>1021.707361344764</v>
      </c>
      <c r="BV318" s="40">
        <f t="shared" si="172"/>
        <v>765.41755995800827</v>
      </c>
      <c r="BW318" s="40">
        <f t="shared" si="172"/>
        <v>466.96176495790678</v>
      </c>
      <c r="BX318" s="40">
        <f t="shared" si="172"/>
        <v>146.67924555219537</v>
      </c>
      <c r="BY318" s="40">
        <f t="shared" si="174"/>
        <v>0</v>
      </c>
      <c r="BZ318" s="40">
        <f t="shared" si="174"/>
        <v>0</v>
      </c>
      <c r="CA318" s="40">
        <f t="shared" si="174"/>
        <v>0</v>
      </c>
      <c r="CB318" s="40">
        <f t="shared" si="174"/>
        <v>0</v>
      </c>
      <c r="CC318" s="40">
        <f t="shared" si="174"/>
        <v>0</v>
      </c>
      <c r="CD318" s="40">
        <f t="shared" si="174"/>
        <v>0</v>
      </c>
      <c r="CE318" s="40">
        <f t="shared" si="157"/>
        <v>705.91949592554863</v>
      </c>
      <c r="CF318" s="10">
        <f t="shared" si="149"/>
        <v>1.6896065698059848</v>
      </c>
      <c r="CG318" s="35">
        <f t="shared" si="150"/>
        <v>7.5666666666666638</v>
      </c>
      <c r="CH318" s="7">
        <f t="shared" si="151"/>
        <v>40.821144090600569</v>
      </c>
      <c r="CI318" s="7">
        <f t="shared" si="158"/>
        <v>20.818783486206289</v>
      </c>
      <c r="CJ318" s="10">
        <f t="shared" si="152"/>
        <v>24.281735160790252</v>
      </c>
    </row>
    <row r="319" spans="1:88" ht="15.75" thickBot="1" x14ac:dyDescent="0.3">
      <c r="A319" s="8">
        <v>308</v>
      </c>
      <c r="B319" s="3" t="s">
        <v>26</v>
      </c>
      <c r="C319" s="14">
        <v>44504</v>
      </c>
      <c r="D319" s="11">
        <f t="shared" si="153"/>
        <v>-16.54593565701331</v>
      </c>
      <c r="E319" s="8">
        <f t="shared" si="175"/>
        <v>-180</v>
      </c>
      <c r="F319" s="3">
        <f t="shared" si="175"/>
        <v>-165</v>
      </c>
      <c r="G319" s="3">
        <f t="shared" si="175"/>
        <v>-150</v>
      </c>
      <c r="H319" s="3">
        <f t="shared" si="175"/>
        <v>-135</v>
      </c>
      <c r="I319" s="3">
        <f t="shared" si="175"/>
        <v>-120</v>
      </c>
      <c r="J319" s="3">
        <f t="shared" si="175"/>
        <v>-105</v>
      </c>
      <c r="K319" s="3">
        <f t="shared" si="175"/>
        <v>-90</v>
      </c>
      <c r="L319" s="3">
        <f t="shared" si="173"/>
        <v>-75</v>
      </c>
      <c r="M319" s="3">
        <f t="shared" si="173"/>
        <v>-60</v>
      </c>
      <c r="N319" s="3">
        <f t="shared" si="173"/>
        <v>-45</v>
      </c>
      <c r="O319" s="3">
        <f t="shared" si="173"/>
        <v>-30</v>
      </c>
      <c r="P319" s="3">
        <f t="shared" si="173"/>
        <v>-15</v>
      </c>
      <c r="Q319" s="3">
        <f t="shared" si="173"/>
        <v>0</v>
      </c>
      <c r="R319" s="3">
        <f t="shared" si="173"/>
        <v>15</v>
      </c>
      <c r="S319" s="3">
        <f t="shared" si="173"/>
        <v>30</v>
      </c>
      <c r="T319" s="3">
        <f t="shared" si="173"/>
        <v>45</v>
      </c>
      <c r="U319" s="3">
        <f t="shared" si="169"/>
        <v>60</v>
      </c>
      <c r="V319" s="3">
        <f t="shared" si="169"/>
        <v>75</v>
      </c>
      <c r="W319" s="3">
        <f t="shared" si="169"/>
        <v>90</v>
      </c>
      <c r="X319" s="3">
        <f t="shared" si="169"/>
        <v>105</v>
      </c>
      <c r="Y319" s="3">
        <f t="shared" si="169"/>
        <v>120</v>
      </c>
      <c r="Z319" s="3">
        <f t="shared" si="169"/>
        <v>135</v>
      </c>
      <c r="AA319" s="3">
        <f t="shared" si="166"/>
        <v>150</v>
      </c>
      <c r="AB319" s="3">
        <f t="shared" si="166"/>
        <v>165</v>
      </c>
      <c r="AC319" s="3">
        <f t="shared" si="166"/>
        <v>180</v>
      </c>
      <c r="AD319" s="7">
        <f t="shared" si="168"/>
        <v>141.33406434298666</v>
      </c>
      <c r="AE319" s="7">
        <f t="shared" si="168"/>
        <v>138.63742573927229</v>
      </c>
      <c r="AF319" s="7">
        <f t="shared" si="168"/>
        <v>131.4394080270508</v>
      </c>
      <c r="AG319" s="7">
        <f t="shared" si="168"/>
        <v>121.37935611920499</v>
      </c>
      <c r="AH319" s="7">
        <f t="shared" si="168"/>
        <v>109.68103617682385</v>
      </c>
      <c r="AI319" s="7">
        <f t="shared" si="168"/>
        <v>97.042531042812726</v>
      </c>
      <c r="AJ319" s="7">
        <f t="shared" si="168"/>
        <v>83.84406539199685</v>
      </c>
      <c r="AK319" s="7">
        <f t="shared" si="168"/>
        <v>70.301199064681356</v>
      </c>
      <c r="AL319" s="7">
        <f t="shared" si="167"/>
        <v>56.546976382128754</v>
      </c>
      <c r="AM319" s="7">
        <f t="shared" si="167"/>
        <v>42.678287620804021</v>
      </c>
      <c r="AN319" s="7">
        <f t="shared" si="167"/>
        <v>28.801138484919679</v>
      </c>
      <c r="AO319" s="7">
        <f t="shared" si="167"/>
        <v>15.200905175796203</v>
      </c>
      <c r="AP319" s="7">
        <f t="shared" si="167"/>
        <v>5.5740643429867278</v>
      </c>
      <c r="AQ319" s="7">
        <f t="shared" si="167"/>
        <v>15.200905175796203</v>
      </c>
      <c r="AR319" s="7">
        <f t="shared" si="167"/>
        <v>28.801138484919679</v>
      </c>
      <c r="AS319" s="7">
        <f t="shared" si="167"/>
        <v>42.678287620804021</v>
      </c>
      <c r="AT319" s="7">
        <f t="shared" si="167"/>
        <v>56.546976382128754</v>
      </c>
      <c r="AU319" s="7">
        <f t="shared" si="171"/>
        <v>70.301199064681356</v>
      </c>
      <c r="AV319" s="7">
        <f t="shared" si="171"/>
        <v>83.84406539199685</v>
      </c>
      <c r="AW319" s="7">
        <f t="shared" si="171"/>
        <v>97.042531042812726</v>
      </c>
      <c r="AX319" s="7">
        <f t="shared" si="171"/>
        <v>109.68103617682385</v>
      </c>
      <c r="AY319" s="7">
        <f t="shared" si="171"/>
        <v>121.37935611920499</v>
      </c>
      <c r="AZ319" s="7">
        <f t="shared" si="162"/>
        <v>131.4394080270508</v>
      </c>
      <c r="BA319" s="7">
        <f t="shared" si="162"/>
        <v>138.63742573927229</v>
      </c>
      <c r="BB319" s="7">
        <f t="shared" si="162"/>
        <v>141.33406434298666</v>
      </c>
      <c r="BC319" s="7">
        <f t="shared" si="155"/>
        <v>96.935668681682984</v>
      </c>
      <c r="BD319" s="7">
        <f t="shared" si="148"/>
        <v>12.924755824224398</v>
      </c>
      <c r="BE319" s="40">
        <f t="shared" si="156"/>
        <v>1.0183485754096824</v>
      </c>
      <c r="BF319" s="40">
        <f t="shared" si="170"/>
        <v>0</v>
      </c>
      <c r="BG319" s="40">
        <f t="shared" si="170"/>
        <v>0</v>
      </c>
      <c r="BH319" s="40">
        <f t="shared" si="170"/>
        <v>0</v>
      </c>
      <c r="BI319" s="40">
        <f t="shared" si="170"/>
        <v>0</v>
      </c>
      <c r="BJ319" s="40">
        <f t="shared" si="170"/>
        <v>0</v>
      </c>
      <c r="BK319" s="40">
        <f t="shared" si="170"/>
        <v>0</v>
      </c>
      <c r="BL319" s="40">
        <f t="shared" si="170"/>
        <v>149.27959976234717</v>
      </c>
      <c r="BM319" s="40">
        <f t="shared" si="170"/>
        <v>469.23698300715137</v>
      </c>
      <c r="BN319" s="40">
        <f t="shared" si="170"/>
        <v>767.38979933839869</v>
      </c>
      <c r="BO319" s="40">
        <f t="shared" si="170"/>
        <v>1023.4194270439395</v>
      </c>
      <c r="BP319" s="40">
        <f t="shared" si="170"/>
        <v>1219.8778701046072</v>
      </c>
      <c r="BQ319" s="40">
        <f t="shared" si="170"/>
        <v>1343.3768102887439</v>
      </c>
      <c r="BR319" s="40">
        <f t="shared" si="170"/>
        <v>1385.4999989144499</v>
      </c>
      <c r="BS319" s="40">
        <f t="shared" si="170"/>
        <v>1343.3768102887439</v>
      </c>
      <c r="BT319" s="40">
        <f t="shared" si="172"/>
        <v>1219.8778701046072</v>
      </c>
      <c r="BU319" s="40">
        <f t="shared" si="172"/>
        <v>1023.4194270439395</v>
      </c>
      <c r="BV319" s="40">
        <f t="shared" si="172"/>
        <v>767.38979933839869</v>
      </c>
      <c r="BW319" s="40">
        <f t="shared" si="172"/>
        <v>469.23698300715137</v>
      </c>
      <c r="BX319" s="40">
        <f t="shared" si="172"/>
        <v>149.27959976234717</v>
      </c>
      <c r="BY319" s="40">
        <f t="shared" si="174"/>
        <v>0</v>
      </c>
      <c r="BZ319" s="40">
        <f t="shared" si="174"/>
        <v>0</v>
      </c>
      <c r="CA319" s="40">
        <f t="shared" si="174"/>
        <v>0</v>
      </c>
      <c r="CB319" s="40">
        <f t="shared" si="174"/>
        <v>0</v>
      </c>
      <c r="CC319" s="40">
        <f t="shared" si="174"/>
        <v>0</v>
      </c>
      <c r="CD319" s="40">
        <f t="shared" si="174"/>
        <v>0</v>
      </c>
      <c r="CE319" s="40">
        <f t="shared" si="157"/>
        <v>706.60499944636945</v>
      </c>
      <c r="CF319" s="10">
        <f t="shared" si="149"/>
        <v>1.6918465811177192</v>
      </c>
      <c r="CG319" s="35">
        <f t="shared" si="150"/>
        <v>7.5666666666666638</v>
      </c>
      <c r="CH319" s="7">
        <f t="shared" si="151"/>
        <v>40.90240986492234</v>
      </c>
      <c r="CI319" s="7">
        <f t="shared" si="158"/>
        <v>20.860229031110393</v>
      </c>
      <c r="CJ319" s="10">
        <f t="shared" si="152"/>
        <v>24.313566491487759</v>
      </c>
    </row>
    <row r="320" spans="1:88" ht="15.75" thickBot="1" x14ac:dyDescent="0.3">
      <c r="A320" s="8">
        <v>309</v>
      </c>
      <c r="B320" s="3" t="s">
        <v>26</v>
      </c>
      <c r="C320" s="14">
        <v>44505</v>
      </c>
      <c r="D320" s="11">
        <f t="shared" si="153"/>
        <v>-16.829523625701299</v>
      </c>
      <c r="E320" s="8">
        <f t="shared" si="175"/>
        <v>-180</v>
      </c>
      <c r="F320" s="3">
        <f t="shared" si="175"/>
        <v>-165</v>
      </c>
      <c r="G320" s="3">
        <f t="shared" si="175"/>
        <v>-150</v>
      </c>
      <c r="H320" s="3">
        <f t="shared" si="175"/>
        <v>-135</v>
      </c>
      <c r="I320" s="3">
        <f t="shared" si="175"/>
        <v>-120</v>
      </c>
      <c r="J320" s="3">
        <f t="shared" si="175"/>
        <v>-105</v>
      </c>
      <c r="K320" s="3">
        <f t="shared" si="175"/>
        <v>-90</v>
      </c>
      <c r="L320" s="3">
        <f t="shared" si="173"/>
        <v>-75</v>
      </c>
      <c r="M320" s="3">
        <f t="shared" si="173"/>
        <v>-60</v>
      </c>
      <c r="N320" s="3">
        <f t="shared" si="173"/>
        <v>-45</v>
      </c>
      <c r="O320" s="3">
        <f t="shared" si="173"/>
        <v>-30</v>
      </c>
      <c r="P320" s="3">
        <f t="shared" si="173"/>
        <v>-15</v>
      </c>
      <c r="Q320" s="3">
        <f t="shared" si="173"/>
        <v>0</v>
      </c>
      <c r="R320" s="3">
        <f t="shared" si="173"/>
        <v>15</v>
      </c>
      <c r="S320" s="3">
        <f t="shared" si="173"/>
        <v>30</v>
      </c>
      <c r="T320" s="3">
        <f t="shared" si="173"/>
        <v>45</v>
      </c>
      <c r="U320" s="3">
        <f t="shared" si="169"/>
        <v>60</v>
      </c>
      <c r="V320" s="3">
        <f t="shared" si="169"/>
        <v>75</v>
      </c>
      <c r="W320" s="3">
        <f t="shared" si="169"/>
        <v>90</v>
      </c>
      <c r="X320" s="3">
        <f t="shared" si="169"/>
        <v>105</v>
      </c>
      <c r="Y320" s="3">
        <f t="shared" si="169"/>
        <v>120</v>
      </c>
      <c r="Z320" s="3">
        <f t="shared" si="169"/>
        <v>135</v>
      </c>
      <c r="AA320" s="3">
        <f t="shared" si="166"/>
        <v>150</v>
      </c>
      <c r="AB320" s="3">
        <f t="shared" si="166"/>
        <v>165</v>
      </c>
      <c r="AC320" s="3">
        <f t="shared" si="166"/>
        <v>180</v>
      </c>
      <c r="AD320" s="7">
        <f t="shared" si="168"/>
        <v>141.05047637429868</v>
      </c>
      <c r="AE320" s="7">
        <f t="shared" si="168"/>
        <v>138.37305907406977</v>
      </c>
      <c r="AF320" s="7">
        <f t="shared" si="168"/>
        <v>131.21619558172895</v>
      </c>
      <c r="AG320" s="7">
        <f t="shared" si="168"/>
        <v>121.19723872028217</v>
      </c>
      <c r="AH320" s="7">
        <f t="shared" si="168"/>
        <v>109.53241165919371</v>
      </c>
      <c r="AI320" s="7">
        <f t="shared" si="168"/>
        <v>96.9198089198959</v>
      </c>
      <c r="AJ320" s="7">
        <f t="shared" si="168"/>
        <v>83.741175185878461</v>
      </c>
      <c r="AK320" s="7">
        <f t="shared" si="168"/>
        <v>70.213268748440456</v>
      </c>
      <c r="AL320" s="7">
        <f t="shared" si="167"/>
        <v>56.469554750255583</v>
      </c>
      <c r="AM320" s="7">
        <f t="shared" si="167"/>
        <v>42.606038478261297</v>
      </c>
      <c r="AN320" s="7">
        <f t="shared" si="167"/>
        <v>28.724340345051068</v>
      </c>
      <c r="AO320" s="7">
        <f t="shared" si="167"/>
        <v>15.088304805961553</v>
      </c>
      <c r="AP320" s="7">
        <f t="shared" si="167"/>
        <v>5.290476374298744</v>
      </c>
      <c r="AQ320" s="7">
        <f t="shared" si="167"/>
        <v>15.088304805961553</v>
      </c>
      <c r="AR320" s="7">
        <f t="shared" si="167"/>
        <v>28.724340345051068</v>
      </c>
      <c r="AS320" s="7">
        <f t="shared" si="167"/>
        <v>42.606038478261297</v>
      </c>
      <c r="AT320" s="7">
        <f t="shared" si="167"/>
        <v>56.469554750255583</v>
      </c>
      <c r="AU320" s="7">
        <f t="shared" si="171"/>
        <v>70.213268748440456</v>
      </c>
      <c r="AV320" s="7">
        <f t="shared" si="171"/>
        <v>83.741175185878461</v>
      </c>
      <c r="AW320" s="7">
        <f t="shared" si="171"/>
        <v>96.9198089198959</v>
      </c>
      <c r="AX320" s="7">
        <f t="shared" si="171"/>
        <v>109.53241165919371</v>
      </c>
      <c r="AY320" s="7">
        <f t="shared" si="171"/>
        <v>121.19723872028217</v>
      </c>
      <c r="AZ320" s="7">
        <f t="shared" si="162"/>
        <v>131.21619558172895</v>
      </c>
      <c r="BA320" s="7">
        <f t="shared" si="162"/>
        <v>138.37305907406977</v>
      </c>
      <c r="BB320" s="7">
        <f t="shared" si="162"/>
        <v>141.05047637429868</v>
      </c>
      <c r="BC320" s="7">
        <f t="shared" si="155"/>
        <v>97.062239672278025</v>
      </c>
      <c r="BD320" s="7">
        <f t="shared" si="148"/>
        <v>12.941631956303736</v>
      </c>
      <c r="BE320" s="40">
        <f t="shared" si="156"/>
        <v>1.018817995658829</v>
      </c>
      <c r="BF320" s="40">
        <f t="shared" si="170"/>
        <v>0</v>
      </c>
      <c r="BG320" s="40">
        <f t="shared" si="170"/>
        <v>0</v>
      </c>
      <c r="BH320" s="40">
        <f t="shared" si="170"/>
        <v>0</v>
      </c>
      <c r="BI320" s="40">
        <f t="shared" si="170"/>
        <v>0</v>
      </c>
      <c r="BJ320" s="40">
        <f t="shared" si="170"/>
        <v>0</v>
      </c>
      <c r="BK320" s="40">
        <f t="shared" si="170"/>
        <v>0</v>
      </c>
      <c r="BL320" s="40">
        <f t="shared" si="170"/>
        <v>151.83476466967085</v>
      </c>
      <c r="BM320" s="40">
        <f t="shared" si="170"/>
        <v>471.4650224526365</v>
      </c>
      <c r="BN320" s="40">
        <f t="shared" si="170"/>
        <v>769.31300638166931</v>
      </c>
      <c r="BO320" s="40">
        <f t="shared" si="170"/>
        <v>1025.0808685690711</v>
      </c>
      <c r="BP320" s="40">
        <f t="shared" si="170"/>
        <v>1221.3384518831483</v>
      </c>
      <c r="BQ320" s="40">
        <f t="shared" si="170"/>
        <v>1344.7111263520371</v>
      </c>
      <c r="BR320" s="40">
        <f t="shared" si="170"/>
        <v>1386.7912480936675</v>
      </c>
      <c r="BS320" s="40">
        <f t="shared" si="170"/>
        <v>1344.7111263520371</v>
      </c>
      <c r="BT320" s="40">
        <f t="shared" si="172"/>
        <v>1221.3384518831483</v>
      </c>
      <c r="BU320" s="40">
        <f t="shared" si="172"/>
        <v>1025.0808685690711</v>
      </c>
      <c r="BV320" s="40">
        <f t="shared" si="172"/>
        <v>769.31300638166931</v>
      </c>
      <c r="BW320" s="40">
        <f t="shared" si="172"/>
        <v>471.4650224526365</v>
      </c>
      <c r="BX320" s="40">
        <f t="shared" si="172"/>
        <v>151.83476466967085</v>
      </c>
      <c r="BY320" s="40">
        <f t="shared" si="174"/>
        <v>0</v>
      </c>
      <c r="BZ320" s="40">
        <f t="shared" si="174"/>
        <v>0</v>
      </c>
      <c r="CA320" s="40">
        <f t="shared" si="174"/>
        <v>0</v>
      </c>
      <c r="CB320" s="40">
        <f t="shared" si="174"/>
        <v>0</v>
      </c>
      <c r="CC320" s="40">
        <f t="shared" si="174"/>
        <v>0</v>
      </c>
      <c r="CD320" s="40">
        <f t="shared" si="174"/>
        <v>0</v>
      </c>
      <c r="CE320" s="40">
        <f t="shared" si="157"/>
        <v>707.26353652777038</v>
      </c>
      <c r="CF320" s="10">
        <f t="shared" si="149"/>
        <v>1.6940556616411135</v>
      </c>
      <c r="CG320" s="35">
        <f t="shared" si="150"/>
        <v>7.5666666666666638</v>
      </c>
      <c r="CH320" s="7">
        <f t="shared" si="151"/>
        <v>40.981277767722631</v>
      </c>
      <c r="CI320" s="7">
        <f t="shared" si="158"/>
        <v>20.900451661538543</v>
      </c>
      <c r="CJ320" s="10">
        <f t="shared" si="152"/>
        <v>24.344179057540973</v>
      </c>
    </row>
    <row r="321" spans="1:88" ht="15.75" thickBot="1" x14ac:dyDescent="0.3">
      <c r="A321" s="8">
        <v>310</v>
      </c>
      <c r="B321" s="3" t="s">
        <v>26</v>
      </c>
      <c r="C321" s="14">
        <v>44506</v>
      </c>
      <c r="D321" s="11">
        <f t="shared" si="153"/>
        <v>-17.108124643328129</v>
      </c>
      <c r="E321" s="8">
        <f t="shared" si="175"/>
        <v>-180</v>
      </c>
      <c r="F321" s="3">
        <f t="shared" si="175"/>
        <v>-165</v>
      </c>
      <c r="G321" s="3">
        <f t="shared" si="175"/>
        <v>-150</v>
      </c>
      <c r="H321" s="3">
        <f t="shared" si="175"/>
        <v>-135</v>
      </c>
      <c r="I321" s="3">
        <f t="shared" si="175"/>
        <v>-120</v>
      </c>
      <c r="J321" s="3">
        <f t="shared" si="175"/>
        <v>-105</v>
      </c>
      <c r="K321" s="3">
        <f t="shared" si="175"/>
        <v>-90</v>
      </c>
      <c r="L321" s="3">
        <f t="shared" si="173"/>
        <v>-75</v>
      </c>
      <c r="M321" s="3">
        <f t="shared" si="173"/>
        <v>-60</v>
      </c>
      <c r="N321" s="3">
        <f t="shared" si="173"/>
        <v>-45</v>
      </c>
      <c r="O321" s="3">
        <f t="shared" si="173"/>
        <v>-30</v>
      </c>
      <c r="P321" s="3">
        <f t="shared" si="173"/>
        <v>-15</v>
      </c>
      <c r="Q321" s="3">
        <f t="shared" si="173"/>
        <v>0</v>
      </c>
      <c r="R321" s="3">
        <f t="shared" si="173"/>
        <v>15</v>
      </c>
      <c r="S321" s="3">
        <f t="shared" si="173"/>
        <v>30</v>
      </c>
      <c r="T321" s="3">
        <f t="shared" si="173"/>
        <v>45</v>
      </c>
      <c r="U321" s="3">
        <f t="shared" si="169"/>
        <v>60</v>
      </c>
      <c r="V321" s="3">
        <f t="shared" si="169"/>
        <v>75</v>
      </c>
      <c r="W321" s="3">
        <f t="shared" si="169"/>
        <v>90</v>
      </c>
      <c r="X321" s="3">
        <f t="shared" si="169"/>
        <v>105</v>
      </c>
      <c r="Y321" s="3">
        <f t="shared" si="169"/>
        <v>120</v>
      </c>
      <c r="Z321" s="3">
        <f t="shared" si="169"/>
        <v>135</v>
      </c>
      <c r="AA321" s="3">
        <f t="shared" si="166"/>
        <v>150</v>
      </c>
      <c r="AB321" s="3">
        <f t="shared" si="166"/>
        <v>165</v>
      </c>
      <c r="AC321" s="3">
        <f t="shared" si="166"/>
        <v>180</v>
      </c>
      <c r="AD321" s="7">
        <f t="shared" si="168"/>
        <v>140.7718753566719</v>
      </c>
      <c r="AE321" s="7">
        <f t="shared" si="168"/>
        <v>138.11314093902811</v>
      </c>
      <c r="AF321" s="7">
        <f t="shared" si="168"/>
        <v>130.99645436354027</v>
      </c>
      <c r="AG321" s="7">
        <f t="shared" si="168"/>
        <v>121.01783845288921</v>
      </c>
      <c r="AH321" s="7">
        <f t="shared" si="168"/>
        <v>109.38604933056796</v>
      </c>
      <c r="AI321" s="7">
        <f t="shared" si="168"/>
        <v>96.799110092330281</v>
      </c>
      <c r="AJ321" s="7">
        <f t="shared" si="168"/>
        <v>83.640224508997264</v>
      </c>
      <c r="AK321" s="7">
        <f t="shared" si="168"/>
        <v>70.127329387986222</v>
      </c>
      <c r="AL321" s="7">
        <f t="shared" si="167"/>
        <v>56.394333535125227</v>
      </c>
      <c r="AM321" s="7">
        <f t="shared" si="167"/>
        <v>42.536451333205271</v>
      </c>
      <c r="AN321" s="7">
        <f t="shared" si="167"/>
        <v>28.65120931552924</v>
      </c>
      <c r="AO321" s="7">
        <f t="shared" si="167"/>
        <v>14.981985237247963</v>
      </c>
      <c r="AP321" s="7">
        <f t="shared" si="167"/>
        <v>5.0118753566718199</v>
      </c>
      <c r="AQ321" s="7">
        <f t="shared" si="167"/>
        <v>14.981985237247963</v>
      </c>
      <c r="AR321" s="7">
        <f t="shared" si="167"/>
        <v>28.65120931552924</v>
      </c>
      <c r="AS321" s="7">
        <f t="shared" si="167"/>
        <v>42.536451333205271</v>
      </c>
      <c r="AT321" s="7">
        <f t="shared" si="167"/>
        <v>56.394333535125227</v>
      </c>
      <c r="AU321" s="7">
        <f t="shared" si="171"/>
        <v>70.127329387986222</v>
      </c>
      <c r="AV321" s="7">
        <f t="shared" si="171"/>
        <v>83.640224508997264</v>
      </c>
      <c r="AW321" s="7">
        <f t="shared" si="171"/>
        <v>96.799110092330281</v>
      </c>
      <c r="AX321" s="7">
        <f t="shared" si="171"/>
        <v>109.38604933056796</v>
      </c>
      <c r="AY321" s="7">
        <f t="shared" si="171"/>
        <v>121.01783845288921</v>
      </c>
      <c r="AZ321" s="7">
        <f t="shared" si="162"/>
        <v>130.99645436354027</v>
      </c>
      <c r="BA321" s="7">
        <f t="shared" si="162"/>
        <v>138.11314093902811</v>
      </c>
      <c r="BB321" s="7">
        <f t="shared" si="162"/>
        <v>140.7718753566719</v>
      </c>
      <c r="BC321" s="7">
        <f t="shared" si="155"/>
        <v>97.186988335732195</v>
      </c>
      <c r="BD321" s="7">
        <f t="shared" si="148"/>
        <v>12.958265111430959</v>
      </c>
      <c r="BE321" s="40">
        <f t="shared" si="156"/>
        <v>1.0192818397297361</v>
      </c>
      <c r="BF321" s="40">
        <f t="shared" si="170"/>
        <v>0</v>
      </c>
      <c r="BG321" s="40">
        <f t="shared" si="170"/>
        <v>0</v>
      </c>
      <c r="BH321" s="40">
        <f t="shared" si="170"/>
        <v>0</v>
      </c>
      <c r="BI321" s="40">
        <f t="shared" si="170"/>
        <v>0</v>
      </c>
      <c r="BJ321" s="40">
        <f t="shared" si="170"/>
        <v>0</v>
      </c>
      <c r="BK321" s="40">
        <f t="shared" si="170"/>
        <v>0</v>
      </c>
      <c r="BL321" s="40">
        <f t="shared" si="170"/>
        <v>154.34400980967806</v>
      </c>
      <c r="BM321" s="40">
        <f t="shared" si="170"/>
        <v>473.6456794693828</v>
      </c>
      <c r="BN321" s="40">
        <f t="shared" si="170"/>
        <v>771.18746801273744</v>
      </c>
      <c r="BO321" s="40">
        <f t="shared" si="170"/>
        <v>1026.6923942615658</v>
      </c>
      <c r="BP321" s="40">
        <f t="shared" si="170"/>
        <v>1222.7482197338657</v>
      </c>
      <c r="BQ321" s="40">
        <f t="shared" si="170"/>
        <v>1345.9940639212705</v>
      </c>
      <c r="BR321" s="40">
        <f t="shared" si="170"/>
        <v>1388.0309262157964</v>
      </c>
      <c r="BS321" s="40">
        <f t="shared" si="170"/>
        <v>1345.9940639212705</v>
      </c>
      <c r="BT321" s="40">
        <f t="shared" si="172"/>
        <v>1222.7482197338657</v>
      </c>
      <c r="BU321" s="40">
        <f t="shared" si="172"/>
        <v>1026.6923942615658</v>
      </c>
      <c r="BV321" s="40">
        <f t="shared" si="172"/>
        <v>771.18746801273744</v>
      </c>
      <c r="BW321" s="40">
        <f t="shared" si="172"/>
        <v>473.6456794693828</v>
      </c>
      <c r="BX321" s="40">
        <f t="shared" si="172"/>
        <v>154.34400980967806</v>
      </c>
      <c r="BY321" s="40">
        <f t="shared" si="174"/>
        <v>0</v>
      </c>
      <c r="BZ321" s="40">
        <f t="shared" si="174"/>
        <v>0</v>
      </c>
      <c r="CA321" s="40">
        <f t="shared" si="174"/>
        <v>0</v>
      </c>
      <c r="CB321" s="40">
        <f t="shared" si="174"/>
        <v>0</v>
      </c>
      <c r="CC321" s="40">
        <f t="shared" si="174"/>
        <v>0</v>
      </c>
      <c r="CD321" s="40">
        <f t="shared" si="174"/>
        <v>0</v>
      </c>
      <c r="CE321" s="40">
        <f t="shared" si="157"/>
        <v>707.89577237005619</v>
      </c>
      <c r="CF321" s="10">
        <f t="shared" si="149"/>
        <v>1.6962329365558508</v>
      </c>
      <c r="CG321" s="35">
        <f t="shared" si="150"/>
        <v>7.5666666666666638</v>
      </c>
      <c r="CH321" s="7">
        <f t="shared" si="151"/>
        <v>41.057779242270854</v>
      </c>
      <c r="CI321" s="7">
        <f t="shared" si="158"/>
        <v>20.939467413558138</v>
      </c>
      <c r="CJ321" s="10">
        <f t="shared" si="152"/>
        <v>24.373600422992912</v>
      </c>
    </row>
    <row r="322" spans="1:88" ht="15.75" thickBot="1" x14ac:dyDescent="0.3">
      <c r="A322" s="8">
        <v>311</v>
      </c>
      <c r="B322" s="3" t="s">
        <v>26</v>
      </c>
      <c r="C322" s="14">
        <v>44507</v>
      </c>
      <c r="D322" s="11">
        <f t="shared" si="153"/>
        <v>-17.381656154399565</v>
      </c>
      <c r="E322" s="8">
        <f t="shared" si="175"/>
        <v>-180</v>
      </c>
      <c r="F322" s="3">
        <f t="shared" si="175"/>
        <v>-165</v>
      </c>
      <c r="G322" s="3">
        <f t="shared" si="175"/>
        <v>-150</v>
      </c>
      <c r="H322" s="3">
        <f t="shared" si="175"/>
        <v>-135</v>
      </c>
      <c r="I322" s="3">
        <f t="shared" si="175"/>
        <v>-120</v>
      </c>
      <c r="J322" s="3">
        <f t="shared" si="175"/>
        <v>-105</v>
      </c>
      <c r="K322" s="3">
        <f t="shared" si="175"/>
        <v>-90</v>
      </c>
      <c r="L322" s="3">
        <f t="shared" si="173"/>
        <v>-75</v>
      </c>
      <c r="M322" s="3">
        <f t="shared" si="173"/>
        <v>-60</v>
      </c>
      <c r="N322" s="3">
        <f t="shared" si="173"/>
        <v>-45</v>
      </c>
      <c r="O322" s="3">
        <f t="shared" si="173"/>
        <v>-30</v>
      </c>
      <c r="P322" s="3">
        <f t="shared" si="173"/>
        <v>-15</v>
      </c>
      <c r="Q322" s="3">
        <f t="shared" si="173"/>
        <v>0</v>
      </c>
      <c r="R322" s="3">
        <f t="shared" si="173"/>
        <v>15</v>
      </c>
      <c r="S322" s="3">
        <f t="shared" si="173"/>
        <v>30</v>
      </c>
      <c r="T322" s="3">
        <f t="shared" si="173"/>
        <v>45</v>
      </c>
      <c r="U322" s="3">
        <f t="shared" si="169"/>
        <v>60</v>
      </c>
      <c r="V322" s="3">
        <f t="shared" si="169"/>
        <v>75</v>
      </c>
      <c r="W322" s="3">
        <f t="shared" si="169"/>
        <v>90</v>
      </c>
      <c r="X322" s="3">
        <f t="shared" si="169"/>
        <v>105</v>
      </c>
      <c r="Y322" s="3">
        <f t="shared" si="169"/>
        <v>120</v>
      </c>
      <c r="Z322" s="3">
        <f t="shared" si="169"/>
        <v>135</v>
      </c>
      <c r="AA322" s="3">
        <f t="shared" si="166"/>
        <v>150</v>
      </c>
      <c r="AB322" s="3">
        <f t="shared" si="166"/>
        <v>165</v>
      </c>
      <c r="AC322" s="3">
        <f t="shared" si="166"/>
        <v>180</v>
      </c>
      <c r="AD322" s="7">
        <f t="shared" si="168"/>
        <v>140.49834384560043</v>
      </c>
      <c r="AE322" s="7">
        <f t="shared" si="168"/>
        <v>137.8577628001062</v>
      </c>
      <c r="AF322" s="7">
        <f t="shared" si="168"/>
        <v>130.78028012155238</v>
      </c>
      <c r="AG322" s="7">
        <f t="shared" si="168"/>
        <v>120.84123957936588</v>
      </c>
      <c r="AH322" s="7">
        <f t="shared" si="168"/>
        <v>109.24201476729864</v>
      </c>
      <c r="AI322" s="7">
        <f t="shared" si="168"/>
        <v>96.680479911846334</v>
      </c>
      <c r="AJ322" s="7">
        <f t="shared" si="168"/>
        <v>83.541238380680852</v>
      </c>
      <c r="AK322" s="7">
        <f t="shared" si="168"/>
        <v>70.043385074114781</v>
      </c>
      <c r="AL322" s="7">
        <f t="shared" si="167"/>
        <v>56.321293732896734</v>
      </c>
      <c r="AM322" s="7">
        <f t="shared" si="167"/>
        <v>42.469478976750899</v>
      </c>
      <c r="AN322" s="7">
        <f t="shared" si="167"/>
        <v>28.581660019221175</v>
      </c>
      <c r="AO322" s="7">
        <f t="shared" si="167"/>
        <v>14.881836146484414</v>
      </c>
      <c r="AP322" s="7">
        <f t="shared" si="167"/>
        <v>4.7383438456005091</v>
      </c>
      <c r="AQ322" s="7">
        <f t="shared" si="167"/>
        <v>14.881836146484414</v>
      </c>
      <c r="AR322" s="7">
        <f t="shared" si="167"/>
        <v>28.581660019221175</v>
      </c>
      <c r="AS322" s="7">
        <f t="shared" si="167"/>
        <v>42.469478976750899</v>
      </c>
      <c r="AT322" s="7">
        <f t="shared" si="167"/>
        <v>56.321293732896734</v>
      </c>
      <c r="AU322" s="7">
        <f t="shared" si="171"/>
        <v>70.043385074114781</v>
      </c>
      <c r="AV322" s="7">
        <f t="shared" si="171"/>
        <v>83.541238380680852</v>
      </c>
      <c r="AW322" s="7">
        <f t="shared" si="171"/>
        <v>96.680479911846334</v>
      </c>
      <c r="AX322" s="7">
        <f t="shared" si="171"/>
        <v>109.24201476729864</v>
      </c>
      <c r="AY322" s="7">
        <f t="shared" si="171"/>
        <v>120.84123957936588</v>
      </c>
      <c r="AZ322" s="7">
        <f t="shared" si="162"/>
        <v>130.78028012155238</v>
      </c>
      <c r="BA322" s="7">
        <f t="shared" si="162"/>
        <v>137.8577628001062</v>
      </c>
      <c r="BB322" s="7">
        <f t="shared" si="162"/>
        <v>140.49834384560043</v>
      </c>
      <c r="BC322" s="7">
        <f t="shared" si="155"/>
        <v>97.309864294772893</v>
      </c>
      <c r="BD322" s="7">
        <f t="shared" si="148"/>
        <v>12.974648572636386</v>
      </c>
      <c r="BE322" s="40">
        <f t="shared" si="156"/>
        <v>1.0197399701753953</v>
      </c>
      <c r="BF322" s="40">
        <f t="shared" si="170"/>
        <v>0</v>
      </c>
      <c r="BG322" s="40">
        <f t="shared" si="170"/>
        <v>0</v>
      </c>
      <c r="BH322" s="40">
        <f t="shared" si="170"/>
        <v>0</v>
      </c>
      <c r="BI322" s="40">
        <f t="shared" si="170"/>
        <v>0</v>
      </c>
      <c r="BJ322" s="40">
        <f t="shared" si="170"/>
        <v>0</v>
      </c>
      <c r="BK322" s="40">
        <f t="shared" si="170"/>
        <v>0</v>
      </c>
      <c r="BL322" s="40">
        <f t="shared" si="170"/>
        <v>156.80662431535399</v>
      </c>
      <c r="BM322" s="40">
        <f t="shared" si="170"/>
        <v>475.77876994245162</v>
      </c>
      <c r="BN322" s="40">
        <f t="shared" si="170"/>
        <v>773.01349097145692</v>
      </c>
      <c r="BO322" s="40">
        <f t="shared" si="170"/>
        <v>1028.2547323678439</v>
      </c>
      <c r="BP322" s="40">
        <f t="shared" si="170"/>
        <v>1224.1082253365444</v>
      </c>
      <c r="BQ322" s="40">
        <f t="shared" si="170"/>
        <v>1347.2268779949418</v>
      </c>
      <c r="BR322" s="40">
        <f t="shared" si="170"/>
        <v>1389.2203576275597</v>
      </c>
      <c r="BS322" s="40">
        <f t="shared" si="170"/>
        <v>1347.2268779949418</v>
      </c>
      <c r="BT322" s="40">
        <f t="shared" si="172"/>
        <v>1224.1082253365444</v>
      </c>
      <c r="BU322" s="40">
        <f t="shared" si="172"/>
        <v>1028.2547323678439</v>
      </c>
      <c r="BV322" s="40">
        <f t="shared" si="172"/>
        <v>773.01349097145692</v>
      </c>
      <c r="BW322" s="40">
        <f t="shared" si="172"/>
        <v>475.77876994245162</v>
      </c>
      <c r="BX322" s="40">
        <f t="shared" si="172"/>
        <v>156.80662431535399</v>
      </c>
      <c r="BY322" s="40">
        <f t="shared" si="174"/>
        <v>0</v>
      </c>
      <c r="BZ322" s="40">
        <f t="shared" si="174"/>
        <v>0</v>
      </c>
      <c r="CA322" s="40">
        <f t="shared" si="174"/>
        <v>0</v>
      </c>
      <c r="CB322" s="40">
        <f t="shared" si="174"/>
        <v>0</v>
      </c>
      <c r="CC322" s="40">
        <f t="shared" si="174"/>
        <v>0</v>
      </c>
      <c r="CD322" s="40">
        <f t="shared" si="174"/>
        <v>0</v>
      </c>
      <c r="CE322" s="40">
        <f t="shared" si="157"/>
        <v>708.50238239005546</v>
      </c>
      <c r="CF322" s="10">
        <f t="shared" si="149"/>
        <v>1.6983775266126568</v>
      </c>
      <c r="CG322" s="35">
        <f t="shared" si="150"/>
        <v>7.5666666666666638</v>
      </c>
      <c r="CH322" s="7">
        <f t="shared" si="151"/>
        <v>41.131946752108895</v>
      </c>
      <c r="CI322" s="7">
        <f t="shared" si="158"/>
        <v>20.977292843575537</v>
      </c>
      <c r="CJ322" s="10">
        <f t="shared" si="152"/>
        <v>24.401858653134212</v>
      </c>
    </row>
    <row r="323" spans="1:88" ht="15.75" thickBot="1" x14ac:dyDescent="0.3">
      <c r="A323" s="8">
        <v>312</v>
      </c>
      <c r="B323" s="3" t="s">
        <v>26</v>
      </c>
      <c r="C323" s="14">
        <v>44508</v>
      </c>
      <c r="D323" s="11">
        <f t="shared" si="153"/>
        <v>-17.650037105625586</v>
      </c>
      <c r="E323" s="8">
        <f t="shared" si="175"/>
        <v>-180</v>
      </c>
      <c r="F323" s="3">
        <f t="shared" si="175"/>
        <v>-165</v>
      </c>
      <c r="G323" s="3">
        <f t="shared" si="175"/>
        <v>-150</v>
      </c>
      <c r="H323" s="3">
        <f t="shared" si="175"/>
        <v>-135</v>
      </c>
      <c r="I323" s="3">
        <f t="shared" si="175"/>
        <v>-120</v>
      </c>
      <c r="J323" s="3">
        <f t="shared" si="175"/>
        <v>-105</v>
      </c>
      <c r="K323" s="3">
        <f t="shared" si="175"/>
        <v>-90</v>
      </c>
      <c r="L323" s="3">
        <f t="shared" si="173"/>
        <v>-75</v>
      </c>
      <c r="M323" s="3">
        <f t="shared" si="173"/>
        <v>-60</v>
      </c>
      <c r="N323" s="3">
        <f t="shared" si="173"/>
        <v>-45</v>
      </c>
      <c r="O323" s="3">
        <f t="shared" si="173"/>
        <v>-30</v>
      </c>
      <c r="P323" s="3">
        <f t="shared" si="173"/>
        <v>-15</v>
      </c>
      <c r="Q323" s="3">
        <f t="shared" si="173"/>
        <v>0</v>
      </c>
      <c r="R323" s="3">
        <f t="shared" si="173"/>
        <v>15</v>
      </c>
      <c r="S323" s="3">
        <f t="shared" si="173"/>
        <v>30</v>
      </c>
      <c r="T323" s="3">
        <f t="shared" si="173"/>
        <v>45</v>
      </c>
      <c r="U323" s="3">
        <f t="shared" si="169"/>
        <v>60</v>
      </c>
      <c r="V323" s="3">
        <f t="shared" si="169"/>
        <v>75</v>
      </c>
      <c r="W323" s="3">
        <f t="shared" si="169"/>
        <v>90</v>
      </c>
      <c r="X323" s="3">
        <f t="shared" si="169"/>
        <v>105</v>
      </c>
      <c r="Y323" s="3">
        <f t="shared" si="169"/>
        <v>120</v>
      </c>
      <c r="Z323" s="3">
        <f t="shared" si="169"/>
        <v>135</v>
      </c>
      <c r="AA323" s="3">
        <f t="shared" si="166"/>
        <v>150</v>
      </c>
      <c r="AB323" s="3">
        <f t="shared" si="166"/>
        <v>165</v>
      </c>
      <c r="AC323" s="3">
        <f t="shared" si="166"/>
        <v>180</v>
      </c>
      <c r="AD323" s="7">
        <f t="shared" si="168"/>
        <v>140.22996289437444</v>
      </c>
      <c r="AE323" s="7">
        <f t="shared" si="168"/>
        <v>137.60701426641094</v>
      </c>
      <c r="AF323" s="7">
        <f t="shared" si="168"/>
        <v>130.56776671344582</v>
      </c>
      <c r="AG323" s="7">
        <f t="shared" si="168"/>
        <v>120.66752487776236</v>
      </c>
      <c r="AH323" s="7">
        <f t="shared" si="168"/>
        <v>109.10037243327001</v>
      </c>
      <c r="AI323" s="7">
        <f t="shared" si="168"/>
        <v>96.563962840241274</v>
      </c>
      <c r="AJ323" s="7">
        <f t="shared" si="168"/>
        <v>83.444241024029026</v>
      </c>
      <c r="AK323" s="7">
        <f t="shared" si="168"/>
        <v>69.961439082522176</v>
      </c>
      <c r="AL323" s="7">
        <f t="shared" si="167"/>
        <v>56.250415362165903</v>
      </c>
      <c r="AM323" s="7">
        <f t="shared" si="167"/>
        <v>42.405072751674112</v>
      </c>
      <c r="AN323" s="7">
        <f t="shared" si="167"/>
        <v>28.515604041510301</v>
      </c>
      <c r="AO323" s="7">
        <f t="shared" si="167"/>
        <v>14.787734951741097</v>
      </c>
      <c r="AP323" s="7">
        <f t="shared" si="167"/>
        <v>4.4699628943744365</v>
      </c>
      <c r="AQ323" s="7">
        <f t="shared" si="167"/>
        <v>14.787734951741097</v>
      </c>
      <c r="AR323" s="7">
        <f t="shared" si="167"/>
        <v>28.515604041510301</v>
      </c>
      <c r="AS323" s="7">
        <f t="shared" si="167"/>
        <v>42.405072751674112</v>
      </c>
      <c r="AT323" s="7">
        <f t="shared" si="167"/>
        <v>56.250415362165903</v>
      </c>
      <c r="AU323" s="7">
        <f t="shared" si="171"/>
        <v>69.961439082522176</v>
      </c>
      <c r="AV323" s="7">
        <f t="shared" si="171"/>
        <v>83.444241024029026</v>
      </c>
      <c r="AW323" s="7">
        <f t="shared" si="171"/>
        <v>96.563962840241274</v>
      </c>
      <c r="AX323" s="7">
        <f t="shared" si="171"/>
        <v>109.10037243327001</v>
      </c>
      <c r="AY323" s="7">
        <f t="shared" si="171"/>
        <v>120.66752487776236</v>
      </c>
      <c r="AZ323" s="7">
        <f t="shared" si="162"/>
        <v>130.56776671344582</v>
      </c>
      <c r="BA323" s="7">
        <f t="shared" si="162"/>
        <v>137.60701426641094</v>
      </c>
      <c r="BB323" s="7">
        <f t="shared" si="162"/>
        <v>140.22996289437444</v>
      </c>
      <c r="BC323" s="7">
        <f t="shared" si="155"/>
        <v>97.430816962385336</v>
      </c>
      <c r="BD323" s="7">
        <f t="shared" si="148"/>
        <v>12.990775594984711</v>
      </c>
      <c r="BE323" s="40">
        <f t="shared" si="156"/>
        <v>1.020192251241868</v>
      </c>
      <c r="BF323" s="40">
        <f t="shared" si="170"/>
        <v>0</v>
      </c>
      <c r="BG323" s="40">
        <f t="shared" si="170"/>
        <v>0</v>
      </c>
      <c r="BH323" s="40">
        <f t="shared" si="170"/>
        <v>0</v>
      </c>
      <c r="BI323" s="40">
        <f t="shared" si="170"/>
        <v>0</v>
      </c>
      <c r="BJ323" s="40">
        <f t="shared" si="170"/>
        <v>0</v>
      </c>
      <c r="BK323" s="40">
        <f t="shared" si="170"/>
        <v>0</v>
      </c>
      <c r="BL323" s="40">
        <f t="shared" si="170"/>
        <v>159.22191688475237</v>
      </c>
      <c r="BM323" s="40">
        <f t="shared" si="170"/>
        <v>477.86412874806933</v>
      </c>
      <c r="BN323" s="40">
        <f t="shared" si="170"/>
        <v>774.79140045405393</v>
      </c>
      <c r="BO323" s="40">
        <f t="shared" si="170"/>
        <v>1029.7686291314606</v>
      </c>
      <c r="BP323" s="40">
        <f t="shared" si="170"/>
        <v>1225.4195380157178</v>
      </c>
      <c r="BQ323" s="40">
        <f t="shared" si="170"/>
        <v>1348.4108409947776</v>
      </c>
      <c r="BR323" s="40">
        <f t="shared" si="170"/>
        <v>1390.3608840233553</v>
      </c>
      <c r="BS323" s="40">
        <f t="shared" si="170"/>
        <v>1348.4108409947776</v>
      </c>
      <c r="BT323" s="40">
        <f t="shared" si="172"/>
        <v>1225.4195380157178</v>
      </c>
      <c r="BU323" s="40">
        <f t="shared" si="172"/>
        <v>1029.7686291314606</v>
      </c>
      <c r="BV323" s="40">
        <f t="shared" si="172"/>
        <v>774.79140045405393</v>
      </c>
      <c r="BW323" s="40">
        <f t="shared" si="172"/>
        <v>477.86412874806933</v>
      </c>
      <c r="BX323" s="40">
        <f t="shared" si="172"/>
        <v>159.22191688475237</v>
      </c>
      <c r="BY323" s="40">
        <f t="shared" si="174"/>
        <v>0</v>
      </c>
      <c r="BZ323" s="40">
        <f t="shared" si="174"/>
        <v>0</v>
      </c>
      <c r="CA323" s="40">
        <f t="shared" si="174"/>
        <v>0</v>
      </c>
      <c r="CB323" s="40">
        <f t="shared" si="174"/>
        <v>0</v>
      </c>
      <c r="CC323" s="40">
        <f t="shared" si="174"/>
        <v>0</v>
      </c>
      <c r="CD323" s="40">
        <f t="shared" si="174"/>
        <v>0</v>
      </c>
      <c r="CE323" s="40">
        <f t="shared" si="157"/>
        <v>709.08405085191123</v>
      </c>
      <c r="CF323" s="10">
        <f t="shared" si="149"/>
        <v>1.7004885489015644</v>
      </c>
      <c r="CG323" s="35">
        <f t="shared" si="150"/>
        <v>7.5666666666666638</v>
      </c>
      <c r="CH323" s="7">
        <f t="shared" si="151"/>
        <v>41.203813694061253</v>
      </c>
      <c r="CI323" s="7">
        <f t="shared" si="158"/>
        <v>21.013944983971239</v>
      </c>
      <c r="CJ323" s="10">
        <f t="shared" si="152"/>
        <v>24.428982257044449</v>
      </c>
    </row>
    <row r="324" spans="1:88" ht="15.75" thickBot="1" x14ac:dyDescent="0.3">
      <c r="A324" s="8">
        <v>313</v>
      </c>
      <c r="B324" s="3" t="s">
        <v>26</v>
      </c>
      <c r="C324" s="14">
        <v>44509</v>
      </c>
      <c r="D324" s="11">
        <f t="shared" si="153"/>
        <v>-17.913187969938217</v>
      </c>
      <c r="E324" s="8">
        <f t="shared" si="175"/>
        <v>-180</v>
      </c>
      <c r="F324" s="3">
        <f t="shared" si="175"/>
        <v>-165</v>
      </c>
      <c r="G324" s="3">
        <f t="shared" si="175"/>
        <v>-150</v>
      </c>
      <c r="H324" s="3">
        <f t="shared" si="175"/>
        <v>-135</v>
      </c>
      <c r="I324" s="3">
        <f t="shared" si="175"/>
        <v>-120</v>
      </c>
      <c r="J324" s="3">
        <f t="shared" si="175"/>
        <v>-105</v>
      </c>
      <c r="K324" s="3">
        <f t="shared" si="175"/>
        <v>-90</v>
      </c>
      <c r="L324" s="3">
        <f t="shared" si="173"/>
        <v>-75</v>
      </c>
      <c r="M324" s="3">
        <f t="shared" si="173"/>
        <v>-60</v>
      </c>
      <c r="N324" s="3">
        <f t="shared" si="173"/>
        <v>-45</v>
      </c>
      <c r="O324" s="3">
        <f t="shared" si="173"/>
        <v>-30</v>
      </c>
      <c r="P324" s="3">
        <f t="shared" si="173"/>
        <v>-15</v>
      </c>
      <c r="Q324" s="3">
        <f t="shared" si="173"/>
        <v>0</v>
      </c>
      <c r="R324" s="3">
        <f t="shared" si="173"/>
        <v>15</v>
      </c>
      <c r="S324" s="3">
        <f t="shared" si="173"/>
        <v>30</v>
      </c>
      <c r="T324" s="3">
        <f t="shared" si="173"/>
        <v>45</v>
      </c>
      <c r="U324" s="3">
        <f t="shared" si="169"/>
        <v>60</v>
      </c>
      <c r="V324" s="3">
        <f t="shared" si="169"/>
        <v>75</v>
      </c>
      <c r="W324" s="3">
        <f t="shared" si="169"/>
        <v>90</v>
      </c>
      <c r="X324" s="3">
        <f t="shared" si="169"/>
        <v>105</v>
      </c>
      <c r="Y324" s="3">
        <f t="shared" si="169"/>
        <v>120</v>
      </c>
      <c r="Z324" s="3">
        <f t="shared" si="169"/>
        <v>135</v>
      </c>
      <c r="AA324" s="3">
        <f t="shared" si="166"/>
        <v>150</v>
      </c>
      <c r="AB324" s="3">
        <f t="shared" si="166"/>
        <v>165</v>
      </c>
      <c r="AC324" s="3">
        <f t="shared" si="166"/>
        <v>180</v>
      </c>
      <c r="AD324" s="7">
        <f t="shared" si="168"/>
        <v>139.96681203006179</v>
      </c>
      <c r="AE324" s="7">
        <f t="shared" si="168"/>
        <v>137.36098307788956</v>
      </c>
      <c r="AF324" s="7">
        <f t="shared" si="168"/>
        <v>130.35900608342257</v>
      </c>
      <c r="AG324" s="7">
        <f t="shared" si="168"/>
        <v>120.49677560740835</v>
      </c>
      <c r="AH324" s="7">
        <f t="shared" si="168"/>
        <v>108.96118564949928</v>
      </c>
      <c r="AI324" s="7">
        <f t="shared" si="168"/>
        <v>96.449602434144651</v>
      </c>
      <c r="AJ324" s="7">
        <f t="shared" si="168"/>
        <v>83.349255872332108</v>
      </c>
      <c r="AK324" s="7">
        <f t="shared" si="168"/>
        <v>69.881493908009787</v>
      </c>
      <c r="AL324" s="7">
        <f t="shared" si="167"/>
        <v>56.181677536248422</v>
      </c>
      <c r="AM324" s="7">
        <f t="shared" si="167"/>
        <v>42.343182686733414</v>
      </c>
      <c r="AN324" s="7">
        <f t="shared" si="167"/>
        <v>28.452950198874305</v>
      </c>
      <c r="AO324" s="7">
        <f t="shared" si="167"/>
        <v>14.699547309428969</v>
      </c>
      <c r="AP324" s="7">
        <f t="shared" si="167"/>
        <v>4.2068120300616947</v>
      </c>
      <c r="AQ324" s="7">
        <f t="shared" si="167"/>
        <v>14.699547309428969</v>
      </c>
      <c r="AR324" s="7">
        <f t="shared" si="167"/>
        <v>28.452950198874305</v>
      </c>
      <c r="AS324" s="7">
        <f t="shared" si="167"/>
        <v>42.343182686733414</v>
      </c>
      <c r="AT324" s="7">
        <f t="shared" si="167"/>
        <v>56.181677536248422</v>
      </c>
      <c r="AU324" s="7">
        <f t="shared" si="171"/>
        <v>69.881493908009787</v>
      </c>
      <c r="AV324" s="7">
        <f t="shared" si="171"/>
        <v>83.349255872332108</v>
      </c>
      <c r="AW324" s="7">
        <f t="shared" si="171"/>
        <v>96.449602434144651</v>
      </c>
      <c r="AX324" s="7">
        <f t="shared" si="171"/>
        <v>108.96118564949928</v>
      </c>
      <c r="AY324" s="7">
        <f t="shared" si="171"/>
        <v>120.49677560740835</v>
      </c>
      <c r="AZ324" s="7">
        <f t="shared" si="162"/>
        <v>130.35900608342257</v>
      </c>
      <c r="BA324" s="7">
        <f t="shared" si="162"/>
        <v>137.36098307788956</v>
      </c>
      <c r="BB324" s="7">
        <f t="shared" si="162"/>
        <v>139.96681203006179</v>
      </c>
      <c r="BC324" s="7">
        <f t="shared" si="155"/>
        <v>97.549795588468925</v>
      </c>
      <c r="BD324" s="7">
        <f t="shared" si="148"/>
        <v>13.006639411795856</v>
      </c>
      <c r="BE324" s="40">
        <f t="shared" si="156"/>
        <v>1.020638548908513</v>
      </c>
      <c r="BF324" s="40">
        <f t="shared" si="170"/>
        <v>0</v>
      </c>
      <c r="BG324" s="40">
        <f t="shared" si="170"/>
        <v>0</v>
      </c>
      <c r="BH324" s="40">
        <f t="shared" si="170"/>
        <v>0</v>
      </c>
      <c r="BI324" s="40">
        <f t="shared" si="170"/>
        <v>0</v>
      </c>
      <c r="BJ324" s="40">
        <f t="shared" si="170"/>
        <v>0</v>
      </c>
      <c r="BK324" s="40">
        <f t="shared" si="170"/>
        <v>0</v>
      </c>
      <c r="BL324" s="40">
        <f t="shared" si="170"/>
        <v>161.58921572635685</v>
      </c>
      <c r="BM324" s="40">
        <f t="shared" si="170"/>
        <v>479.90160901577264</v>
      </c>
      <c r="BN324" s="40">
        <f t="shared" si="170"/>
        <v>776.52153873861664</v>
      </c>
      <c r="BO324" s="40">
        <f t="shared" si="170"/>
        <v>1031.2348468718874</v>
      </c>
      <c r="BP324" s="40">
        <f t="shared" si="170"/>
        <v>1226.6832423999469</v>
      </c>
      <c r="BQ324" s="40">
        <f t="shared" si="170"/>
        <v>1349.5472401613033</v>
      </c>
      <c r="BR324" s="40">
        <f t="shared" si="170"/>
        <v>1391.4538617508763</v>
      </c>
      <c r="BS324" s="40">
        <f t="shared" si="170"/>
        <v>1349.5472401613033</v>
      </c>
      <c r="BT324" s="40">
        <f t="shared" si="172"/>
        <v>1226.6832423999469</v>
      </c>
      <c r="BU324" s="40">
        <f t="shared" si="172"/>
        <v>1031.2348468718874</v>
      </c>
      <c r="BV324" s="40">
        <f t="shared" si="172"/>
        <v>776.52153873861664</v>
      </c>
      <c r="BW324" s="40">
        <f t="shared" si="172"/>
        <v>479.90160901577264</v>
      </c>
      <c r="BX324" s="40">
        <f t="shared" si="172"/>
        <v>161.58921572635685</v>
      </c>
      <c r="BY324" s="40">
        <f t="shared" si="174"/>
        <v>0</v>
      </c>
      <c r="BZ324" s="40">
        <f t="shared" si="174"/>
        <v>0</v>
      </c>
      <c r="CA324" s="40">
        <f t="shared" si="174"/>
        <v>0</v>
      </c>
      <c r="CB324" s="40">
        <f t="shared" si="174"/>
        <v>0</v>
      </c>
      <c r="CC324" s="40">
        <f t="shared" si="174"/>
        <v>0</v>
      </c>
      <c r="CD324" s="40">
        <f t="shared" si="174"/>
        <v>0</v>
      </c>
      <c r="CE324" s="40">
        <f t="shared" si="157"/>
        <v>709.64146949294695</v>
      </c>
      <c r="CF324" s="10">
        <f t="shared" si="149"/>
        <v>1.7025651176662222</v>
      </c>
      <c r="CG324" s="35">
        <f t="shared" si="150"/>
        <v>7.5666666666666638</v>
      </c>
      <c r="CH324" s="7">
        <f t="shared" si="151"/>
        <v>41.273414310218826</v>
      </c>
      <c r="CI324" s="7">
        <f t="shared" si="158"/>
        <v>21.049441298211601</v>
      </c>
      <c r="CJ324" s="10">
        <f t="shared" si="152"/>
        <v>24.455000129642094</v>
      </c>
    </row>
    <row r="325" spans="1:88" ht="15.75" thickBot="1" x14ac:dyDescent="0.3">
      <c r="A325" s="8">
        <v>314</v>
      </c>
      <c r="B325" s="3" t="s">
        <v>26</v>
      </c>
      <c r="C325" s="14">
        <v>44510</v>
      </c>
      <c r="D325" s="11">
        <f t="shared" si="153"/>
        <v>-18.171030770057101</v>
      </c>
      <c r="E325" s="8">
        <f t="shared" si="175"/>
        <v>-180</v>
      </c>
      <c r="F325" s="3">
        <f t="shared" si="175"/>
        <v>-165</v>
      </c>
      <c r="G325" s="3">
        <f t="shared" si="175"/>
        <v>-150</v>
      </c>
      <c r="H325" s="3">
        <f t="shared" si="175"/>
        <v>-135</v>
      </c>
      <c r="I325" s="3">
        <f t="shared" si="175"/>
        <v>-120</v>
      </c>
      <c r="J325" s="3">
        <f t="shared" si="175"/>
        <v>-105</v>
      </c>
      <c r="K325" s="3">
        <f t="shared" si="175"/>
        <v>-90</v>
      </c>
      <c r="L325" s="3">
        <f t="shared" si="173"/>
        <v>-75</v>
      </c>
      <c r="M325" s="3">
        <f t="shared" si="173"/>
        <v>-60</v>
      </c>
      <c r="N325" s="3">
        <f t="shared" si="173"/>
        <v>-45</v>
      </c>
      <c r="O325" s="3">
        <f t="shared" si="173"/>
        <v>-30</v>
      </c>
      <c r="P325" s="3">
        <f t="shared" si="173"/>
        <v>-15</v>
      </c>
      <c r="Q325" s="3">
        <f t="shared" si="173"/>
        <v>0</v>
      </c>
      <c r="R325" s="3">
        <f t="shared" si="173"/>
        <v>15</v>
      </c>
      <c r="S325" s="3">
        <f t="shared" si="173"/>
        <v>30</v>
      </c>
      <c r="T325" s="3">
        <f t="shared" si="173"/>
        <v>45</v>
      </c>
      <c r="U325" s="3">
        <f t="shared" si="169"/>
        <v>60</v>
      </c>
      <c r="V325" s="3">
        <f t="shared" si="169"/>
        <v>75</v>
      </c>
      <c r="W325" s="3">
        <f t="shared" si="169"/>
        <v>90</v>
      </c>
      <c r="X325" s="3">
        <f t="shared" si="169"/>
        <v>105</v>
      </c>
      <c r="Y325" s="3">
        <f t="shared" si="169"/>
        <v>120</v>
      </c>
      <c r="Z325" s="3">
        <f t="shared" si="169"/>
        <v>135</v>
      </c>
      <c r="AA325" s="3">
        <f t="shared" si="166"/>
        <v>150</v>
      </c>
      <c r="AB325" s="3">
        <f t="shared" si="166"/>
        <v>165</v>
      </c>
      <c r="AC325" s="3">
        <f t="shared" si="166"/>
        <v>180</v>
      </c>
      <c r="AD325" s="7">
        <f t="shared" si="168"/>
        <v>139.70896922994288</v>
      </c>
      <c r="AE325" s="7">
        <f t="shared" si="168"/>
        <v>137.11975509306015</v>
      </c>
      <c r="AF325" s="7">
        <f t="shared" si="168"/>
        <v>130.15408824108351</v>
      </c>
      <c r="AG325" s="7">
        <f t="shared" si="168"/>
        <v>120.32907147589353</v>
      </c>
      <c r="AH325" s="7">
        <f t="shared" si="168"/>
        <v>108.82451656491638</v>
      </c>
      <c r="AI325" s="7">
        <f t="shared" si="168"/>
        <v>96.337441330688634</v>
      </c>
      <c r="AJ325" s="7">
        <f t="shared" si="168"/>
        <v>83.256305576263955</v>
      </c>
      <c r="AK325" s="7">
        <f t="shared" si="168"/>
        <v>69.803551299493733</v>
      </c>
      <c r="AL325" s="7">
        <f t="shared" si="167"/>
        <v>56.115058536484113</v>
      </c>
      <c r="AM325" s="7">
        <f t="shared" si="167"/>
        <v>42.283757632704571</v>
      </c>
      <c r="AN325" s="7">
        <f t="shared" si="167"/>
        <v>28.393604813214186</v>
      </c>
      <c r="AO325" s="7">
        <f t="shared" si="167"/>
        <v>14.61712769205559</v>
      </c>
      <c r="AP325" s="7">
        <f t="shared" si="167"/>
        <v>3.9489692299430001</v>
      </c>
      <c r="AQ325" s="7">
        <f t="shared" si="167"/>
        <v>14.61712769205559</v>
      </c>
      <c r="AR325" s="7">
        <f t="shared" si="167"/>
        <v>28.393604813214186</v>
      </c>
      <c r="AS325" s="7">
        <f t="shared" si="167"/>
        <v>42.283757632704571</v>
      </c>
      <c r="AT325" s="7">
        <f t="shared" si="167"/>
        <v>56.115058536484113</v>
      </c>
      <c r="AU325" s="7">
        <f t="shared" si="171"/>
        <v>69.803551299493733</v>
      </c>
      <c r="AV325" s="7">
        <f t="shared" si="171"/>
        <v>83.256305576263955</v>
      </c>
      <c r="AW325" s="7">
        <f t="shared" si="171"/>
        <v>96.337441330688634</v>
      </c>
      <c r="AX325" s="7">
        <f t="shared" si="171"/>
        <v>108.82451656491638</v>
      </c>
      <c r="AY325" s="7">
        <f t="shared" si="171"/>
        <v>120.32907147589353</v>
      </c>
      <c r="AZ325" s="7">
        <f t="shared" si="162"/>
        <v>130.15408824108351</v>
      </c>
      <c r="BA325" s="7">
        <f t="shared" si="162"/>
        <v>137.11975509306015</v>
      </c>
      <c r="BB325" s="7">
        <f t="shared" si="162"/>
        <v>139.70896922994288</v>
      </c>
      <c r="BC325" s="7">
        <f t="shared" si="155"/>
        <v>97.666749309085745</v>
      </c>
      <c r="BD325" s="7">
        <f t="shared" si="148"/>
        <v>13.022233241211433</v>
      </c>
      <c r="BE325" s="40">
        <f t="shared" si="156"/>
        <v>1.0210787309277005</v>
      </c>
      <c r="BF325" s="40">
        <f t="shared" si="170"/>
        <v>0</v>
      </c>
      <c r="BG325" s="40">
        <f t="shared" si="170"/>
        <v>0</v>
      </c>
      <c r="BH325" s="40">
        <f t="shared" si="170"/>
        <v>0</v>
      </c>
      <c r="BI325" s="40">
        <f t="shared" si="170"/>
        <v>0</v>
      </c>
      <c r="BJ325" s="40">
        <f t="shared" si="170"/>
        <v>0</v>
      </c>
      <c r="BK325" s="40">
        <f t="shared" si="170"/>
        <v>0</v>
      </c>
      <c r="BL325" s="40">
        <f t="shared" si="170"/>
        <v>163.90786848312973</v>
      </c>
      <c r="BM325" s="40">
        <f t="shared" si="170"/>
        <v>481.89108137336768</v>
      </c>
      <c r="BN325" s="40">
        <f t="shared" si="170"/>
        <v>778.20426379724154</v>
      </c>
      <c r="BO325" s="40">
        <f t="shared" si="170"/>
        <v>1032.6541620532505</v>
      </c>
      <c r="BP325" s="40">
        <f t="shared" si="170"/>
        <v>1227.9004360735869</v>
      </c>
      <c r="BQ325" s="40">
        <f t="shared" si="170"/>
        <v>1350.6373749434883</v>
      </c>
      <c r="BR325" s="40">
        <f t="shared" si="170"/>
        <v>1392.5006591113529</v>
      </c>
      <c r="BS325" s="40">
        <f t="shared" si="170"/>
        <v>1350.6373749434883</v>
      </c>
      <c r="BT325" s="40">
        <f t="shared" si="172"/>
        <v>1227.9004360735869</v>
      </c>
      <c r="BU325" s="40">
        <f t="shared" si="172"/>
        <v>1032.6541620532505</v>
      </c>
      <c r="BV325" s="40">
        <f t="shared" si="172"/>
        <v>778.20426379724154</v>
      </c>
      <c r="BW325" s="40">
        <f t="shared" si="172"/>
        <v>481.89108137336768</v>
      </c>
      <c r="BX325" s="40">
        <f t="shared" si="172"/>
        <v>163.90786848312973</v>
      </c>
      <c r="BY325" s="40">
        <f t="shared" si="174"/>
        <v>0</v>
      </c>
      <c r="BZ325" s="40">
        <f t="shared" si="174"/>
        <v>0</v>
      </c>
      <c r="CA325" s="40">
        <f t="shared" si="174"/>
        <v>0</v>
      </c>
      <c r="CB325" s="40">
        <f t="shared" si="174"/>
        <v>0</v>
      </c>
      <c r="CC325" s="40">
        <f t="shared" si="174"/>
        <v>0</v>
      </c>
      <c r="CD325" s="40">
        <f t="shared" si="174"/>
        <v>0</v>
      </c>
      <c r="CE325" s="40">
        <f t="shared" si="157"/>
        <v>710.17533614678996</v>
      </c>
      <c r="CF325" s="10">
        <f t="shared" si="149"/>
        <v>1.7046063451634432</v>
      </c>
      <c r="CG325" s="35">
        <f t="shared" si="150"/>
        <v>7.5666666666666638</v>
      </c>
      <c r="CH325" s="7">
        <f t="shared" si="151"/>
        <v>41.340783599043519</v>
      </c>
      <c r="CI325" s="7">
        <f t="shared" si="158"/>
        <v>21.083799635512197</v>
      </c>
      <c r="CJ325" s="10">
        <f t="shared" si="152"/>
        <v>24.479941493332262</v>
      </c>
    </row>
    <row r="326" spans="1:88" ht="15.75" thickBot="1" x14ac:dyDescent="0.3">
      <c r="A326" s="8">
        <v>315</v>
      </c>
      <c r="B326" s="3" t="s">
        <v>26</v>
      </c>
      <c r="C326" s="14">
        <v>44511</v>
      </c>
      <c r="D326" s="11">
        <f t="shared" si="153"/>
        <v>-18.423489101595841</v>
      </c>
      <c r="E326" s="8">
        <f t="shared" si="175"/>
        <v>-180</v>
      </c>
      <c r="F326" s="3">
        <f t="shared" si="175"/>
        <v>-165</v>
      </c>
      <c r="G326" s="3">
        <f t="shared" si="175"/>
        <v>-150</v>
      </c>
      <c r="H326" s="3">
        <f t="shared" si="175"/>
        <v>-135</v>
      </c>
      <c r="I326" s="3">
        <f t="shared" si="175"/>
        <v>-120</v>
      </c>
      <c r="J326" s="3">
        <f t="shared" si="175"/>
        <v>-105</v>
      </c>
      <c r="K326" s="3">
        <f t="shared" si="175"/>
        <v>-90</v>
      </c>
      <c r="L326" s="3">
        <f t="shared" si="173"/>
        <v>-75</v>
      </c>
      <c r="M326" s="3">
        <f t="shared" si="173"/>
        <v>-60</v>
      </c>
      <c r="N326" s="3">
        <f t="shared" si="173"/>
        <v>-45</v>
      </c>
      <c r="O326" s="3">
        <f t="shared" si="173"/>
        <v>-30</v>
      </c>
      <c r="P326" s="3">
        <f t="shared" si="173"/>
        <v>-15</v>
      </c>
      <c r="Q326" s="3">
        <f t="shared" si="173"/>
        <v>0</v>
      </c>
      <c r="R326" s="3">
        <f t="shared" si="173"/>
        <v>15</v>
      </c>
      <c r="S326" s="3">
        <f t="shared" si="173"/>
        <v>30</v>
      </c>
      <c r="T326" s="3">
        <f t="shared" si="173"/>
        <v>45</v>
      </c>
      <c r="U326" s="3">
        <f t="shared" si="169"/>
        <v>60</v>
      </c>
      <c r="V326" s="3">
        <f t="shared" si="169"/>
        <v>75</v>
      </c>
      <c r="W326" s="3">
        <f t="shared" si="169"/>
        <v>90</v>
      </c>
      <c r="X326" s="3">
        <f t="shared" si="169"/>
        <v>105</v>
      </c>
      <c r="Y326" s="3">
        <f t="shared" si="169"/>
        <v>120</v>
      </c>
      <c r="Z326" s="3">
        <f t="shared" si="169"/>
        <v>135</v>
      </c>
      <c r="AA326" s="3">
        <f t="shared" si="166"/>
        <v>150</v>
      </c>
      <c r="AB326" s="3">
        <f t="shared" si="166"/>
        <v>165</v>
      </c>
      <c r="AC326" s="3">
        <f t="shared" si="166"/>
        <v>180</v>
      </c>
      <c r="AD326" s="7">
        <f t="shared" si="168"/>
        <v>139.45651089840416</v>
      </c>
      <c r="AE326" s="7">
        <f t="shared" si="168"/>
        <v>136.88341427679779</v>
      </c>
      <c r="AF326" s="7">
        <f t="shared" si="168"/>
        <v>129.95310124123193</v>
      </c>
      <c r="AG326" s="7">
        <f t="shared" si="168"/>
        <v>120.16449060742309</v>
      </c>
      <c r="AH326" s="7">
        <f t="shared" si="168"/>
        <v>108.69042612830644</v>
      </c>
      <c r="AI326" s="7">
        <f t="shared" si="168"/>
        <v>96.227521234064255</v>
      </c>
      <c r="AJ326" s="7">
        <f t="shared" si="168"/>
        <v>83.165412011810091</v>
      </c>
      <c r="AK326" s="7">
        <f t="shared" si="168"/>
        <v>69.727612295736009</v>
      </c>
      <c r="AL326" s="7">
        <f t="shared" si="167"/>
        <v>56.050535886399807</v>
      </c>
      <c r="AM326" s="7">
        <f t="shared" si="167"/>
        <v>42.226745399769619</v>
      </c>
      <c r="AN326" s="7">
        <f t="shared" si="167"/>
        <v>28.337471990780397</v>
      </c>
      <c r="AO326" s="7">
        <f t="shared" si="167"/>
        <v>14.540320041094883</v>
      </c>
      <c r="AP326" s="7">
        <f t="shared" si="167"/>
        <v>3.6965108984041342</v>
      </c>
      <c r="AQ326" s="7">
        <f t="shared" si="167"/>
        <v>14.540320041094883</v>
      </c>
      <c r="AR326" s="7">
        <f t="shared" si="167"/>
        <v>28.337471990780397</v>
      </c>
      <c r="AS326" s="7">
        <f t="shared" si="167"/>
        <v>42.226745399769619</v>
      </c>
      <c r="AT326" s="7">
        <f t="shared" si="167"/>
        <v>56.050535886399807</v>
      </c>
      <c r="AU326" s="7">
        <f t="shared" si="171"/>
        <v>69.727612295736009</v>
      </c>
      <c r="AV326" s="7">
        <f t="shared" si="171"/>
        <v>83.165412011810091</v>
      </c>
      <c r="AW326" s="7">
        <f t="shared" si="171"/>
        <v>96.227521234064255</v>
      </c>
      <c r="AX326" s="7">
        <f t="shared" si="171"/>
        <v>108.69042612830644</v>
      </c>
      <c r="AY326" s="7">
        <f t="shared" si="171"/>
        <v>120.16449060742309</v>
      </c>
      <c r="AZ326" s="7">
        <f t="shared" si="162"/>
        <v>129.95310124123193</v>
      </c>
      <c r="BA326" s="7">
        <f t="shared" si="162"/>
        <v>136.88341427679779</v>
      </c>
      <c r="BB326" s="7">
        <f t="shared" si="162"/>
        <v>139.45651089840416</v>
      </c>
      <c r="BC326" s="7">
        <f t="shared" si="155"/>
        <v>97.781627198244635</v>
      </c>
      <c r="BD326" s="7">
        <f t="shared" si="148"/>
        <v>13.037550293099285</v>
      </c>
      <c r="BE326" s="40">
        <f t="shared" si="156"/>
        <v>1.0215126668639976</v>
      </c>
      <c r="BF326" s="40">
        <f t="shared" si="170"/>
        <v>0</v>
      </c>
      <c r="BG326" s="40">
        <f t="shared" si="170"/>
        <v>0</v>
      </c>
      <c r="BH326" s="40">
        <f t="shared" si="170"/>
        <v>0</v>
      </c>
      <c r="BI326" s="40">
        <f t="shared" si="170"/>
        <v>0</v>
      </c>
      <c r="BJ326" s="40">
        <f t="shared" si="170"/>
        <v>0</v>
      </c>
      <c r="BK326" s="40">
        <f t="shared" si="170"/>
        <v>0</v>
      </c>
      <c r="BL326" s="40">
        <f t="shared" si="170"/>
        <v>166.17724213622657</v>
      </c>
      <c r="BM326" s="40">
        <f t="shared" si="170"/>
        <v>483.83243317652176</v>
      </c>
      <c r="BN326" s="40">
        <f t="shared" si="170"/>
        <v>779.83994789744463</v>
      </c>
      <c r="BO326" s="40">
        <f t="shared" si="170"/>
        <v>1034.0273633463114</v>
      </c>
      <c r="BP326" s="40">
        <f t="shared" si="170"/>
        <v>1229.0722272248468</v>
      </c>
      <c r="BQ326" s="40">
        <f t="shared" si="170"/>
        <v>1351.6825543866064</v>
      </c>
      <c r="BR326" s="40">
        <f t="shared" si="170"/>
        <v>1393.5026536586627</v>
      </c>
      <c r="BS326" s="40">
        <f t="shared" si="170"/>
        <v>1351.6825543866064</v>
      </c>
      <c r="BT326" s="40">
        <f t="shared" si="172"/>
        <v>1229.0722272248468</v>
      </c>
      <c r="BU326" s="40">
        <f t="shared" si="172"/>
        <v>1034.0273633463114</v>
      </c>
      <c r="BV326" s="40">
        <f t="shared" si="172"/>
        <v>779.83994789744463</v>
      </c>
      <c r="BW326" s="40">
        <f t="shared" si="172"/>
        <v>483.83243317652176</v>
      </c>
      <c r="BX326" s="40">
        <f t="shared" si="172"/>
        <v>166.17724213622657</v>
      </c>
      <c r="BY326" s="40">
        <f t="shared" si="174"/>
        <v>0</v>
      </c>
      <c r="BZ326" s="40">
        <f t="shared" si="174"/>
        <v>0</v>
      </c>
      <c r="CA326" s="40">
        <f t="shared" si="174"/>
        <v>0</v>
      </c>
      <c r="CB326" s="40">
        <f t="shared" si="174"/>
        <v>0</v>
      </c>
      <c r="CC326" s="40">
        <f t="shared" si="174"/>
        <v>0</v>
      </c>
      <c r="CD326" s="40">
        <f t="shared" si="174"/>
        <v>0</v>
      </c>
      <c r="CE326" s="40">
        <f t="shared" si="157"/>
        <v>710.68635336591797</v>
      </c>
      <c r="CF326" s="10">
        <f t="shared" si="149"/>
        <v>1.7066113425670071</v>
      </c>
      <c r="CG326" s="35">
        <f t="shared" si="150"/>
        <v>7.5666666666666638</v>
      </c>
      <c r="CH326" s="7">
        <f t="shared" si="151"/>
        <v>41.405957225742469</v>
      </c>
      <c r="CI326" s="7">
        <f t="shared" si="158"/>
        <v>21.11703818512866</v>
      </c>
      <c r="CJ326" s="10">
        <f t="shared" si="152"/>
        <v>24.503835839341981</v>
      </c>
    </row>
    <row r="327" spans="1:88" ht="15.75" thickBot="1" x14ac:dyDescent="0.3">
      <c r="A327" s="8">
        <v>316</v>
      </c>
      <c r="B327" s="3" t="s">
        <v>26</v>
      </c>
      <c r="C327" s="14">
        <v>44512</v>
      </c>
      <c r="D327" s="11">
        <f t="shared" si="153"/>
        <v>-18.67048815570233</v>
      </c>
      <c r="E327" s="8">
        <f t="shared" si="175"/>
        <v>-180</v>
      </c>
      <c r="F327" s="3">
        <f t="shared" si="175"/>
        <v>-165</v>
      </c>
      <c r="G327" s="3">
        <f t="shared" si="175"/>
        <v>-150</v>
      </c>
      <c r="H327" s="3">
        <f t="shared" si="175"/>
        <v>-135</v>
      </c>
      <c r="I327" s="3">
        <f t="shared" si="175"/>
        <v>-120</v>
      </c>
      <c r="J327" s="3">
        <f t="shared" si="175"/>
        <v>-105</v>
      </c>
      <c r="K327" s="3">
        <f t="shared" si="175"/>
        <v>-90</v>
      </c>
      <c r="L327" s="3">
        <f t="shared" si="173"/>
        <v>-75</v>
      </c>
      <c r="M327" s="3">
        <f t="shared" si="173"/>
        <v>-60</v>
      </c>
      <c r="N327" s="3">
        <f t="shared" si="173"/>
        <v>-45</v>
      </c>
      <c r="O327" s="3">
        <f t="shared" si="173"/>
        <v>-30</v>
      </c>
      <c r="P327" s="3">
        <f t="shared" si="173"/>
        <v>-15</v>
      </c>
      <c r="Q327" s="3">
        <f t="shared" si="173"/>
        <v>0</v>
      </c>
      <c r="R327" s="3">
        <f t="shared" si="173"/>
        <v>15</v>
      </c>
      <c r="S327" s="3">
        <f t="shared" si="173"/>
        <v>30</v>
      </c>
      <c r="T327" s="3">
        <f t="shared" si="173"/>
        <v>45</v>
      </c>
      <c r="U327" s="3">
        <f t="shared" si="169"/>
        <v>60</v>
      </c>
      <c r="V327" s="3">
        <f t="shared" si="169"/>
        <v>75</v>
      </c>
      <c r="W327" s="3">
        <f t="shared" si="169"/>
        <v>90</v>
      </c>
      <c r="X327" s="3">
        <f t="shared" si="169"/>
        <v>105</v>
      </c>
      <c r="Y327" s="3">
        <f t="shared" si="169"/>
        <v>120</v>
      </c>
      <c r="Z327" s="3">
        <f t="shared" si="169"/>
        <v>135</v>
      </c>
      <c r="AA327" s="3">
        <f t="shared" si="166"/>
        <v>150</v>
      </c>
      <c r="AB327" s="3">
        <f t="shared" si="166"/>
        <v>165</v>
      </c>
      <c r="AC327" s="3">
        <f t="shared" si="166"/>
        <v>180</v>
      </c>
      <c r="AD327" s="7">
        <f t="shared" si="168"/>
        <v>139.20951184429768</v>
      </c>
      <c r="AE327" s="7">
        <f t="shared" si="168"/>
        <v>136.65204268819272</v>
      </c>
      <c r="AF327" s="7">
        <f t="shared" si="168"/>
        <v>129.75613116456091</v>
      </c>
      <c r="AG327" s="7">
        <f t="shared" si="168"/>
        <v>120.0031095125106</v>
      </c>
      <c r="AH327" s="7">
        <f t="shared" si="168"/>
        <v>108.55897406139708</v>
      </c>
      <c r="AI327" s="7">
        <f t="shared" si="168"/>
        <v>96.11988290294488</v>
      </c>
      <c r="AJ327" s="7">
        <f t="shared" si="168"/>
        <v>83.076596288889348</v>
      </c>
      <c r="AK327" s="7">
        <f t="shared" si="168"/>
        <v>69.653677261713668</v>
      </c>
      <c r="AL327" s="7">
        <f t="shared" si="167"/>
        <v>55.988086426567456</v>
      </c>
      <c r="AM327" s="7">
        <f t="shared" si="167"/>
        <v>42.172092895903759</v>
      </c>
      <c r="AN327" s="7">
        <f t="shared" si="167"/>
        <v>28.284453904549721</v>
      </c>
      <c r="AO327" s="7">
        <f t="shared" si="167"/>
        <v>14.468958488326278</v>
      </c>
      <c r="AP327" s="7">
        <f t="shared" si="167"/>
        <v>3.44951184429772</v>
      </c>
      <c r="AQ327" s="7">
        <f t="shared" si="167"/>
        <v>14.468958488326278</v>
      </c>
      <c r="AR327" s="7">
        <f t="shared" si="167"/>
        <v>28.284453904549721</v>
      </c>
      <c r="AS327" s="7">
        <f t="shared" si="167"/>
        <v>42.172092895903759</v>
      </c>
      <c r="AT327" s="7">
        <f t="shared" si="167"/>
        <v>55.988086426567456</v>
      </c>
      <c r="AU327" s="7">
        <f t="shared" si="171"/>
        <v>69.653677261713668</v>
      </c>
      <c r="AV327" s="7">
        <f t="shared" si="171"/>
        <v>83.076596288889348</v>
      </c>
      <c r="AW327" s="7">
        <f t="shared" si="171"/>
        <v>96.11988290294488</v>
      </c>
      <c r="AX327" s="7">
        <f t="shared" si="171"/>
        <v>108.55897406139708</v>
      </c>
      <c r="AY327" s="7">
        <f t="shared" si="171"/>
        <v>120.0031095125106</v>
      </c>
      <c r="AZ327" s="7">
        <f t="shared" si="162"/>
        <v>129.75613116456091</v>
      </c>
      <c r="BA327" s="7">
        <f t="shared" si="162"/>
        <v>136.65204268819272</v>
      </c>
      <c r="BB327" s="7">
        <f t="shared" si="162"/>
        <v>139.20951184429768</v>
      </c>
      <c r="BC327" s="7">
        <f t="shared" si="155"/>
        <v>97.894378322152903</v>
      </c>
      <c r="BD327" s="7">
        <f t="shared" si="148"/>
        <v>13.052583776287054</v>
      </c>
      <c r="BE327" s="40">
        <f t="shared" si="156"/>
        <v>1.0219402281328214</v>
      </c>
      <c r="BF327" s="40">
        <f t="shared" si="170"/>
        <v>0</v>
      </c>
      <c r="BG327" s="40">
        <f t="shared" si="170"/>
        <v>0</v>
      </c>
      <c r="BH327" s="40">
        <f t="shared" si="170"/>
        <v>0</v>
      </c>
      <c r="BI327" s="40">
        <f t="shared" si="170"/>
        <v>0</v>
      </c>
      <c r="BJ327" s="40">
        <f t="shared" si="170"/>
        <v>0</v>
      </c>
      <c r="BK327" s="40">
        <f t="shared" si="170"/>
        <v>0</v>
      </c>
      <c r="BL327" s="40">
        <f t="shared" si="170"/>
        <v>168.39672288939283</v>
      </c>
      <c r="BM327" s="40">
        <f t="shared" si="170"/>
        <v>485.72556772483648</v>
      </c>
      <c r="BN327" s="40">
        <f t="shared" si="170"/>
        <v>781.42897619545579</v>
      </c>
      <c r="BO327" s="40">
        <f t="shared" si="170"/>
        <v>1035.3552496869656</v>
      </c>
      <c r="BP327" s="40">
        <f t="shared" si="170"/>
        <v>1230.1997322939276</v>
      </c>
      <c r="BQ327" s="40">
        <f t="shared" si="170"/>
        <v>1352.6840945224094</v>
      </c>
      <c r="BR327" s="40">
        <f t="shared" si="170"/>
        <v>1394.4612295015186</v>
      </c>
      <c r="BS327" s="40">
        <f t="shared" si="170"/>
        <v>1352.6840945224094</v>
      </c>
      <c r="BT327" s="40">
        <f t="shared" si="172"/>
        <v>1230.1997322939276</v>
      </c>
      <c r="BU327" s="40">
        <f t="shared" si="172"/>
        <v>1035.3552496869656</v>
      </c>
      <c r="BV327" s="40">
        <f t="shared" si="172"/>
        <v>781.42897619545579</v>
      </c>
      <c r="BW327" s="40">
        <f t="shared" si="172"/>
        <v>485.72556772483648</v>
      </c>
      <c r="BX327" s="40">
        <f t="shared" si="172"/>
        <v>168.39672288939283</v>
      </c>
      <c r="BY327" s="40">
        <f t="shared" si="174"/>
        <v>0</v>
      </c>
      <c r="BZ327" s="40">
        <f t="shared" si="174"/>
        <v>0</v>
      </c>
      <c r="CA327" s="40">
        <f t="shared" si="174"/>
        <v>0</v>
      </c>
      <c r="CB327" s="40">
        <f t="shared" si="174"/>
        <v>0</v>
      </c>
      <c r="CC327" s="40">
        <f t="shared" si="174"/>
        <v>0</v>
      </c>
      <c r="CD327" s="40">
        <f t="shared" si="174"/>
        <v>0</v>
      </c>
      <c r="CE327" s="40">
        <f t="shared" si="157"/>
        <v>711.17522704577448</v>
      </c>
      <c r="CF327" s="10">
        <f t="shared" si="149"/>
        <v>1.7085792209145303</v>
      </c>
      <c r="CG327" s="35">
        <f t="shared" si="150"/>
        <v>7.5666666666666638</v>
      </c>
      <c r="CH327" s="7">
        <f t="shared" si="151"/>
        <v>41.468971432062411</v>
      </c>
      <c r="CI327" s="7">
        <f t="shared" si="158"/>
        <v>21.149175430351828</v>
      </c>
      <c r="CJ327" s="10">
        <f t="shared" si="152"/>
        <v>24.526712868833602</v>
      </c>
    </row>
    <row r="328" spans="1:88" ht="15.75" thickBot="1" x14ac:dyDescent="0.3">
      <c r="A328" s="8">
        <v>317</v>
      </c>
      <c r="B328" s="3" t="s">
        <v>26</v>
      </c>
      <c r="C328" s="14">
        <v>44513</v>
      </c>
      <c r="D328" s="11">
        <f t="shared" si="153"/>
        <v>-18.91195474122615</v>
      </c>
      <c r="E328" s="8">
        <f t="shared" si="175"/>
        <v>-180</v>
      </c>
      <c r="F328" s="3">
        <f t="shared" si="175"/>
        <v>-165</v>
      </c>
      <c r="G328" s="3">
        <f t="shared" si="175"/>
        <v>-150</v>
      </c>
      <c r="H328" s="3">
        <f t="shared" si="175"/>
        <v>-135</v>
      </c>
      <c r="I328" s="3">
        <f t="shared" si="175"/>
        <v>-120</v>
      </c>
      <c r="J328" s="3">
        <f t="shared" si="175"/>
        <v>-105</v>
      </c>
      <c r="K328" s="3">
        <f t="shared" si="175"/>
        <v>-90</v>
      </c>
      <c r="L328" s="3">
        <f t="shared" si="173"/>
        <v>-75</v>
      </c>
      <c r="M328" s="3">
        <f t="shared" si="173"/>
        <v>-60</v>
      </c>
      <c r="N328" s="3">
        <f t="shared" si="173"/>
        <v>-45</v>
      </c>
      <c r="O328" s="3">
        <f t="shared" si="173"/>
        <v>-30</v>
      </c>
      <c r="P328" s="3">
        <f t="shared" si="173"/>
        <v>-15</v>
      </c>
      <c r="Q328" s="3">
        <f t="shared" si="173"/>
        <v>0</v>
      </c>
      <c r="R328" s="3">
        <f t="shared" si="173"/>
        <v>15</v>
      </c>
      <c r="S328" s="3">
        <f t="shared" si="173"/>
        <v>30</v>
      </c>
      <c r="T328" s="3">
        <f t="shared" si="173"/>
        <v>45</v>
      </c>
      <c r="U328" s="3">
        <f t="shared" si="169"/>
        <v>60</v>
      </c>
      <c r="V328" s="3">
        <f t="shared" ref="U328:AC370" si="176">(V$11-12)*15</f>
        <v>75</v>
      </c>
      <c r="W328" s="3">
        <f t="shared" si="176"/>
        <v>90</v>
      </c>
      <c r="X328" s="3">
        <f t="shared" si="176"/>
        <v>105</v>
      </c>
      <c r="Y328" s="3">
        <f t="shared" si="176"/>
        <v>120</v>
      </c>
      <c r="Z328" s="3">
        <f t="shared" si="176"/>
        <v>135</v>
      </c>
      <c r="AA328" s="3">
        <f t="shared" si="166"/>
        <v>150</v>
      </c>
      <c r="AB328" s="3">
        <f t="shared" si="166"/>
        <v>165</v>
      </c>
      <c r="AC328" s="3">
        <f t="shared" si="166"/>
        <v>180</v>
      </c>
      <c r="AD328" s="7">
        <f t="shared" si="168"/>
        <v>138.96804525877383</v>
      </c>
      <c r="AE328" s="7">
        <f t="shared" si="168"/>
        <v>136.42572046849739</v>
      </c>
      <c r="AF328" s="7">
        <f t="shared" si="168"/>
        <v>129.56326209918689</v>
      </c>
      <c r="AG328" s="7">
        <f t="shared" si="168"/>
        <v>119.845003058972</v>
      </c>
      <c r="AH328" s="7">
        <f t="shared" si="168"/>
        <v>108.43021883307107</v>
      </c>
      <c r="AI328" s="7">
        <f t="shared" si="168"/>
        <v>96.014566138754901</v>
      </c>
      <c r="AJ328" s="7">
        <f t="shared" si="168"/>
        <v>82.989878760626368</v>
      </c>
      <c r="AK328" s="7">
        <f t="shared" si="168"/>
        <v>69.581745925540517</v>
      </c>
      <c r="AL328" s="7">
        <f t="shared" si="167"/>
        <v>55.927686389993568</v>
      </c>
      <c r="AM328" s="7">
        <f t="shared" si="167"/>
        <v>42.119746265906471</v>
      </c>
      <c r="AN328" s="7">
        <f t="shared" si="167"/>
        <v>28.234451078921843</v>
      </c>
      <c r="AO328" s="7">
        <f t="shared" si="167"/>
        <v>14.402868138048769</v>
      </c>
      <c r="AP328" s="7">
        <f t="shared" si="167"/>
        <v>3.2080452587738306</v>
      </c>
      <c r="AQ328" s="7">
        <f t="shared" si="167"/>
        <v>14.402868138048769</v>
      </c>
      <c r="AR328" s="7">
        <f t="shared" si="167"/>
        <v>28.234451078921843</v>
      </c>
      <c r="AS328" s="7">
        <f t="shared" si="167"/>
        <v>42.119746265906471</v>
      </c>
      <c r="AT328" s="7">
        <f t="shared" si="167"/>
        <v>55.927686389993568</v>
      </c>
      <c r="AU328" s="7">
        <f t="shared" si="171"/>
        <v>69.581745925540517</v>
      </c>
      <c r="AV328" s="7">
        <f t="shared" si="171"/>
        <v>82.989878760626368</v>
      </c>
      <c r="AW328" s="7">
        <f t="shared" si="171"/>
        <v>96.014566138754901</v>
      </c>
      <c r="AX328" s="7">
        <f t="shared" si="171"/>
        <v>108.43021883307107</v>
      </c>
      <c r="AY328" s="7">
        <f t="shared" si="171"/>
        <v>119.845003058972</v>
      </c>
      <c r="AZ328" s="7">
        <f t="shared" si="162"/>
        <v>129.56326209918689</v>
      </c>
      <c r="BA328" s="7">
        <f t="shared" si="162"/>
        <v>136.42572046849739</v>
      </c>
      <c r="BB328" s="7">
        <f t="shared" si="162"/>
        <v>138.96804525877383</v>
      </c>
      <c r="BC328" s="7">
        <f t="shared" si="155"/>
        <v>98.004951795855348</v>
      </c>
      <c r="BD328" s="7">
        <f t="shared" si="148"/>
        <v>13.067326906114046</v>
      </c>
      <c r="BE328" s="40">
        <f t="shared" si="156"/>
        <v>1.0223612880385406</v>
      </c>
      <c r="BF328" s="40">
        <f t="shared" si="170"/>
        <v>0</v>
      </c>
      <c r="BG328" s="40">
        <f t="shared" si="170"/>
        <v>0</v>
      </c>
      <c r="BH328" s="40">
        <f t="shared" si="170"/>
        <v>0</v>
      </c>
      <c r="BI328" s="40">
        <f t="shared" si="170"/>
        <v>0</v>
      </c>
      <c r="BJ328" s="40">
        <f t="shared" si="170"/>
        <v>0</v>
      </c>
      <c r="BK328" s="40">
        <f t="shared" ref="BJ328:BW350" si="177">IF(1367*$BE328*COS(RADIANS(AI328))&gt;0,1367*$BE328*COS(RADIANS(AI328)),0)</f>
        <v>0</v>
      </c>
      <c r="BL328" s="40">
        <f t="shared" si="177"/>
        <v>170.56571603510426</v>
      </c>
      <c r="BM328" s="40">
        <f t="shared" si="177"/>
        <v>487.5704034662657</v>
      </c>
      <c r="BN328" s="40">
        <f t="shared" si="177"/>
        <v>782.97174532400902</v>
      </c>
      <c r="BO328" s="40">
        <f t="shared" si="177"/>
        <v>1036.638628334528</v>
      </c>
      <c r="BP328" s="40">
        <f t="shared" si="177"/>
        <v>1231.2840736250012</v>
      </c>
      <c r="BQ328" s="40">
        <f t="shared" si="177"/>
        <v>1353.6433157656893</v>
      </c>
      <c r="BR328" s="40">
        <f t="shared" si="177"/>
        <v>1395.3777746129135</v>
      </c>
      <c r="BS328" s="40">
        <f t="shared" si="177"/>
        <v>1353.6433157656893</v>
      </c>
      <c r="BT328" s="40">
        <f t="shared" si="172"/>
        <v>1231.2840736250012</v>
      </c>
      <c r="BU328" s="40">
        <f t="shared" si="172"/>
        <v>1036.638628334528</v>
      </c>
      <c r="BV328" s="40">
        <f t="shared" si="172"/>
        <v>782.97174532400902</v>
      </c>
      <c r="BW328" s="40">
        <f t="shared" si="172"/>
        <v>487.5704034662657</v>
      </c>
      <c r="BX328" s="40">
        <f t="shared" si="172"/>
        <v>170.56571603510426</v>
      </c>
      <c r="BY328" s="40">
        <f t="shared" si="174"/>
        <v>0</v>
      </c>
      <c r="BZ328" s="40">
        <f t="shared" si="174"/>
        <v>0</v>
      </c>
      <c r="CA328" s="40">
        <f t="shared" si="174"/>
        <v>0</v>
      </c>
      <c r="CB328" s="40">
        <f t="shared" si="174"/>
        <v>0</v>
      </c>
      <c r="CC328" s="40">
        <f t="shared" si="174"/>
        <v>0</v>
      </c>
      <c r="CD328" s="40">
        <f t="shared" si="174"/>
        <v>0</v>
      </c>
      <c r="CE328" s="40">
        <f t="shared" si="157"/>
        <v>711.64266505258593</v>
      </c>
      <c r="CF328" s="10">
        <f t="shared" si="149"/>
        <v>1.7105090920960053</v>
      </c>
      <c r="CG328" s="35">
        <f t="shared" si="150"/>
        <v>7.5666666666666638</v>
      </c>
      <c r="CH328" s="7">
        <f t="shared" si="151"/>
        <v>41.529862945655651</v>
      </c>
      <c r="CI328" s="7">
        <f t="shared" si="158"/>
        <v>21.180230102284384</v>
      </c>
      <c r="CJ328" s="10">
        <f t="shared" si="152"/>
        <v>24.548602433887496</v>
      </c>
    </row>
    <row r="329" spans="1:88" ht="15.75" thickBot="1" x14ac:dyDescent="0.3">
      <c r="A329" s="8">
        <v>318</v>
      </c>
      <c r="B329" s="3" t="s">
        <v>26</v>
      </c>
      <c r="C329" s="14">
        <v>44514</v>
      </c>
      <c r="D329" s="11">
        <f t="shared" si="153"/>
        <v>-19.147817306406722</v>
      </c>
      <c r="E329" s="8">
        <f t="shared" si="175"/>
        <v>-180</v>
      </c>
      <c r="F329" s="3">
        <f t="shared" si="175"/>
        <v>-165</v>
      </c>
      <c r="G329" s="3">
        <f t="shared" si="175"/>
        <v>-150</v>
      </c>
      <c r="H329" s="3">
        <f t="shared" si="175"/>
        <v>-135</v>
      </c>
      <c r="I329" s="3">
        <f t="shared" si="175"/>
        <v>-120</v>
      </c>
      <c r="J329" s="3">
        <f t="shared" si="175"/>
        <v>-105</v>
      </c>
      <c r="K329" s="3">
        <f t="shared" si="175"/>
        <v>-90</v>
      </c>
      <c r="L329" s="3">
        <f t="shared" si="173"/>
        <v>-75</v>
      </c>
      <c r="M329" s="3">
        <f t="shared" si="173"/>
        <v>-60</v>
      </c>
      <c r="N329" s="3">
        <f t="shared" si="173"/>
        <v>-45</v>
      </c>
      <c r="O329" s="3">
        <f t="shared" si="173"/>
        <v>-30</v>
      </c>
      <c r="P329" s="3">
        <f t="shared" si="173"/>
        <v>-15</v>
      </c>
      <c r="Q329" s="3">
        <f t="shared" si="173"/>
        <v>0</v>
      </c>
      <c r="R329" s="3">
        <f t="shared" si="173"/>
        <v>15</v>
      </c>
      <c r="S329" s="3">
        <f t="shared" si="173"/>
        <v>30</v>
      </c>
      <c r="T329" s="3">
        <f t="shared" si="173"/>
        <v>45</v>
      </c>
      <c r="U329" s="3">
        <f t="shared" si="173"/>
        <v>60</v>
      </c>
      <c r="V329" s="3">
        <f t="shared" si="176"/>
        <v>75</v>
      </c>
      <c r="W329" s="3">
        <f t="shared" si="176"/>
        <v>90</v>
      </c>
      <c r="X329" s="3">
        <f t="shared" si="176"/>
        <v>105</v>
      </c>
      <c r="Y329" s="3">
        <f t="shared" si="176"/>
        <v>120</v>
      </c>
      <c r="Z329" s="3">
        <f t="shared" si="176"/>
        <v>135</v>
      </c>
      <c r="AA329" s="3">
        <f t="shared" si="166"/>
        <v>150</v>
      </c>
      <c r="AB329" s="3">
        <f t="shared" si="166"/>
        <v>165</v>
      </c>
      <c r="AC329" s="3">
        <f t="shared" si="166"/>
        <v>180</v>
      </c>
      <c r="AD329" s="7">
        <f t="shared" si="168"/>
        <v>138.73218269359327</v>
      </c>
      <c r="AE329" s="7">
        <f t="shared" si="168"/>
        <v>136.20452582917866</v>
      </c>
      <c r="AF329" s="7">
        <f t="shared" si="168"/>
        <v>129.37457612299221</v>
      </c>
      <c r="AG329" s="7">
        <f t="shared" si="168"/>
        <v>119.69024444418358</v>
      </c>
      <c r="AH329" s="7">
        <f t="shared" si="168"/>
        <v>108.30421763468387</v>
      </c>
      <c r="AI329" s="7">
        <f t="shared" si="168"/>
        <v>95.911609774761857</v>
      </c>
      <c r="AJ329" s="7">
        <f t="shared" si="168"/>
        <v>82.905279033230428</v>
      </c>
      <c r="AK329" s="7">
        <f t="shared" ref="AK329:AS376" si="178">DEGREES(ACOS((SIN(RADIANS($J$4))*SIN(RADIANS($D329))+COS(RADIANS($J$4))*COS(RADIANS($D329))*COS(RADIANS(L329)))))</f>
        <v>69.511817415855646</v>
      </c>
      <c r="AL329" s="7">
        <f t="shared" si="167"/>
        <v>55.869311477876451</v>
      </c>
      <c r="AM329" s="7">
        <f t="shared" si="167"/>
        <v>42.069651030730348</v>
      </c>
      <c r="AN329" s="7">
        <f t="shared" si="167"/>
        <v>28.187362675632741</v>
      </c>
      <c r="AO329" s="7">
        <f t="shared" si="167"/>
        <v>14.341865901816771</v>
      </c>
      <c r="AP329" s="7">
        <f t="shared" si="167"/>
        <v>2.9721826935933509</v>
      </c>
      <c r="AQ329" s="7">
        <f t="shared" si="167"/>
        <v>14.341865901816771</v>
      </c>
      <c r="AR329" s="7">
        <f t="shared" si="167"/>
        <v>28.187362675632741</v>
      </c>
      <c r="AS329" s="7">
        <f t="shared" si="167"/>
        <v>42.069651030730348</v>
      </c>
      <c r="AT329" s="7">
        <f t="shared" si="167"/>
        <v>55.869311477876451</v>
      </c>
      <c r="AU329" s="7">
        <f t="shared" si="171"/>
        <v>69.511817415855646</v>
      </c>
      <c r="AV329" s="7">
        <f t="shared" si="171"/>
        <v>82.905279033230428</v>
      </c>
      <c r="AW329" s="7">
        <f t="shared" si="171"/>
        <v>95.911609774761857</v>
      </c>
      <c r="AX329" s="7">
        <f t="shared" si="171"/>
        <v>108.30421763468387</v>
      </c>
      <c r="AY329" s="7">
        <f t="shared" si="171"/>
        <v>119.69024444418358</v>
      </c>
      <c r="AZ329" s="7">
        <f t="shared" si="162"/>
        <v>129.37457612299221</v>
      </c>
      <c r="BA329" s="7">
        <f t="shared" si="162"/>
        <v>136.20452582917866</v>
      </c>
      <c r="BB329" s="7">
        <f t="shared" si="162"/>
        <v>138.73218269359327</v>
      </c>
      <c r="BC329" s="7">
        <f t="shared" si="155"/>
        <v>98.113296842169078</v>
      </c>
      <c r="BD329" s="7">
        <f t="shared" si="148"/>
        <v>13.08177291228921</v>
      </c>
      <c r="BE329" s="40">
        <f t="shared" si="156"/>
        <v>1.0227757218120181</v>
      </c>
      <c r="BF329" s="40">
        <f t="shared" ref="BF329:BN371" si="179">IF(1367*$BE329*COS(RADIANS(AD329))&gt;0,1367*$BE329*COS(RADIANS(AD329)),0)</f>
        <v>0</v>
      </c>
      <c r="BG329" s="40">
        <f t="shared" si="179"/>
        <v>0</v>
      </c>
      <c r="BH329" s="40">
        <f t="shared" si="179"/>
        <v>0</v>
      </c>
      <c r="BI329" s="40">
        <f t="shared" si="179"/>
        <v>0</v>
      </c>
      <c r="BJ329" s="40">
        <f t="shared" si="177"/>
        <v>0</v>
      </c>
      <c r="BK329" s="40">
        <f t="shared" si="177"/>
        <v>0</v>
      </c>
      <c r="BL329" s="40">
        <f t="shared" si="177"/>
        <v>172.68364580355413</v>
      </c>
      <c r="BM329" s="40">
        <f t="shared" si="177"/>
        <v>489.36687319176474</v>
      </c>
      <c r="BN329" s="40">
        <f t="shared" si="177"/>
        <v>784.46866197724728</v>
      </c>
      <c r="BO329" s="40">
        <f t="shared" si="177"/>
        <v>1037.8783129330343</v>
      </c>
      <c r="BP329" s="40">
        <f t="shared" si="177"/>
        <v>1232.326377125738</v>
      </c>
      <c r="BQ329" s="40">
        <f t="shared" si="177"/>
        <v>1354.5615403212453</v>
      </c>
      <c r="BR329" s="40">
        <f t="shared" si="177"/>
        <v>1396.2536781509405</v>
      </c>
      <c r="BS329" s="40">
        <f t="shared" si="177"/>
        <v>1354.5615403212453</v>
      </c>
      <c r="BT329" s="40">
        <f t="shared" si="172"/>
        <v>1232.326377125738</v>
      </c>
      <c r="BU329" s="40">
        <f t="shared" si="172"/>
        <v>1037.8783129330343</v>
      </c>
      <c r="BV329" s="40">
        <f t="shared" si="172"/>
        <v>784.46866197724728</v>
      </c>
      <c r="BW329" s="40">
        <f t="shared" si="172"/>
        <v>489.36687319176474</v>
      </c>
      <c r="BX329" s="40">
        <f t="shared" si="172"/>
        <v>172.68364580355413</v>
      </c>
      <c r="BY329" s="40">
        <f t="shared" si="174"/>
        <v>0</v>
      </c>
      <c r="BZ329" s="40">
        <f t="shared" si="174"/>
        <v>0</v>
      </c>
      <c r="CA329" s="40">
        <f t="shared" si="174"/>
        <v>0</v>
      </c>
      <c r="CB329" s="40">
        <f t="shared" si="174"/>
        <v>0</v>
      </c>
      <c r="CC329" s="40">
        <f t="shared" si="174"/>
        <v>0</v>
      </c>
      <c r="CD329" s="40">
        <f t="shared" si="174"/>
        <v>0</v>
      </c>
      <c r="CE329" s="40">
        <f t="shared" si="157"/>
        <v>712.0893758569797</v>
      </c>
      <c r="CF329" s="10">
        <f>(PI()*BC329)/180</f>
        <v>1.7124000698824056</v>
      </c>
      <c r="CG329" s="35">
        <f t="shared" si="150"/>
        <v>7.5666666666666638</v>
      </c>
      <c r="CH329" s="7">
        <f t="shared" si="151"/>
        <v>41.588668889170499</v>
      </c>
      <c r="CI329" s="7">
        <f t="shared" si="158"/>
        <v>21.210221133476956</v>
      </c>
      <c r="CJ329" s="10">
        <f t="shared" si="152"/>
        <v>24.569534478445618</v>
      </c>
    </row>
    <row r="330" spans="1:88" ht="15.75" thickBot="1" x14ac:dyDescent="0.3">
      <c r="A330" s="8">
        <v>319</v>
      </c>
      <c r="B330" s="3" t="s">
        <v>26</v>
      </c>
      <c r="C330" s="14">
        <v>44515</v>
      </c>
      <c r="D330" s="11">
        <f t="shared" si="153"/>
        <v>-19.378005960075672</v>
      </c>
      <c r="E330" s="8">
        <f t="shared" si="175"/>
        <v>-180</v>
      </c>
      <c r="F330" s="3">
        <f t="shared" si="175"/>
        <v>-165</v>
      </c>
      <c r="G330" s="3">
        <f t="shared" si="175"/>
        <v>-150</v>
      </c>
      <c r="H330" s="3">
        <f t="shared" si="175"/>
        <v>-135</v>
      </c>
      <c r="I330" s="3">
        <f t="shared" si="175"/>
        <v>-120</v>
      </c>
      <c r="J330" s="3">
        <f t="shared" si="175"/>
        <v>-105</v>
      </c>
      <c r="K330" s="3">
        <f t="shared" si="175"/>
        <v>-90</v>
      </c>
      <c r="L330" s="3">
        <f t="shared" si="173"/>
        <v>-75</v>
      </c>
      <c r="M330" s="3">
        <f t="shared" si="173"/>
        <v>-60</v>
      </c>
      <c r="N330" s="3">
        <f t="shared" si="173"/>
        <v>-45</v>
      </c>
      <c r="O330" s="3">
        <f t="shared" si="173"/>
        <v>-30</v>
      </c>
      <c r="P330" s="3">
        <f t="shared" si="173"/>
        <v>-15</v>
      </c>
      <c r="Q330" s="3">
        <f t="shared" si="173"/>
        <v>0</v>
      </c>
      <c r="R330" s="3">
        <f t="shared" si="173"/>
        <v>15</v>
      </c>
      <c r="S330" s="3">
        <f t="shared" si="173"/>
        <v>30</v>
      </c>
      <c r="T330" s="3">
        <f t="shared" si="173"/>
        <v>45</v>
      </c>
      <c r="U330" s="3">
        <f t="shared" si="173"/>
        <v>60</v>
      </c>
      <c r="V330" s="3">
        <f t="shared" si="176"/>
        <v>75</v>
      </c>
      <c r="W330" s="3">
        <f t="shared" si="176"/>
        <v>90</v>
      </c>
      <c r="X330" s="3">
        <f t="shared" si="176"/>
        <v>105</v>
      </c>
      <c r="Y330" s="3">
        <f t="shared" si="176"/>
        <v>120</v>
      </c>
      <c r="Z330" s="3">
        <f t="shared" si="176"/>
        <v>135</v>
      </c>
      <c r="AA330" s="3">
        <f t="shared" si="166"/>
        <v>150</v>
      </c>
      <c r="AB330" s="3">
        <f t="shared" si="166"/>
        <v>165</v>
      </c>
      <c r="AC330" s="3">
        <f t="shared" si="166"/>
        <v>180</v>
      </c>
      <c r="AD330" s="7">
        <f t="shared" ref="AD330:AO353" si="180">DEGREES(ACOS((SIN(RADIANS($J$4))*SIN(RADIANS($D330))+COS(RADIANS($J$4))*COS(RADIANS($D330))*COS(RADIANS(E330)))))</f>
        <v>138.50199403992434</v>
      </c>
      <c r="AE330" s="7">
        <f t="shared" si="180"/>
        <v>135.98853504009085</v>
      </c>
      <c r="AF330" s="7">
        <f t="shared" si="180"/>
        <v>129.19015328674305</v>
      </c>
      <c r="AG330" s="7">
        <f t="shared" si="180"/>
        <v>119.53890516856781</v>
      </c>
      <c r="AH330" s="7">
        <f t="shared" si="180"/>
        <v>108.18102635646436</v>
      </c>
      <c r="AI330" s="7">
        <f t="shared" si="180"/>
        <v>95.811051665967398</v>
      </c>
      <c r="AJ330" s="7">
        <f t="shared" si="180"/>
        <v>82.822815976435351</v>
      </c>
      <c r="AK330" s="7">
        <f t="shared" si="178"/>
        <v>69.443890299591146</v>
      </c>
      <c r="AL330" s="7">
        <f t="shared" si="167"/>
        <v>55.81293693556816</v>
      </c>
      <c r="AM330" s="7">
        <f t="shared" si="167"/>
        <v>42.02175222676599</v>
      </c>
      <c r="AN330" s="7">
        <f t="shared" si="167"/>
        <v>28.143086779813505</v>
      </c>
      <c r="AO330" s="7">
        <f t="shared" si="167"/>
        <v>14.285761376776557</v>
      </c>
      <c r="AP330" s="7">
        <f t="shared" si="167"/>
        <v>2.7419940399243874</v>
      </c>
      <c r="AQ330" s="7">
        <f t="shared" si="167"/>
        <v>14.285761376776557</v>
      </c>
      <c r="AR330" s="7">
        <f t="shared" si="167"/>
        <v>28.143086779813505</v>
      </c>
      <c r="AS330" s="7">
        <f t="shared" si="167"/>
        <v>42.02175222676599</v>
      </c>
      <c r="AT330" s="7">
        <f t="shared" si="167"/>
        <v>55.81293693556816</v>
      </c>
      <c r="AU330" s="7">
        <f t="shared" si="171"/>
        <v>69.443890299591146</v>
      </c>
      <c r="AV330" s="7">
        <f t="shared" si="171"/>
        <v>82.822815976435351</v>
      </c>
      <c r="AW330" s="7">
        <f t="shared" si="171"/>
        <v>95.811051665967398</v>
      </c>
      <c r="AX330" s="7">
        <f t="shared" si="171"/>
        <v>108.18102635646436</v>
      </c>
      <c r="AY330" s="7">
        <f t="shared" si="171"/>
        <v>119.53890516856781</v>
      </c>
      <c r="AZ330" s="7">
        <f t="shared" si="162"/>
        <v>129.19015328674305</v>
      </c>
      <c r="BA330" s="7">
        <f t="shared" si="162"/>
        <v>135.98853504009085</v>
      </c>
      <c r="BB330" s="7">
        <f t="shared" si="162"/>
        <v>138.50199403992434</v>
      </c>
      <c r="BC330" s="7">
        <f t="shared" si="155"/>
        <v>98.219362852809525</v>
      </c>
      <c r="BD330" s="7">
        <f t="shared" si="148"/>
        <v>13.09591504704127</v>
      </c>
      <c r="BE330" s="40">
        <f t="shared" si="156"/>
        <v>1.0231834066475822</v>
      </c>
      <c r="BF330" s="40">
        <f t="shared" si="179"/>
        <v>0</v>
      </c>
      <c r="BG330" s="40">
        <f t="shared" si="179"/>
        <v>0</v>
      </c>
      <c r="BH330" s="40">
        <f t="shared" si="179"/>
        <v>0</v>
      </c>
      <c r="BI330" s="40">
        <f t="shared" si="179"/>
        <v>0</v>
      </c>
      <c r="BJ330" s="40">
        <f t="shared" si="177"/>
        <v>0</v>
      </c>
      <c r="BK330" s="40">
        <f t="shared" si="177"/>
        <v>0</v>
      </c>
      <c r="BL330" s="40">
        <f t="shared" si="177"/>
        <v>174.74995519561185</v>
      </c>
      <c r="BM330" s="40">
        <f t="shared" si="177"/>
        <v>491.11492322206306</v>
      </c>
      <c r="BN330" s="40">
        <f t="shared" si="177"/>
        <v>785.92014149534054</v>
      </c>
      <c r="BO330" s="40">
        <f t="shared" si="177"/>
        <v>1039.0751215787793</v>
      </c>
      <c r="BP330" s="40">
        <f t="shared" si="177"/>
        <v>1233.3277699380783</v>
      </c>
      <c r="BQ330" s="40">
        <f t="shared" si="177"/>
        <v>1355.4400896052302</v>
      </c>
      <c r="BR330" s="40">
        <f t="shared" si="177"/>
        <v>1397.0903277950692</v>
      </c>
      <c r="BS330" s="40">
        <f t="shared" si="177"/>
        <v>1355.4400896052302</v>
      </c>
      <c r="BT330" s="40">
        <f t="shared" si="172"/>
        <v>1233.3277699380783</v>
      </c>
      <c r="BU330" s="40">
        <f t="shared" si="172"/>
        <v>1039.0751215787793</v>
      </c>
      <c r="BV330" s="40">
        <f t="shared" si="172"/>
        <v>785.92014149534054</v>
      </c>
      <c r="BW330" s="40">
        <f t="shared" si="172"/>
        <v>491.11492322206306</v>
      </c>
      <c r="BX330" s="40">
        <f t="shared" si="172"/>
        <v>174.74995519561185</v>
      </c>
      <c r="BY330" s="40">
        <f t="shared" si="174"/>
        <v>0</v>
      </c>
      <c r="BZ330" s="40">
        <f t="shared" si="174"/>
        <v>0</v>
      </c>
      <c r="CA330" s="40">
        <f t="shared" si="174"/>
        <v>0</v>
      </c>
      <c r="CB330" s="40">
        <f t="shared" si="174"/>
        <v>0</v>
      </c>
      <c r="CC330" s="40">
        <f t="shared" si="174"/>
        <v>0</v>
      </c>
      <c r="CD330" s="40">
        <f t="shared" si="174"/>
        <v>0</v>
      </c>
      <c r="CE330" s="40">
        <f t="shared" si="157"/>
        <v>712.51606717548532</v>
      </c>
      <c r="CF330" s="10">
        <f t="shared" si="149"/>
        <v>1.7142512709925366</v>
      </c>
      <c r="CG330" s="35">
        <f t="shared" si="150"/>
        <v>7.5666666666666638</v>
      </c>
      <c r="CH330" s="7">
        <f t="shared" si="151"/>
        <v>41.645426689219661</v>
      </c>
      <c r="CI330" s="7">
        <f t="shared" si="158"/>
        <v>21.239167611502026</v>
      </c>
      <c r="CJ330" s="10">
        <f t="shared" si="152"/>
        <v>24.589538979307932</v>
      </c>
    </row>
    <row r="331" spans="1:88" ht="15.75" thickBot="1" x14ac:dyDescent="0.3">
      <c r="A331" s="8">
        <v>320</v>
      </c>
      <c r="B331" s="3" t="s">
        <v>26</v>
      </c>
      <c r="C331" s="14">
        <v>44516</v>
      </c>
      <c r="D331" s="11">
        <f t="shared" si="153"/>
        <v>-19.602452492367025</v>
      </c>
      <c r="E331" s="8">
        <f t="shared" si="175"/>
        <v>-180</v>
      </c>
      <c r="F331" s="3">
        <f t="shared" si="175"/>
        <v>-165</v>
      </c>
      <c r="G331" s="3">
        <f t="shared" si="175"/>
        <v>-150</v>
      </c>
      <c r="H331" s="3">
        <f t="shared" si="175"/>
        <v>-135</v>
      </c>
      <c r="I331" s="3">
        <f t="shared" si="175"/>
        <v>-120</v>
      </c>
      <c r="J331" s="3">
        <f t="shared" si="175"/>
        <v>-105</v>
      </c>
      <c r="K331" s="3">
        <f t="shared" si="175"/>
        <v>-90</v>
      </c>
      <c r="L331" s="3">
        <f t="shared" si="173"/>
        <v>-75</v>
      </c>
      <c r="M331" s="3">
        <f t="shared" si="173"/>
        <v>-60</v>
      </c>
      <c r="N331" s="3">
        <f t="shared" si="173"/>
        <v>-45</v>
      </c>
      <c r="O331" s="3">
        <f t="shared" si="173"/>
        <v>-30</v>
      </c>
      <c r="P331" s="3">
        <f t="shared" si="173"/>
        <v>-15</v>
      </c>
      <c r="Q331" s="3">
        <f t="shared" si="173"/>
        <v>0</v>
      </c>
      <c r="R331" s="3">
        <f t="shared" si="173"/>
        <v>15</v>
      </c>
      <c r="S331" s="3">
        <f t="shared" si="173"/>
        <v>30</v>
      </c>
      <c r="T331" s="3">
        <f t="shared" si="173"/>
        <v>45</v>
      </c>
      <c r="U331" s="3">
        <f t="shared" si="173"/>
        <v>60</v>
      </c>
      <c r="V331" s="3">
        <f t="shared" si="176"/>
        <v>75</v>
      </c>
      <c r="W331" s="3">
        <f t="shared" si="176"/>
        <v>90</v>
      </c>
      <c r="X331" s="3">
        <f t="shared" si="176"/>
        <v>105</v>
      </c>
      <c r="Y331" s="3">
        <f t="shared" si="176"/>
        <v>120</v>
      </c>
      <c r="Z331" s="3">
        <f t="shared" si="176"/>
        <v>135</v>
      </c>
      <c r="AA331" s="3">
        <f t="shared" si="166"/>
        <v>150</v>
      </c>
      <c r="AB331" s="3">
        <f t="shared" si="166"/>
        <v>165</v>
      </c>
      <c r="AC331" s="3">
        <f t="shared" si="166"/>
        <v>180</v>
      </c>
      <c r="AD331" s="7">
        <f t="shared" si="180"/>
        <v>138.27754750763299</v>
      </c>
      <c r="AE331" s="7">
        <f t="shared" si="180"/>
        <v>135.77782241778553</v>
      </c>
      <c r="AF331" s="7">
        <f t="shared" si="180"/>
        <v>129.01007159795054</v>
      </c>
      <c r="AG331" s="7">
        <f t="shared" si="180"/>
        <v>119.39105501027097</v>
      </c>
      <c r="AH331" s="7">
        <f t="shared" si="180"/>
        <v>108.06069956497647</v>
      </c>
      <c r="AI331" s="7">
        <f t="shared" si="180"/>
        <v>95.712928679772091</v>
      </c>
      <c r="AJ331" s="7">
        <f t="shared" si="180"/>
        <v>82.742507734453653</v>
      </c>
      <c r="AK331" s="7">
        <f t="shared" si="178"/>
        <v>69.377962620032037</v>
      </c>
      <c r="AL331" s="7">
        <f t="shared" si="167"/>
        <v>55.758537628579383</v>
      </c>
      <c r="AM331" s="7">
        <f t="shared" si="167"/>
        <v>41.975994544750712</v>
      </c>
      <c r="AN331" s="7">
        <f t="shared" si="167"/>
        <v>28.101520685166093</v>
      </c>
      <c r="AO331" s="7">
        <f t="shared" si="167"/>
        <v>14.234357758329201</v>
      </c>
      <c r="AP331" s="7">
        <f t="shared" si="167"/>
        <v>2.5175475076330316</v>
      </c>
      <c r="AQ331" s="7">
        <f t="shared" si="167"/>
        <v>14.234357758329201</v>
      </c>
      <c r="AR331" s="7">
        <f t="shared" si="167"/>
        <v>28.101520685166093</v>
      </c>
      <c r="AS331" s="7">
        <f t="shared" si="167"/>
        <v>41.975994544750712</v>
      </c>
      <c r="AT331" s="7">
        <f t="shared" si="167"/>
        <v>55.758537628579383</v>
      </c>
      <c r="AU331" s="7">
        <f t="shared" si="171"/>
        <v>69.377962620032037</v>
      </c>
      <c r="AV331" s="7">
        <f t="shared" si="171"/>
        <v>82.742507734453653</v>
      </c>
      <c r="AW331" s="7">
        <f t="shared" si="171"/>
        <v>95.712928679772091</v>
      </c>
      <c r="AX331" s="7">
        <f t="shared" si="171"/>
        <v>108.06069956497647</v>
      </c>
      <c r="AY331" s="7">
        <f t="shared" si="171"/>
        <v>119.39105501027097</v>
      </c>
      <c r="AZ331" s="7">
        <f t="shared" si="162"/>
        <v>129.01007159795054</v>
      </c>
      <c r="BA331" s="7">
        <f t="shared" si="162"/>
        <v>135.77782241778553</v>
      </c>
      <c r="BB331" s="7">
        <f t="shared" si="162"/>
        <v>138.27754750763299</v>
      </c>
      <c r="BC331" s="7">
        <f t="shared" si="155"/>
        <v>98.323099451591389</v>
      </c>
      <c r="BD331" s="7">
        <f t="shared" si="148"/>
        <v>13.109746593545518</v>
      </c>
      <c r="BE331" s="40">
        <f t="shared" si="156"/>
        <v>1.0235842217394178</v>
      </c>
      <c r="BF331" s="40">
        <f t="shared" si="179"/>
        <v>0</v>
      </c>
      <c r="BG331" s="40">
        <f t="shared" si="179"/>
        <v>0</v>
      </c>
      <c r="BH331" s="40">
        <f t="shared" si="179"/>
        <v>0</v>
      </c>
      <c r="BI331" s="40">
        <f t="shared" si="179"/>
        <v>0</v>
      </c>
      <c r="BJ331" s="40">
        <f t="shared" si="177"/>
        <v>0</v>
      </c>
      <c r="BK331" s="40">
        <f t="shared" si="177"/>
        <v>0</v>
      </c>
      <c r="BL331" s="40">
        <f t="shared" si="177"/>
        <v>176.76410580092991</v>
      </c>
      <c r="BM331" s="40">
        <f t="shared" si="177"/>
        <v>492.81451258845914</v>
      </c>
      <c r="BN331" s="40">
        <f t="shared" si="177"/>
        <v>787.32660645141073</v>
      </c>
      <c r="BO331" s="40">
        <f t="shared" si="177"/>
        <v>1040.2298748972712</v>
      </c>
      <c r="BP331" s="40">
        <f t="shared" si="177"/>
        <v>1234.2893781238681</v>
      </c>
      <c r="BQ331" s="40">
        <f t="shared" si="177"/>
        <v>1356.2802816848002</v>
      </c>
      <c r="BR331" s="40">
        <f t="shared" si="177"/>
        <v>1397.8891071018909</v>
      </c>
      <c r="BS331" s="40">
        <f t="shared" si="177"/>
        <v>1356.2802816848002</v>
      </c>
      <c r="BT331" s="40">
        <f t="shared" si="172"/>
        <v>1234.2893781238681</v>
      </c>
      <c r="BU331" s="40">
        <f t="shared" si="172"/>
        <v>1040.2298748972712</v>
      </c>
      <c r="BV331" s="40">
        <f t="shared" si="172"/>
        <v>787.32660645141073</v>
      </c>
      <c r="BW331" s="40">
        <f t="shared" si="172"/>
        <v>492.81451258845914</v>
      </c>
      <c r="BX331" s="40">
        <f t="shared" si="172"/>
        <v>176.76410580092991</v>
      </c>
      <c r="BY331" s="40">
        <f t="shared" si="174"/>
        <v>0</v>
      </c>
      <c r="BZ331" s="40">
        <f t="shared" si="174"/>
        <v>0</v>
      </c>
      <c r="CA331" s="40">
        <f t="shared" si="174"/>
        <v>0</v>
      </c>
      <c r="CB331" s="40">
        <f t="shared" si="174"/>
        <v>0</v>
      </c>
      <c r="CC331" s="40">
        <f t="shared" si="174"/>
        <v>0</v>
      </c>
      <c r="CD331" s="40">
        <f t="shared" si="174"/>
        <v>0</v>
      </c>
      <c r="CE331" s="40">
        <f t="shared" si="157"/>
        <v>712.92344462196434</v>
      </c>
      <c r="CF331" s="10">
        <f t="shared" si="149"/>
        <v>1.7160618161961005</v>
      </c>
      <c r="CG331" s="35">
        <f t="shared" si="150"/>
        <v>7.5666666666666638</v>
      </c>
      <c r="CH331" s="7">
        <f t="shared" si="151"/>
        <v>41.700173985380879</v>
      </c>
      <c r="CI331" s="7">
        <f t="shared" si="158"/>
        <v>21.267088732544249</v>
      </c>
      <c r="CJ331" s="10">
        <f t="shared" si="152"/>
        <v>24.608645887273997</v>
      </c>
    </row>
    <row r="332" spans="1:88" ht="15.75" thickBot="1" x14ac:dyDescent="0.3">
      <c r="A332" s="8">
        <v>321</v>
      </c>
      <c r="B332" s="3" t="s">
        <v>26</v>
      </c>
      <c r="C332" s="14">
        <v>44517</v>
      </c>
      <c r="D332" s="11">
        <f t="shared" si="153"/>
        <v>-19.821090394929325</v>
      </c>
      <c r="E332" s="8">
        <f t="shared" si="175"/>
        <v>-180</v>
      </c>
      <c r="F332" s="3">
        <f t="shared" si="175"/>
        <v>-165</v>
      </c>
      <c r="G332" s="3">
        <f t="shared" si="175"/>
        <v>-150</v>
      </c>
      <c r="H332" s="3">
        <f t="shared" si="175"/>
        <v>-135</v>
      </c>
      <c r="I332" s="3">
        <f t="shared" si="175"/>
        <v>-120</v>
      </c>
      <c r="J332" s="3">
        <f t="shared" si="175"/>
        <v>-105</v>
      </c>
      <c r="K332" s="3">
        <f t="shared" si="175"/>
        <v>-90</v>
      </c>
      <c r="L332" s="3">
        <f t="shared" si="173"/>
        <v>-75</v>
      </c>
      <c r="M332" s="3">
        <f t="shared" si="173"/>
        <v>-60</v>
      </c>
      <c r="N332" s="3">
        <f t="shared" si="173"/>
        <v>-45</v>
      </c>
      <c r="O332" s="3">
        <f t="shared" si="173"/>
        <v>-30</v>
      </c>
      <c r="P332" s="3">
        <f t="shared" si="173"/>
        <v>-15</v>
      </c>
      <c r="Q332" s="3">
        <f t="shared" si="173"/>
        <v>0</v>
      </c>
      <c r="R332" s="3">
        <f t="shared" si="173"/>
        <v>15</v>
      </c>
      <c r="S332" s="3">
        <f t="shared" si="173"/>
        <v>30</v>
      </c>
      <c r="T332" s="3">
        <f t="shared" si="173"/>
        <v>45</v>
      </c>
      <c r="U332" s="3">
        <f t="shared" si="173"/>
        <v>60</v>
      </c>
      <c r="V332" s="3">
        <f t="shared" si="176"/>
        <v>75</v>
      </c>
      <c r="W332" s="3">
        <f t="shared" si="176"/>
        <v>90</v>
      </c>
      <c r="X332" s="3">
        <f t="shared" si="176"/>
        <v>105</v>
      </c>
      <c r="Y332" s="3">
        <f t="shared" si="176"/>
        <v>120</v>
      </c>
      <c r="Z332" s="3">
        <f t="shared" si="176"/>
        <v>135</v>
      </c>
      <c r="AA332" s="3">
        <f t="shared" si="166"/>
        <v>150</v>
      </c>
      <c r="AB332" s="3">
        <f t="shared" si="166"/>
        <v>165</v>
      </c>
      <c r="AC332" s="3">
        <f t="shared" si="166"/>
        <v>180</v>
      </c>
      <c r="AD332" s="7">
        <f t="shared" si="180"/>
        <v>138.05890960507065</v>
      </c>
      <c r="AE332" s="7">
        <f t="shared" si="180"/>
        <v>135.57246031397332</v>
      </c>
      <c r="AF332" s="7">
        <f t="shared" si="180"/>
        <v>128.83440700544475</v>
      </c>
      <c r="AG332" s="7">
        <f t="shared" si="180"/>
        <v>119.2467620009968</v>
      </c>
      <c r="AH332" s="7">
        <f t="shared" si="180"/>
        <v>107.94329048161771</v>
      </c>
      <c r="AI332" s="7">
        <f t="shared" si="180"/>
        <v>95.617276687387815</v>
      </c>
      <c r="AJ332" s="7">
        <f t="shared" si="180"/>
        <v>82.664371737397545</v>
      </c>
      <c r="AK332" s="7">
        <f t="shared" si="178"/>
        <v>69.31403193507964</v>
      </c>
      <c r="AL332" s="7">
        <f t="shared" si="167"/>
        <v>55.706088118466894</v>
      </c>
      <c r="AM332" s="7">
        <f t="shared" si="167"/>
        <v>41.932322467977102</v>
      </c>
      <c r="AN332" s="7">
        <f t="shared" si="167"/>
        <v>28.062561177273377</v>
      </c>
      <c r="AO332" s="7">
        <f t="shared" si="167"/>
        <v>14.187452777697484</v>
      </c>
      <c r="AP332" s="7">
        <f t="shared" si="167"/>
        <v>2.2989096050707287</v>
      </c>
      <c r="AQ332" s="7">
        <f t="shared" si="167"/>
        <v>14.187452777697484</v>
      </c>
      <c r="AR332" s="7">
        <f t="shared" si="167"/>
        <v>28.062561177273377</v>
      </c>
      <c r="AS332" s="7">
        <f t="shared" si="167"/>
        <v>41.932322467977102</v>
      </c>
      <c r="AT332" s="7">
        <f t="shared" si="167"/>
        <v>55.706088118466894</v>
      </c>
      <c r="AU332" s="7">
        <f t="shared" si="171"/>
        <v>69.31403193507964</v>
      </c>
      <c r="AV332" s="7">
        <f t="shared" si="171"/>
        <v>82.664371737397545</v>
      </c>
      <c r="AW332" s="7">
        <f t="shared" si="171"/>
        <v>95.617276687387815</v>
      </c>
      <c r="AX332" s="7">
        <f t="shared" si="171"/>
        <v>107.94329048161771</v>
      </c>
      <c r="AY332" s="7">
        <f t="shared" si="171"/>
        <v>119.2467620009968</v>
      </c>
      <c r="AZ332" s="7">
        <f t="shared" si="162"/>
        <v>128.83440700544475</v>
      </c>
      <c r="BA332" s="7">
        <f t="shared" si="162"/>
        <v>135.57246031397332</v>
      </c>
      <c r="BB332" s="7">
        <f t="shared" si="162"/>
        <v>138.05890960507065</v>
      </c>
      <c r="BC332" s="7">
        <f t="shared" si="155"/>
        <v>98.424456559575503</v>
      </c>
      <c r="BD332" s="7">
        <f t="shared" ref="BD332:BD376" si="181">(2*BC332)/15</f>
        <v>13.123260874610066</v>
      </c>
      <c r="BE332" s="40">
        <f t="shared" si="156"/>
        <v>1.0239780483173626</v>
      </c>
      <c r="BF332" s="40">
        <f t="shared" si="179"/>
        <v>0</v>
      </c>
      <c r="BG332" s="40">
        <f t="shared" si="179"/>
        <v>0</v>
      </c>
      <c r="BH332" s="40">
        <f t="shared" si="179"/>
        <v>0</v>
      </c>
      <c r="BI332" s="40">
        <f t="shared" si="179"/>
        <v>0</v>
      </c>
      <c r="BJ332" s="40">
        <f t="shared" si="179"/>
        <v>0</v>
      </c>
      <c r="BK332" s="40">
        <f t="shared" si="179"/>
        <v>0</v>
      </c>
      <c r="BL332" s="40">
        <f t="shared" si="177"/>
        <v>178.72557760237859</v>
      </c>
      <c r="BM332" s="40">
        <f t="shared" si="177"/>
        <v>494.46561220955471</v>
      </c>
      <c r="BN332" s="40">
        <f t="shared" si="177"/>
        <v>788.68848524332975</v>
      </c>
      <c r="BO332" s="40">
        <f t="shared" si="177"/>
        <v>1041.3433941327391</v>
      </c>
      <c r="BP332" s="40">
        <f t="shared" si="177"/>
        <v>1235.2123243689482</v>
      </c>
      <c r="BQ332" s="40">
        <f t="shared" si="177"/>
        <v>1357.0834287399152</v>
      </c>
      <c r="BR332" s="40">
        <f t="shared" si="177"/>
        <v>1398.6513928842808</v>
      </c>
      <c r="BS332" s="40">
        <f t="shared" si="177"/>
        <v>1357.0834287399152</v>
      </c>
      <c r="BT332" s="40">
        <f t="shared" si="172"/>
        <v>1235.2123243689482</v>
      </c>
      <c r="BU332" s="40">
        <f t="shared" si="172"/>
        <v>1041.3433941327391</v>
      </c>
      <c r="BV332" s="40">
        <f t="shared" si="172"/>
        <v>788.68848524332975</v>
      </c>
      <c r="BW332" s="40">
        <f t="shared" si="172"/>
        <v>494.46561220955471</v>
      </c>
      <c r="BX332" s="40">
        <f t="shared" si="172"/>
        <v>178.72557760237859</v>
      </c>
      <c r="BY332" s="40">
        <f t="shared" si="174"/>
        <v>0</v>
      </c>
      <c r="BZ332" s="40">
        <f t="shared" si="174"/>
        <v>0</v>
      </c>
      <c r="CA332" s="40">
        <f t="shared" si="174"/>
        <v>0</v>
      </c>
      <c r="CB332" s="40">
        <f t="shared" si="174"/>
        <v>0</v>
      </c>
      <c r="CC332" s="40">
        <f t="shared" si="174"/>
        <v>0</v>
      </c>
      <c r="CD332" s="40">
        <f t="shared" si="174"/>
        <v>0</v>
      </c>
      <c r="CE332" s="40">
        <f t="shared" si="157"/>
        <v>713.31221037098317</v>
      </c>
      <c r="CF332" s="10">
        <f t="shared" ref="CF332:CF376" si="182">(PI()*BC332)/180</f>
        <v>1.7178308314507227</v>
      </c>
      <c r="CG332" s="35">
        <f t="shared" ref="CG332:CG376" si="183">HLOOKUP(B332,$J$5:$V$7,3,)</f>
        <v>7.5666666666666638</v>
      </c>
      <c r="CH332" s="7">
        <f t="shared" ref="CH332:CH376" si="184">37.59*BE332*(CF$12*SIN(RADIANS($J$4))*SIN(RADIANS($D332))+COS(RADIANS($J$4))*COS(RADIANS($D332))*SIN(RADIANS(BC332)))</f>
        <v>41.752948539384441</v>
      </c>
      <c r="CI332" s="7">
        <f t="shared" si="158"/>
        <v>21.294003755086067</v>
      </c>
      <c r="CJ332" s="10">
        <f t="shared" ref="CJ332:CJ376" si="185">CH332*(0.29+0.52*($CG332/BD332))</f>
        <v>24.626885068521943</v>
      </c>
    </row>
    <row r="333" spans="1:88" ht="15.75" thickBot="1" x14ac:dyDescent="0.3">
      <c r="A333" s="8">
        <v>322</v>
      </c>
      <c r="B333" s="3" t="s">
        <v>26</v>
      </c>
      <c r="C333" s="14">
        <v>44518</v>
      </c>
      <c r="D333" s="11">
        <f t="shared" ref="D333:D376" si="186">(23.45)*SIN(RADIANS((360/365)*(A333-80)))</f>
        <v>-20.033854880633442</v>
      </c>
      <c r="E333" s="8">
        <f t="shared" si="175"/>
        <v>-180</v>
      </c>
      <c r="F333" s="3">
        <f t="shared" si="175"/>
        <v>-165</v>
      </c>
      <c r="G333" s="3">
        <f t="shared" si="175"/>
        <v>-150</v>
      </c>
      <c r="H333" s="3">
        <f t="shared" si="175"/>
        <v>-135</v>
      </c>
      <c r="I333" s="3">
        <f t="shared" si="175"/>
        <v>-120</v>
      </c>
      <c r="J333" s="3">
        <f t="shared" si="175"/>
        <v>-105</v>
      </c>
      <c r="K333" s="3">
        <f t="shared" si="175"/>
        <v>-90</v>
      </c>
      <c r="L333" s="3">
        <f t="shared" si="173"/>
        <v>-75</v>
      </c>
      <c r="M333" s="3">
        <f t="shared" si="173"/>
        <v>-60</v>
      </c>
      <c r="N333" s="3">
        <f t="shared" si="173"/>
        <v>-45</v>
      </c>
      <c r="O333" s="3">
        <f t="shared" si="173"/>
        <v>-30</v>
      </c>
      <c r="P333" s="3">
        <f t="shared" si="173"/>
        <v>-15</v>
      </c>
      <c r="Q333" s="3">
        <f t="shared" si="173"/>
        <v>0</v>
      </c>
      <c r="R333" s="3">
        <f t="shared" si="173"/>
        <v>15</v>
      </c>
      <c r="S333" s="3">
        <f t="shared" si="173"/>
        <v>30</v>
      </c>
      <c r="T333" s="3">
        <f t="shared" si="173"/>
        <v>45</v>
      </c>
      <c r="U333" s="3">
        <f t="shared" si="173"/>
        <v>60</v>
      </c>
      <c r="V333" s="3">
        <f t="shared" si="176"/>
        <v>75</v>
      </c>
      <c r="W333" s="3">
        <f t="shared" si="176"/>
        <v>90</v>
      </c>
      <c r="X333" s="3">
        <f t="shared" si="176"/>
        <v>105</v>
      </c>
      <c r="Y333" s="3">
        <f t="shared" si="176"/>
        <v>120</v>
      </c>
      <c r="Z333" s="3">
        <f t="shared" si="176"/>
        <v>135</v>
      </c>
      <c r="AA333" s="3">
        <f t="shared" si="166"/>
        <v>150</v>
      </c>
      <c r="AB333" s="3">
        <f t="shared" si="166"/>
        <v>165</v>
      </c>
      <c r="AC333" s="3">
        <f t="shared" si="166"/>
        <v>180</v>
      </c>
      <c r="AD333" s="7">
        <f t="shared" si="180"/>
        <v>137.84614511936655</v>
      </c>
      <c r="AE333" s="7">
        <f t="shared" si="180"/>
        <v>135.37251910415205</v>
      </c>
      <c r="AF333" s="7">
        <f t="shared" si="180"/>
        <v>128.66323338463334</v>
      </c>
      <c r="AG333" s="7">
        <f t="shared" si="180"/>
        <v>119.10609240296135</v>
      </c>
      <c r="AH333" s="7">
        <f t="shared" si="180"/>
        <v>107.82885096213056</v>
      </c>
      <c r="AI333" s="7">
        <f t="shared" si="180"/>
        <v>95.524130555970132</v>
      </c>
      <c r="AJ333" s="7">
        <f t="shared" si="180"/>
        <v>82.588424713118116</v>
      </c>
      <c r="AK333" s="7">
        <f t="shared" si="178"/>
        <v>69.252095355630644</v>
      </c>
      <c r="AL333" s="7">
        <f t="shared" si="178"/>
        <v>55.655562738444949</v>
      </c>
      <c r="AM333" s="7">
        <f t="shared" si="178"/>
        <v>41.890680409487629</v>
      </c>
      <c r="AN333" s="7">
        <f t="shared" si="178"/>
        <v>28.026104814114191</v>
      </c>
      <c r="AO333" s="7">
        <f t="shared" si="178"/>
        <v>14.144839655032193</v>
      </c>
      <c r="AP333" s="7">
        <f t="shared" si="167"/>
        <v>2.0861451193666456</v>
      </c>
      <c r="AQ333" s="7">
        <f t="shared" si="167"/>
        <v>14.144839655032193</v>
      </c>
      <c r="AR333" s="7">
        <f t="shared" ref="AQ333:BB372" si="187">DEGREES(ACOS((SIN(RADIANS($J$4))*SIN(RADIANS($D333))+COS(RADIANS($J$4))*COS(RADIANS($D333))*COS(RADIANS(S333)))))</f>
        <v>28.026104814114191</v>
      </c>
      <c r="AS333" s="7">
        <f t="shared" si="187"/>
        <v>41.890680409487629</v>
      </c>
      <c r="AT333" s="7">
        <f t="shared" si="187"/>
        <v>55.655562738444949</v>
      </c>
      <c r="AU333" s="7">
        <f t="shared" si="171"/>
        <v>69.252095355630644</v>
      </c>
      <c r="AV333" s="7">
        <f t="shared" si="171"/>
        <v>82.588424713118116</v>
      </c>
      <c r="AW333" s="7">
        <f t="shared" si="171"/>
        <v>95.524130555970132</v>
      </c>
      <c r="AX333" s="7">
        <f t="shared" si="171"/>
        <v>107.82885096213056</v>
      </c>
      <c r="AY333" s="7">
        <f t="shared" si="171"/>
        <v>119.10609240296135</v>
      </c>
      <c r="AZ333" s="7">
        <f t="shared" si="162"/>
        <v>128.66323338463334</v>
      </c>
      <c r="BA333" s="7">
        <f t="shared" si="162"/>
        <v>135.37251910415205</v>
      </c>
      <c r="BB333" s="7">
        <f t="shared" si="162"/>
        <v>137.84614511936655</v>
      </c>
      <c r="BC333" s="7">
        <f t="shared" ref="BC333:BC376" si="188">DEGREES(ACOS(-(TAN(RADIANS($J$4))*TAN(RADIANS($D333)))))</f>
        <v>98.523384462020488</v>
      </c>
      <c r="BD333" s="7">
        <f t="shared" si="181"/>
        <v>13.136451261602732</v>
      </c>
      <c r="BE333" s="40">
        <f t="shared" ref="BE333:BE376" si="189">1+0.033*COS(RADIANS((360*$A333)/365))</f>
        <v>1.0243647696821025</v>
      </c>
      <c r="BF333" s="40">
        <f t="shared" si="179"/>
        <v>0</v>
      </c>
      <c r="BG333" s="40">
        <f t="shared" si="179"/>
        <v>0</v>
      </c>
      <c r="BH333" s="40">
        <f t="shared" si="179"/>
        <v>0</v>
      </c>
      <c r="BI333" s="40">
        <f t="shared" si="179"/>
        <v>0</v>
      </c>
      <c r="BJ333" s="40">
        <f t="shared" si="179"/>
        <v>0</v>
      </c>
      <c r="BK333" s="40">
        <f t="shared" si="179"/>
        <v>0</v>
      </c>
      <c r="BL333" s="40">
        <f t="shared" si="177"/>
        <v>180.6338687680325</v>
      </c>
      <c r="BM333" s="40">
        <f t="shared" si="177"/>
        <v>496.06820406581943</v>
      </c>
      <c r="BN333" s="40">
        <f t="shared" si="177"/>
        <v>790.00621069294812</v>
      </c>
      <c r="BO333" s="40">
        <f t="shared" si="177"/>
        <v>1042.4164992533033</v>
      </c>
      <c r="BP333" s="40">
        <f t="shared" si="177"/>
        <v>1236.0977257092204</v>
      </c>
      <c r="BQ333" s="40">
        <f t="shared" si="177"/>
        <v>1357.85083455109</v>
      </c>
      <c r="BR333" s="40">
        <f t="shared" si="177"/>
        <v>1399.3785526178635</v>
      </c>
      <c r="BS333" s="40">
        <f t="shared" si="177"/>
        <v>1357.85083455109</v>
      </c>
      <c r="BT333" s="40">
        <f t="shared" si="177"/>
        <v>1236.0977257092204</v>
      </c>
      <c r="BU333" s="40">
        <f t="shared" si="177"/>
        <v>1042.4164992533033</v>
      </c>
      <c r="BV333" s="40">
        <f t="shared" si="177"/>
        <v>790.00621069294812</v>
      </c>
      <c r="BW333" s="40">
        <f t="shared" si="177"/>
        <v>496.06820406581943</v>
      </c>
      <c r="BX333" s="40">
        <f t="shared" si="172"/>
        <v>180.6338687680325</v>
      </c>
      <c r="BY333" s="40">
        <f t="shared" si="174"/>
        <v>0</v>
      </c>
      <c r="BZ333" s="40">
        <f t="shared" si="174"/>
        <v>0</v>
      </c>
      <c r="CA333" s="40">
        <f t="shared" si="174"/>
        <v>0</v>
      </c>
      <c r="CB333" s="40">
        <f t="shared" si="174"/>
        <v>0</v>
      </c>
      <c r="CC333" s="40">
        <f t="shared" si="174"/>
        <v>0</v>
      </c>
      <c r="CD333" s="40">
        <f t="shared" si="174"/>
        <v>0</v>
      </c>
      <c r="CE333" s="40">
        <f t="shared" ref="CE333:CE376" si="190">BR333*0.51</f>
        <v>713.68306183511038</v>
      </c>
      <c r="CF333" s="10">
        <f t="shared" si="182"/>
        <v>1.7195574490704795</v>
      </c>
      <c r="CG333" s="35">
        <f t="shared" si="183"/>
        <v>7.5666666666666638</v>
      </c>
      <c r="CH333" s="7">
        <f t="shared" si="184"/>
        <v>41.803788144642368</v>
      </c>
      <c r="CI333" s="7">
        <f t="shared" ref="CI333:CI376" si="191">CH333*0.51</f>
        <v>21.319931953767608</v>
      </c>
      <c r="CJ333" s="10">
        <f t="shared" si="185"/>
        <v>24.644286246317247</v>
      </c>
    </row>
    <row r="334" spans="1:88" ht="15.75" thickBot="1" x14ac:dyDescent="0.3">
      <c r="A334" s="8">
        <v>323</v>
      </c>
      <c r="B334" s="3" t="s">
        <v>26</v>
      </c>
      <c r="C334" s="14">
        <v>44519</v>
      </c>
      <c r="D334" s="11">
        <f t="shared" si="186"/>
        <v>-20.240682902770413</v>
      </c>
      <c r="E334" s="8">
        <f t="shared" si="175"/>
        <v>-180</v>
      </c>
      <c r="F334" s="3">
        <f t="shared" si="175"/>
        <v>-165</v>
      </c>
      <c r="G334" s="3">
        <f t="shared" si="175"/>
        <v>-150</v>
      </c>
      <c r="H334" s="3">
        <f t="shared" si="175"/>
        <v>-135</v>
      </c>
      <c r="I334" s="3">
        <f t="shared" si="175"/>
        <v>-120</v>
      </c>
      <c r="J334" s="3">
        <f t="shared" si="175"/>
        <v>-105</v>
      </c>
      <c r="K334" s="3">
        <f t="shared" si="175"/>
        <v>-90</v>
      </c>
      <c r="L334" s="3">
        <f t="shared" si="173"/>
        <v>-75</v>
      </c>
      <c r="M334" s="3">
        <f t="shared" si="173"/>
        <v>-60</v>
      </c>
      <c r="N334" s="3">
        <f t="shared" si="173"/>
        <v>-45</v>
      </c>
      <c r="O334" s="3">
        <f t="shared" si="173"/>
        <v>-30</v>
      </c>
      <c r="P334" s="3">
        <f t="shared" si="173"/>
        <v>-15</v>
      </c>
      <c r="Q334" s="3">
        <f t="shared" si="173"/>
        <v>0</v>
      </c>
      <c r="R334" s="3">
        <f t="shared" si="173"/>
        <v>15</v>
      </c>
      <c r="S334" s="3">
        <f t="shared" si="173"/>
        <v>30</v>
      </c>
      <c r="T334" s="3">
        <f t="shared" si="173"/>
        <v>45</v>
      </c>
      <c r="U334" s="3">
        <f t="shared" si="173"/>
        <v>60</v>
      </c>
      <c r="V334" s="3">
        <f t="shared" si="176"/>
        <v>75</v>
      </c>
      <c r="W334" s="3">
        <f t="shared" si="176"/>
        <v>90</v>
      </c>
      <c r="X334" s="3">
        <f t="shared" si="176"/>
        <v>105</v>
      </c>
      <c r="Y334" s="3">
        <f t="shared" si="176"/>
        <v>120</v>
      </c>
      <c r="Z334" s="3">
        <f t="shared" si="176"/>
        <v>135</v>
      </c>
      <c r="AA334" s="3">
        <f t="shared" si="166"/>
        <v>150</v>
      </c>
      <c r="AB334" s="3">
        <f t="shared" si="166"/>
        <v>165</v>
      </c>
      <c r="AC334" s="3">
        <f t="shared" si="166"/>
        <v>180</v>
      </c>
      <c r="AD334" s="7">
        <f t="shared" si="180"/>
        <v>137.63931709722959</v>
      </c>
      <c r="AE334" s="7">
        <f t="shared" si="180"/>
        <v>135.17806717641614</v>
      </c>
      <c r="AF334" s="7">
        <f t="shared" si="180"/>
        <v>128.49662252341886</v>
      </c>
      <c r="AG334" s="7">
        <f t="shared" si="180"/>
        <v>118.969110686934</v>
      </c>
      <c r="AH334" s="7">
        <f t="shared" si="180"/>
        <v>107.71743147710184</v>
      </c>
      <c r="AI334" s="7">
        <f t="shared" si="180"/>
        <v>95.433524141442177</v>
      </c>
      <c r="AJ334" s="7">
        <f t="shared" si="180"/>
        <v>82.514682699413768</v>
      </c>
      <c r="AK334" s="7">
        <f t="shared" si="178"/>
        <v>69.19214958398355</v>
      </c>
      <c r="AL334" s="7">
        <f t="shared" si="178"/>
        <v>55.606935668564951</v>
      </c>
      <c r="AM334" s="7">
        <f t="shared" si="178"/>
        <v>41.851012847953086</v>
      </c>
      <c r="AN334" s="7">
        <f t="shared" si="178"/>
        <v>27.992048202911981</v>
      </c>
      <c r="AO334" s="7">
        <f t="shared" si="178"/>
        <v>14.106308058939451</v>
      </c>
      <c r="AP334" s="7">
        <f t="shared" si="178"/>
        <v>1.8793170972296651</v>
      </c>
      <c r="AQ334" s="7">
        <f t="shared" si="187"/>
        <v>14.106308058939451</v>
      </c>
      <c r="AR334" s="7">
        <f t="shared" si="187"/>
        <v>27.992048202911981</v>
      </c>
      <c r="AS334" s="7">
        <f t="shared" si="187"/>
        <v>41.851012847953086</v>
      </c>
      <c r="AT334" s="7">
        <f t="shared" si="187"/>
        <v>55.606935668564951</v>
      </c>
      <c r="AU334" s="7">
        <f t="shared" si="171"/>
        <v>69.19214958398355</v>
      </c>
      <c r="AV334" s="7">
        <f t="shared" si="171"/>
        <v>82.514682699413768</v>
      </c>
      <c r="AW334" s="7">
        <f t="shared" si="171"/>
        <v>95.433524141442177</v>
      </c>
      <c r="AX334" s="7">
        <f t="shared" si="171"/>
        <v>107.71743147710184</v>
      </c>
      <c r="AY334" s="7">
        <f t="shared" si="171"/>
        <v>118.969110686934</v>
      </c>
      <c r="AZ334" s="7">
        <f t="shared" si="162"/>
        <v>128.49662252341886</v>
      </c>
      <c r="BA334" s="7">
        <f t="shared" si="162"/>
        <v>135.17806717641614</v>
      </c>
      <c r="BB334" s="7">
        <f t="shared" si="162"/>
        <v>137.63931709722959</v>
      </c>
      <c r="BC334" s="7">
        <f t="shared" si="188"/>
        <v>98.619833876985737</v>
      </c>
      <c r="BD334" s="7">
        <f t="shared" si="181"/>
        <v>13.149311183598098</v>
      </c>
      <c r="BE334" s="40">
        <f t="shared" si="189"/>
        <v>1.0247442712397508</v>
      </c>
      <c r="BF334" s="40">
        <f t="shared" si="179"/>
        <v>0</v>
      </c>
      <c r="BG334" s="40">
        <f t="shared" si="179"/>
        <v>0</v>
      </c>
      <c r="BH334" s="40">
        <f t="shared" si="179"/>
        <v>0</v>
      </c>
      <c r="BI334" s="40">
        <f t="shared" si="179"/>
        <v>0</v>
      </c>
      <c r="BJ334" s="40">
        <f t="shared" si="179"/>
        <v>0</v>
      </c>
      <c r="BK334" s="40">
        <f t="shared" si="179"/>
        <v>0</v>
      </c>
      <c r="BL334" s="40">
        <f t="shared" si="177"/>
        <v>182.48849543193683</v>
      </c>
      <c r="BM334" s="40">
        <f t="shared" si="177"/>
        <v>497.62228037389474</v>
      </c>
      <c r="BN334" s="40">
        <f t="shared" si="177"/>
        <v>791.28021865526125</v>
      </c>
      <c r="BO334" s="40">
        <f t="shared" si="177"/>
        <v>1043.4500070748495</v>
      </c>
      <c r="BP334" s="40">
        <f t="shared" si="177"/>
        <v>1236.946691282144</v>
      </c>
      <c r="BQ334" s="40">
        <f t="shared" si="177"/>
        <v>1358.5837920168074</v>
      </c>
      <c r="BR334" s="40">
        <f t="shared" si="177"/>
        <v>1400.0719418785854</v>
      </c>
      <c r="BS334" s="40">
        <f t="shared" si="177"/>
        <v>1358.5837920168074</v>
      </c>
      <c r="BT334" s="40">
        <f t="shared" si="177"/>
        <v>1236.946691282144</v>
      </c>
      <c r="BU334" s="40">
        <f t="shared" si="177"/>
        <v>1043.4500070748495</v>
      </c>
      <c r="BV334" s="40">
        <f t="shared" si="177"/>
        <v>791.28021865526125</v>
      </c>
      <c r="BW334" s="40">
        <f t="shared" si="177"/>
        <v>497.62228037389474</v>
      </c>
      <c r="BX334" s="40">
        <f t="shared" si="172"/>
        <v>182.48849543193683</v>
      </c>
      <c r="BY334" s="40">
        <f t="shared" si="174"/>
        <v>0</v>
      </c>
      <c r="BZ334" s="40">
        <f t="shared" si="174"/>
        <v>0</v>
      </c>
      <c r="CA334" s="40">
        <f t="shared" si="174"/>
        <v>0</v>
      </c>
      <c r="CB334" s="40">
        <f t="shared" si="174"/>
        <v>0</v>
      </c>
      <c r="CC334" s="40">
        <f t="shared" si="174"/>
        <v>0</v>
      </c>
      <c r="CD334" s="40">
        <f t="shared" si="174"/>
        <v>0</v>
      </c>
      <c r="CE334" s="40">
        <f t="shared" si="190"/>
        <v>714.03669035807854</v>
      </c>
      <c r="CF334" s="10">
        <f t="shared" si="182"/>
        <v>1.7212408089232456</v>
      </c>
      <c r="CG334" s="35">
        <f t="shared" si="183"/>
        <v>7.5666666666666638</v>
      </c>
      <c r="CH334" s="7">
        <f t="shared" si="184"/>
        <v>41.85273053627418</v>
      </c>
      <c r="CI334" s="7">
        <f t="shared" si="191"/>
        <v>21.34489257349983</v>
      </c>
      <c r="CJ334" s="10">
        <f t="shared" si="185"/>
        <v>24.660878943143594</v>
      </c>
    </row>
    <row r="335" spans="1:88" ht="15.75" thickBot="1" x14ac:dyDescent="0.3">
      <c r="A335" s="8">
        <v>324</v>
      </c>
      <c r="B335" s="3" t="s">
        <v>26</v>
      </c>
      <c r="C335" s="14">
        <v>44520</v>
      </c>
      <c r="D335" s="11">
        <f t="shared" si="186"/>
        <v>-20.441513173733593</v>
      </c>
      <c r="E335" s="8">
        <f t="shared" si="175"/>
        <v>-180</v>
      </c>
      <c r="F335" s="3">
        <f t="shared" si="175"/>
        <v>-165</v>
      </c>
      <c r="G335" s="3">
        <f t="shared" si="175"/>
        <v>-150</v>
      </c>
      <c r="H335" s="3">
        <f t="shared" si="175"/>
        <v>-135</v>
      </c>
      <c r="I335" s="3">
        <f t="shared" si="175"/>
        <v>-120</v>
      </c>
      <c r="J335" s="3">
        <f t="shared" si="175"/>
        <v>-105</v>
      </c>
      <c r="K335" s="3">
        <f t="shared" si="175"/>
        <v>-90</v>
      </c>
      <c r="L335" s="3">
        <f t="shared" si="173"/>
        <v>-75</v>
      </c>
      <c r="M335" s="3">
        <f t="shared" si="173"/>
        <v>-60</v>
      </c>
      <c r="N335" s="3">
        <f t="shared" si="173"/>
        <v>-45</v>
      </c>
      <c r="O335" s="3">
        <f t="shared" si="173"/>
        <v>-30</v>
      </c>
      <c r="P335" s="3">
        <f t="shared" si="173"/>
        <v>-15</v>
      </c>
      <c r="Q335" s="3">
        <f t="shared" si="173"/>
        <v>0</v>
      </c>
      <c r="R335" s="3">
        <f t="shared" si="173"/>
        <v>15</v>
      </c>
      <c r="S335" s="3">
        <f t="shared" si="173"/>
        <v>30</v>
      </c>
      <c r="T335" s="3">
        <f t="shared" si="173"/>
        <v>45</v>
      </c>
      <c r="U335" s="3">
        <f t="shared" si="173"/>
        <v>60</v>
      </c>
      <c r="V335" s="3">
        <f t="shared" si="176"/>
        <v>75</v>
      </c>
      <c r="W335" s="3">
        <f t="shared" si="176"/>
        <v>90</v>
      </c>
      <c r="X335" s="3">
        <f t="shared" si="176"/>
        <v>105</v>
      </c>
      <c r="Y335" s="3">
        <f t="shared" si="176"/>
        <v>120</v>
      </c>
      <c r="Z335" s="3">
        <f t="shared" si="176"/>
        <v>135</v>
      </c>
      <c r="AA335" s="3">
        <f t="shared" si="166"/>
        <v>150</v>
      </c>
      <c r="AB335" s="3">
        <f t="shared" si="166"/>
        <v>165</v>
      </c>
      <c r="AC335" s="3">
        <f t="shared" si="166"/>
        <v>180</v>
      </c>
      <c r="AD335" s="7">
        <f t="shared" si="180"/>
        <v>137.4384868262664</v>
      </c>
      <c r="AE335" s="7">
        <f t="shared" si="180"/>
        <v>134.98917092046113</v>
      </c>
      <c r="AF335" s="7">
        <f t="shared" si="180"/>
        <v>128.33464410874862</v>
      </c>
      <c r="AG335" s="7">
        <f t="shared" si="180"/>
        <v>118.83587951133102</v>
      </c>
      <c r="AH335" s="7">
        <f t="shared" si="180"/>
        <v>107.60908109342397</v>
      </c>
      <c r="AI335" s="7">
        <f t="shared" si="180"/>
        <v>95.345490281981128</v>
      </c>
      <c r="AJ335" s="7">
        <f t="shared" si="180"/>
        <v>82.443161056558068</v>
      </c>
      <c r="AK335" s="7">
        <f t="shared" si="180"/>
        <v>69.134190952184298</v>
      </c>
      <c r="AL335" s="7">
        <f t="shared" si="180"/>
        <v>55.560181010309499</v>
      </c>
      <c r="AM335" s="7">
        <f t="shared" si="180"/>
        <v>41.813264461943255</v>
      </c>
      <c r="AN335" s="7">
        <f t="shared" si="180"/>
        <v>27.960288272504236</v>
      </c>
      <c r="AO335" s="7">
        <f t="shared" si="180"/>
        <v>14.071645063729823</v>
      </c>
      <c r="AP335" s="7">
        <f t="shared" si="178"/>
        <v>1.6784868262663295</v>
      </c>
      <c r="AQ335" s="7">
        <f t="shared" si="187"/>
        <v>14.071645063729823</v>
      </c>
      <c r="AR335" s="7">
        <f t="shared" si="187"/>
        <v>27.960288272504236</v>
      </c>
      <c r="AS335" s="7">
        <f t="shared" si="187"/>
        <v>41.813264461943255</v>
      </c>
      <c r="AT335" s="7">
        <f t="shared" si="187"/>
        <v>55.560181010309499</v>
      </c>
      <c r="AU335" s="7">
        <f t="shared" si="171"/>
        <v>69.134190952184298</v>
      </c>
      <c r="AV335" s="7">
        <f t="shared" si="171"/>
        <v>82.443161056558068</v>
      </c>
      <c r="AW335" s="7">
        <f t="shared" si="171"/>
        <v>95.345490281981128</v>
      </c>
      <c r="AX335" s="7">
        <f t="shared" si="171"/>
        <v>107.60908109342397</v>
      </c>
      <c r="AY335" s="7">
        <f t="shared" si="171"/>
        <v>118.83587951133102</v>
      </c>
      <c r="AZ335" s="7">
        <f t="shared" si="162"/>
        <v>128.33464410874862</v>
      </c>
      <c r="BA335" s="7">
        <f t="shared" si="162"/>
        <v>134.98917092046113</v>
      </c>
      <c r="BB335" s="7">
        <f t="shared" si="162"/>
        <v>137.4384868262664</v>
      </c>
      <c r="BC335" s="7">
        <f t="shared" si="188"/>
        <v>98.713756025420437</v>
      </c>
      <c r="BD335" s="7">
        <f t="shared" si="181"/>
        <v>13.161834136722725</v>
      </c>
      <c r="BE335" s="40">
        <f t="shared" si="189"/>
        <v>1.0251164405358055</v>
      </c>
      <c r="BF335" s="40">
        <f t="shared" si="179"/>
        <v>0</v>
      </c>
      <c r="BG335" s="40">
        <f t="shared" si="179"/>
        <v>0</v>
      </c>
      <c r="BH335" s="40">
        <f t="shared" si="179"/>
        <v>0</v>
      </c>
      <c r="BI335" s="40">
        <f t="shared" si="179"/>
        <v>0</v>
      </c>
      <c r="BJ335" s="40">
        <f t="shared" si="179"/>
        <v>0</v>
      </c>
      <c r="BK335" s="40">
        <f t="shared" si="179"/>
        <v>0</v>
      </c>
      <c r="BL335" s="40">
        <f t="shared" si="177"/>
        <v>184.28899146490946</v>
      </c>
      <c r="BM335" s="40">
        <f t="shared" si="177"/>
        <v>499.12784276252921</v>
      </c>
      <c r="BN335" s="40">
        <f t="shared" si="177"/>
        <v>792.51094664001835</v>
      </c>
      <c r="BO335" s="40">
        <f t="shared" si="177"/>
        <v>1044.4447294066292</v>
      </c>
      <c r="BP335" s="40">
        <f t="shared" si="177"/>
        <v>1237.7603201070781</v>
      </c>
      <c r="BQ335" s="40">
        <f t="shared" si="177"/>
        <v>1359.2835807042488</v>
      </c>
      <c r="BR335" s="40">
        <f t="shared" si="177"/>
        <v>1400.732901815127</v>
      </c>
      <c r="BS335" s="40">
        <f t="shared" si="177"/>
        <v>1359.2835807042488</v>
      </c>
      <c r="BT335" s="40">
        <f t="shared" si="177"/>
        <v>1237.7603201070781</v>
      </c>
      <c r="BU335" s="40">
        <f t="shared" si="177"/>
        <v>1044.4447294066292</v>
      </c>
      <c r="BV335" s="40">
        <f t="shared" si="177"/>
        <v>792.51094664001835</v>
      </c>
      <c r="BW335" s="40">
        <f t="shared" si="177"/>
        <v>499.12784276252921</v>
      </c>
      <c r="BX335" s="40">
        <f t="shared" si="172"/>
        <v>184.28899146490946</v>
      </c>
      <c r="BY335" s="40">
        <f t="shared" si="174"/>
        <v>0</v>
      </c>
      <c r="BZ335" s="40">
        <f t="shared" si="174"/>
        <v>0</v>
      </c>
      <c r="CA335" s="40">
        <f t="shared" si="174"/>
        <v>0</v>
      </c>
      <c r="CB335" s="40">
        <f t="shared" si="174"/>
        <v>0</v>
      </c>
      <c r="CC335" s="40">
        <f t="shared" si="174"/>
        <v>0</v>
      </c>
      <c r="CD335" s="40">
        <f t="shared" si="174"/>
        <v>0</v>
      </c>
      <c r="CE335" s="40">
        <f t="shared" si="190"/>
        <v>714.37377992571476</v>
      </c>
      <c r="CF335" s="10">
        <f t="shared" si="182"/>
        <v>1.7228800596539779</v>
      </c>
      <c r="CG335" s="35">
        <f t="shared" si="183"/>
        <v>7.5666666666666638</v>
      </c>
      <c r="CH335" s="7">
        <f t="shared" si="184"/>
        <v>41.899813301783972</v>
      </c>
      <c r="CI335" s="7">
        <f t="shared" si="191"/>
        <v>21.368904783909827</v>
      </c>
      <c r="CJ335" s="10">
        <f t="shared" si="185"/>
        <v>24.676692423347902</v>
      </c>
    </row>
    <row r="336" spans="1:88" ht="15.75" thickBot="1" x14ac:dyDescent="0.3">
      <c r="A336" s="8">
        <v>325</v>
      </c>
      <c r="B336" s="3" t="s">
        <v>26</v>
      </c>
      <c r="C336" s="14">
        <v>44521</v>
      </c>
      <c r="D336" s="11">
        <f t="shared" si="186"/>
        <v>-20.636286183179401</v>
      </c>
      <c r="E336" s="8">
        <f t="shared" si="175"/>
        <v>-180</v>
      </c>
      <c r="F336" s="3">
        <f t="shared" si="175"/>
        <v>-165</v>
      </c>
      <c r="G336" s="3">
        <f t="shared" si="175"/>
        <v>-150</v>
      </c>
      <c r="H336" s="3">
        <f t="shared" si="175"/>
        <v>-135</v>
      </c>
      <c r="I336" s="3">
        <f t="shared" si="175"/>
        <v>-120</v>
      </c>
      <c r="J336" s="3">
        <f t="shared" si="175"/>
        <v>-105</v>
      </c>
      <c r="K336" s="3">
        <f t="shared" si="175"/>
        <v>-90</v>
      </c>
      <c r="L336" s="3">
        <f t="shared" si="173"/>
        <v>-75</v>
      </c>
      <c r="M336" s="3">
        <f t="shared" si="173"/>
        <v>-60</v>
      </c>
      <c r="N336" s="3">
        <f t="shared" si="173"/>
        <v>-45</v>
      </c>
      <c r="O336" s="3">
        <f t="shared" si="173"/>
        <v>-30</v>
      </c>
      <c r="P336" s="3">
        <f t="shared" si="173"/>
        <v>-15</v>
      </c>
      <c r="Q336" s="3">
        <f t="shared" si="173"/>
        <v>0</v>
      </c>
      <c r="R336" s="3">
        <f t="shared" si="173"/>
        <v>15</v>
      </c>
      <c r="S336" s="3">
        <f t="shared" si="173"/>
        <v>30</v>
      </c>
      <c r="T336" s="3">
        <f t="shared" si="173"/>
        <v>45</v>
      </c>
      <c r="U336" s="3">
        <f t="shared" si="173"/>
        <v>60</v>
      </c>
      <c r="V336" s="3">
        <f t="shared" si="176"/>
        <v>75</v>
      </c>
      <c r="W336" s="3">
        <f t="shared" si="176"/>
        <v>90</v>
      </c>
      <c r="X336" s="3">
        <f t="shared" si="176"/>
        <v>105</v>
      </c>
      <c r="Y336" s="3">
        <f t="shared" si="176"/>
        <v>120</v>
      </c>
      <c r="Z336" s="3">
        <f t="shared" si="176"/>
        <v>135</v>
      </c>
      <c r="AA336" s="3">
        <f t="shared" si="166"/>
        <v>150</v>
      </c>
      <c r="AB336" s="3">
        <f t="shared" si="166"/>
        <v>165</v>
      </c>
      <c r="AC336" s="3">
        <f t="shared" si="166"/>
        <v>180</v>
      </c>
      <c r="AD336" s="7">
        <f t="shared" si="180"/>
        <v>137.24371381682059</v>
      </c>
      <c r="AE336" s="7">
        <f t="shared" si="180"/>
        <v>134.80589471679647</v>
      </c>
      <c r="AF336" s="7">
        <f t="shared" si="180"/>
        <v>128.17736571377532</v>
      </c>
      <c r="AG336" s="7">
        <f t="shared" si="180"/>
        <v>118.70645970232783</v>
      </c>
      <c r="AH336" s="7">
        <f t="shared" si="180"/>
        <v>107.50384745669258</v>
      </c>
      <c r="AI336" s="7">
        <f t="shared" si="180"/>
        <v>95.26006079213704</v>
      </c>
      <c r="AJ336" s="7">
        <f t="shared" si="180"/>
        <v>82.373874480096859</v>
      </c>
      <c r="AK336" s="7">
        <f t="shared" si="180"/>
        <v>69.078215460223959</v>
      </c>
      <c r="AL336" s="7">
        <f t="shared" si="180"/>
        <v>55.515272860450786</v>
      </c>
      <c r="AM336" s="7">
        <f t="shared" si="180"/>
        <v>41.777380262311894</v>
      </c>
      <c r="AN336" s="7">
        <f t="shared" si="180"/>
        <v>27.930722540485625</v>
      </c>
      <c r="AO336" s="7">
        <f t="shared" si="180"/>
        <v>14.04063609625679</v>
      </c>
      <c r="AP336" s="7">
        <f t="shared" si="178"/>
        <v>1.4837138168206101</v>
      </c>
      <c r="AQ336" s="7">
        <f t="shared" si="187"/>
        <v>14.04063609625679</v>
      </c>
      <c r="AR336" s="7">
        <f t="shared" si="187"/>
        <v>27.930722540485625</v>
      </c>
      <c r="AS336" s="7">
        <f t="shared" si="187"/>
        <v>41.777380262311894</v>
      </c>
      <c r="AT336" s="7">
        <f t="shared" si="187"/>
        <v>55.515272860450786</v>
      </c>
      <c r="AU336" s="7">
        <f t="shared" si="171"/>
        <v>69.078215460223959</v>
      </c>
      <c r="AV336" s="7">
        <f t="shared" si="171"/>
        <v>82.373874480096859</v>
      </c>
      <c r="AW336" s="7">
        <f t="shared" si="171"/>
        <v>95.26006079213704</v>
      </c>
      <c r="AX336" s="7">
        <f t="shared" si="171"/>
        <v>107.50384745669258</v>
      </c>
      <c r="AY336" s="7">
        <f t="shared" si="171"/>
        <v>118.70645970232783</v>
      </c>
      <c r="AZ336" s="7">
        <f t="shared" si="162"/>
        <v>128.17736571377532</v>
      </c>
      <c r="BA336" s="7">
        <f t="shared" si="162"/>
        <v>134.80589471679647</v>
      </c>
      <c r="BB336" s="7">
        <f t="shared" si="162"/>
        <v>137.24371381682059</v>
      </c>
      <c r="BC336" s="7">
        <f t="shared" si="188"/>
        <v>98.80510270256147</v>
      </c>
      <c r="BD336" s="7">
        <f t="shared" si="181"/>
        <v>13.174013693674862</v>
      </c>
      <c r="BE336" s="40">
        <f t="shared" si="189"/>
        <v>1.0254811672884725</v>
      </c>
      <c r="BF336" s="40">
        <f t="shared" si="179"/>
        <v>0</v>
      </c>
      <c r="BG336" s="40">
        <f t="shared" si="179"/>
        <v>0</v>
      </c>
      <c r="BH336" s="40">
        <f t="shared" si="179"/>
        <v>0</v>
      </c>
      <c r="BI336" s="40">
        <f t="shared" si="179"/>
        <v>0</v>
      </c>
      <c r="BJ336" s="40">
        <f t="shared" si="179"/>
        <v>0</v>
      </c>
      <c r="BK336" s="40">
        <f t="shared" si="179"/>
        <v>0</v>
      </c>
      <c r="BL336" s="40">
        <f t="shared" si="177"/>
        <v>186.03490823663586</v>
      </c>
      <c r="BM336" s="40">
        <f t="shared" si="177"/>
        <v>500.58490145201893</v>
      </c>
      <c r="BN336" s="40">
        <f t="shared" si="177"/>
        <v>793.69883244821597</v>
      </c>
      <c r="BO336" s="40">
        <f t="shared" si="177"/>
        <v>1045.4014712215092</v>
      </c>
      <c r="BP336" s="40">
        <f t="shared" si="177"/>
        <v>1238.5396988977766</v>
      </c>
      <c r="BQ336" s="40">
        <f t="shared" si="177"/>
        <v>1359.9514644368928</v>
      </c>
      <c r="BR336" s="40">
        <f t="shared" si="177"/>
        <v>1401.3627566597963</v>
      </c>
      <c r="BS336" s="40">
        <f t="shared" si="177"/>
        <v>1359.9514644368928</v>
      </c>
      <c r="BT336" s="40">
        <f t="shared" si="177"/>
        <v>1238.5396988977766</v>
      </c>
      <c r="BU336" s="40">
        <f t="shared" si="177"/>
        <v>1045.4014712215092</v>
      </c>
      <c r="BV336" s="40">
        <f t="shared" si="177"/>
        <v>793.69883244821597</v>
      </c>
      <c r="BW336" s="40">
        <f t="shared" si="177"/>
        <v>500.58490145201893</v>
      </c>
      <c r="BX336" s="40">
        <f t="shared" si="172"/>
        <v>186.03490823663586</v>
      </c>
      <c r="BY336" s="40">
        <f t="shared" si="174"/>
        <v>0</v>
      </c>
      <c r="BZ336" s="40">
        <f t="shared" si="174"/>
        <v>0</v>
      </c>
      <c r="CA336" s="40">
        <f t="shared" si="174"/>
        <v>0</v>
      </c>
      <c r="CB336" s="40">
        <f t="shared" si="174"/>
        <v>0</v>
      </c>
      <c r="CC336" s="40">
        <f t="shared" si="174"/>
        <v>0</v>
      </c>
      <c r="CD336" s="40">
        <f t="shared" si="174"/>
        <v>0</v>
      </c>
      <c r="CE336" s="40">
        <f t="shared" si="190"/>
        <v>714.69500589649613</v>
      </c>
      <c r="CF336" s="10">
        <f t="shared" si="182"/>
        <v>1.7244743599308452</v>
      </c>
      <c r="CG336" s="35">
        <f t="shared" si="183"/>
        <v>7.5666666666666638</v>
      </c>
      <c r="CH336" s="7">
        <f t="shared" si="184"/>
        <v>41.945073792542708</v>
      </c>
      <c r="CI336" s="7">
        <f t="shared" si="191"/>
        <v>21.391987634196781</v>
      </c>
      <c r="CJ336" s="10">
        <f t="shared" si="185"/>
        <v>24.691755636390944</v>
      </c>
    </row>
    <row r="337" spans="1:88" ht="15.75" thickBot="1" x14ac:dyDescent="0.3">
      <c r="A337" s="8">
        <v>326</v>
      </c>
      <c r="B337" s="3" t="s">
        <v>26</v>
      </c>
      <c r="C337" s="14">
        <v>44522</v>
      </c>
      <c r="D337" s="11">
        <f t="shared" si="186"/>
        <v>-20.82494421566161</v>
      </c>
      <c r="E337" s="8">
        <f t="shared" si="175"/>
        <v>-180</v>
      </c>
      <c r="F337" s="3">
        <f t="shared" si="175"/>
        <v>-165</v>
      </c>
      <c r="G337" s="3">
        <f t="shared" si="175"/>
        <v>-150</v>
      </c>
      <c r="H337" s="3">
        <f t="shared" si="175"/>
        <v>-135</v>
      </c>
      <c r="I337" s="3">
        <f t="shared" si="175"/>
        <v>-120</v>
      </c>
      <c r="J337" s="3">
        <f t="shared" si="175"/>
        <v>-105</v>
      </c>
      <c r="K337" s="3">
        <f t="shared" si="175"/>
        <v>-90</v>
      </c>
      <c r="L337" s="3">
        <f t="shared" si="173"/>
        <v>-75</v>
      </c>
      <c r="M337" s="3">
        <f t="shared" si="173"/>
        <v>-60</v>
      </c>
      <c r="N337" s="3">
        <f t="shared" si="173"/>
        <v>-45</v>
      </c>
      <c r="O337" s="3">
        <f t="shared" si="173"/>
        <v>-30</v>
      </c>
      <c r="P337" s="3">
        <f t="shared" si="173"/>
        <v>-15</v>
      </c>
      <c r="Q337" s="3">
        <f t="shared" si="173"/>
        <v>0</v>
      </c>
      <c r="R337" s="3">
        <f t="shared" si="173"/>
        <v>15</v>
      </c>
      <c r="S337" s="3">
        <f t="shared" si="173"/>
        <v>30</v>
      </c>
      <c r="T337" s="3">
        <f t="shared" si="173"/>
        <v>45</v>
      </c>
      <c r="U337" s="3">
        <f t="shared" si="173"/>
        <v>60</v>
      </c>
      <c r="V337" s="3">
        <f t="shared" si="176"/>
        <v>75</v>
      </c>
      <c r="W337" s="3">
        <f t="shared" si="176"/>
        <v>90</v>
      </c>
      <c r="X337" s="3">
        <f t="shared" si="176"/>
        <v>105</v>
      </c>
      <c r="Y337" s="3">
        <f t="shared" si="176"/>
        <v>120</v>
      </c>
      <c r="Z337" s="3">
        <f t="shared" si="176"/>
        <v>135</v>
      </c>
      <c r="AA337" s="3">
        <f t="shared" si="166"/>
        <v>150</v>
      </c>
      <c r="AB337" s="3">
        <f t="shared" si="166"/>
        <v>165</v>
      </c>
      <c r="AC337" s="3">
        <f t="shared" si="166"/>
        <v>180</v>
      </c>
      <c r="AD337" s="7">
        <f t="shared" si="180"/>
        <v>137.05505578433841</v>
      </c>
      <c r="AE337" s="7">
        <f t="shared" si="180"/>
        <v>134.62830092618023</v>
      </c>
      <c r="AF337" s="7">
        <f t="shared" si="180"/>
        <v>128.02485278560533</v>
      </c>
      <c r="AG337" s="7">
        <f t="shared" si="180"/>
        <v>118.58091023495759</v>
      </c>
      <c r="AH337" s="7">
        <f t="shared" si="180"/>
        <v>107.40177677451359</v>
      </c>
      <c r="AI337" s="7">
        <f t="shared" si="180"/>
        <v>95.177266457553642</v>
      </c>
      <c r="AJ337" s="7">
        <f t="shared" si="180"/>
        <v>82.306837013864325</v>
      </c>
      <c r="AK337" s="7">
        <f t="shared" si="180"/>
        <v>69.024218814001344</v>
      </c>
      <c r="AL337" s="7">
        <f t="shared" si="180"/>
        <v>55.472185384026176</v>
      </c>
      <c r="AM337" s="7">
        <f t="shared" si="180"/>
        <v>41.743305722429582</v>
      </c>
      <c r="AN337" s="7">
        <f t="shared" si="180"/>
        <v>27.903249374440612</v>
      </c>
      <c r="AO337" s="7">
        <f t="shared" si="180"/>
        <v>14.01306586490036</v>
      </c>
      <c r="AP337" s="7">
        <f t="shared" si="178"/>
        <v>1.295055784338407</v>
      </c>
      <c r="AQ337" s="7">
        <f t="shared" si="187"/>
        <v>14.01306586490036</v>
      </c>
      <c r="AR337" s="7">
        <f t="shared" si="187"/>
        <v>27.903249374440612</v>
      </c>
      <c r="AS337" s="7">
        <f t="shared" si="187"/>
        <v>41.743305722429582</v>
      </c>
      <c r="AT337" s="7">
        <f t="shared" si="187"/>
        <v>55.472185384026176</v>
      </c>
      <c r="AU337" s="7">
        <f t="shared" si="171"/>
        <v>69.024218814001344</v>
      </c>
      <c r="AV337" s="7">
        <f t="shared" si="171"/>
        <v>82.306837013864325</v>
      </c>
      <c r="AW337" s="7">
        <f t="shared" si="171"/>
        <v>95.177266457553642</v>
      </c>
      <c r="AX337" s="7">
        <f t="shared" si="171"/>
        <v>107.40177677451359</v>
      </c>
      <c r="AY337" s="7">
        <f t="shared" si="171"/>
        <v>118.58091023495759</v>
      </c>
      <c r="AZ337" s="7">
        <f t="shared" si="162"/>
        <v>128.02485278560533</v>
      </c>
      <c r="BA337" s="7">
        <f t="shared" si="162"/>
        <v>134.62830092618023</v>
      </c>
      <c r="BB337" s="7">
        <f t="shared" si="162"/>
        <v>137.05505578433841</v>
      </c>
      <c r="BC337" s="7">
        <f t="shared" si="188"/>
        <v>98.893826350451974</v>
      </c>
      <c r="BD337" s="7">
        <f t="shared" si="181"/>
        <v>13.185843513393596</v>
      </c>
      <c r="BE337" s="40">
        <f t="shared" si="189"/>
        <v>1.0258383434213432</v>
      </c>
      <c r="BF337" s="40">
        <f t="shared" si="179"/>
        <v>0</v>
      </c>
      <c r="BG337" s="40">
        <f t="shared" si="179"/>
        <v>0</v>
      </c>
      <c r="BH337" s="40">
        <f t="shared" si="179"/>
        <v>0</v>
      </c>
      <c r="BI337" s="40">
        <f t="shared" si="179"/>
        <v>0</v>
      </c>
      <c r="BJ337" s="40">
        <f t="shared" si="179"/>
        <v>0</v>
      </c>
      <c r="BK337" s="40">
        <f t="shared" si="179"/>
        <v>0</v>
      </c>
      <c r="BL337" s="40">
        <f t="shared" si="177"/>
        <v>187.72581437032983</v>
      </c>
      <c r="BM337" s="40">
        <f t="shared" si="177"/>
        <v>501.99347443902224</v>
      </c>
      <c r="BN337" s="40">
        <f t="shared" si="177"/>
        <v>794.84431282589867</v>
      </c>
      <c r="BO337" s="40">
        <f t="shared" si="177"/>
        <v>1046.3210288537839</v>
      </c>
      <c r="BP337" s="40">
        <f t="shared" si="177"/>
        <v>1239.2858999103019</v>
      </c>
      <c r="BQ337" s="40">
        <f t="shared" si="177"/>
        <v>1360.5886889224771</v>
      </c>
      <c r="BR337" s="40">
        <f t="shared" si="177"/>
        <v>1401.9628112814673</v>
      </c>
      <c r="BS337" s="40">
        <f t="shared" si="177"/>
        <v>1360.5886889224771</v>
      </c>
      <c r="BT337" s="40">
        <f t="shared" si="177"/>
        <v>1239.2858999103019</v>
      </c>
      <c r="BU337" s="40">
        <f t="shared" si="177"/>
        <v>1046.3210288537839</v>
      </c>
      <c r="BV337" s="40">
        <f t="shared" si="177"/>
        <v>794.84431282589867</v>
      </c>
      <c r="BW337" s="40">
        <f t="shared" si="177"/>
        <v>501.99347443902224</v>
      </c>
      <c r="BX337" s="40">
        <f t="shared" si="172"/>
        <v>187.72581437032983</v>
      </c>
      <c r="BY337" s="40">
        <f t="shared" si="174"/>
        <v>0</v>
      </c>
      <c r="BZ337" s="40">
        <f t="shared" si="174"/>
        <v>0</v>
      </c>
      <c r="CA337" s="40">
        <f t="shared" si="174"/>
        <v>0</v>
      </c>
      <c r="CB337" s="40">
        <f t="shared" si="174"/>
        <v>0</v>
      </c>
      <c r="CC337" s="40">
        <f t="shared" si="174"/>
        <v>0</v>
      </c>
      <c r="CD337" s="40">
        <f t="shared" si="174"/>
        <v>0</v>
      </c>
      <c r="CE337" s="40">
        <f t="shared" si="190"/>
        <v>715.00103375354831</v>
      </c>
      <c r="CF337" s="10">
        <f t="shared" si="182"/>
        <v>1.7260228797109145</v>
      </c>
      <c r="CG337" s="35">
        <f t="shared" si="183"/>
        <v>7.5666666666666638</v>
      </c>
      <c r="CH337" s="7">
        <f t="shared" si="184"/>
        <v>41.988549036229465</v>
      </c>
      <c r="CI337" s="7">
        <f t="shared" si="191"/>
        <v>21.414160008477026</v>
      </c>
      <c r="CJ337" s="10">
        <f t="shared" si="185"/>
        <v>24.706097160795071</v>
      </c>
    </row>
    <row r="338" spans="1:88" ht="15.75" thickBot="1" x14ac:dyDescent="0.3">
      <c r="A338" s="8">
        <v>327</v>
      </c>
      <c r="B338" s="3" t="s">
        <v>26</v>
      </c>
      <c r="C338" s="14">
        <v>44523</v>
      </c>
      <c r="D338" s="11">
        <f t="shared" si="186"/>
        <v>-21.007431367733613</v>
      </c>
      <c r="E338" s="8">
        <f t="shared" si="175"/>
        <v>-180</v>
      </c>
      <c r="F338" s="3">
        <f t="shared" si="175"/>
        <v>-165</v>
      </c>
      <c r="G338" s="3">
        <f t="shared" si="175"/>
        <v>-150</v>
      </c>
      <c r="H338" s="3">
        <f t="shared" si="175"/>
        <v>-135</v>
      </c>
      <c r="I338" s="3">
        <f t="shared" si="175"/>
        <v>-120</v>
      </c>
      <c r="J338" s="3">
        <f t="shared" si="175"/>
        <v>-105</v>
      </c>
      <c r="K338" s="3">
        <f t="shared" si="175"/>
        <v>-90</v>
      </c>
      <c r="L338" s="3">
        <f t="shared" si="173"/>
        <v>-75</v>
      </c>
      <c r="M338" s="3">
        <f t="shared" si="173"/>
        <v>-60</v>
      </c>
      <c r="N338" s="3">
        <f t="shared" si="173"/>
        <v>-45</v>
      </c>
      <c r="O338" s="3">
        <f t="shared" si="173"/>
        <v>-30</v>
      </c>
      <c r="P338" s="3">
        <f t="shared" si="173"/>
        <v>-15</v>
      </c>
      <c r="Q338" s="3">
        <f t="shared" si="173"/>
        <v>0</v>
      </c>
      <c r="R338" s="3">
        <f t="shared" si="173"/>
        <v>15</v>
      </c>
      <c r="S338" s="3">
        <f t="shared" si="173"/>
        <v>30</v>
      </c>
      <c r="T338" s="3">
        <f t="shared" si="173"/>
        <v>45</v>
      </c>
      <c r="U338" s="3">
        <f t="shared" si="173"/>
        <v>60</v>
      </c>
      <c r="V338" s="3">
        <f t="shared" si="176"/>
        <v>75</v>
      </c>
      <c r="W338" s="3">
        <f t="shared" si="176"/>
        <v>90</v>
      </c>
      <c r="X338" s="3">
        <f t="shared" si="176"/>
        <v>105</v>
      </c>
      <c r="Y338" s="3">
        <f t="shared" si="176"/>
        <v>120</v>
      </c>
      <c r="Z338" s="3">
        <f t="shared" si="176"/>
        <v>135</v>
      </c>
      <c r="AA338" s="3">
        <f t="shared" si="166"/>
        <v>150</v>
      </c>
      <c r="AB338" s="3">
        <f t="shared" si="166"/>
        <v>165</v>
      </c>
      <c r="AC338" s="3">
        <f t="shared" si="166"/>
        <v>180</v>
      </c>
      <c r="AD338" s="7">
        <f t="shared" si="180"/>
        <v>136.87256863226636</v>
      </c>
      <c r="AE338" s="7">
        <f t="shared" si="180"/>
        <v>134.45644987928745</v>
      </c>
      <c r="AF338" s="7">
        <f t="shared" si="180"/>
        <v>127.87716863361472</v>
      </c>
      <c r="AG338" s="7">
        <f t="shared" si="180"/>
        <v>118.45928821516375</v>
      </c>
      <c r="AH338" s="7">
        <f t="shared" si="180"/>
        <v>107.30291380069306</v>
      </c>
      <c r="AI338" s="7">
        <f t="shared" si="180"/>
        <v>95.097137030259844</v>
      </c>
      <c r="AJ338" s="7">
        <f t="shared" si="180"/>
        <v>82.242062063167282</v>
      </c>
      <c r="AK338" s="7">
        <f t="shared" si="180"/>
        <v>68.972196462964789</v>
      </c>
      <c r="AL338" s="7">
        <f t="shared" si="180"/>
        <v>55.430892886287623</v>
      </c>
      <c r="AM338" s="7">
        <f t="shared" si="180"/>
        <v>41.710986906012465</v>
      </c>
      <c r="AN338" s="7">
        <f t="shared" si="180"/>
        <v>27.877768246648287</v>
      </c>
      <c r="AO338" s="7">
        <f t="shared" si="180"/>
        <v>13.988719264037073</v>
      </c>
      <c r="AP338" s="7">
        <f t="shared" si="178"/>
        <v>1.1125686322664305</v>
      </c>
      <c r="AQ338" s="7">
        <f t="shared" si="187"/>
        <v>13.988719264037073</v>
      </c>
      <c r="AR338" s="7">
        <f t="shared" si="187"/>
        <v>27.877768246648287</v>
      </c>
      <c r="AS338" s="7">
        <f t="shared" si="187"/>
        <v>41.710986906012465</v>
      </c>
      <c r="AT338" s="7">
        <f t="shared" si="187"/>
        <v>55.430892886287623</v>
      </c>
      <c r="AU338" s="7">
        <f t="shared" si="171"/>
        <v>68.972196462964789</v>
      </c>
      <c r="AV338" s="7">
        <f t="shared" si="171"/>
        <v>82.242062063167282</v>
      </c>
      <c r="AW338" s="7">
        <f t="shared" si="171"/>
        <v>95.097137030259844</v>
      </c>
      <c r="AX338" s="7">
        <f t="shared" si="171"/>
        <v>107.30291380069306</v>
      </c>
      <c r="AY338" s="7">
        <f t="shared" si="171"/>
        <v>118.45928821516375</v>
      </c>
      <c r="AZ338" s="7">
        <f t="shared" si="162"/>
        <v>127.87716863361472</v>
      </c>
      <c r="BA338" s="7">
        <f t="shared" si="162"/>
        <v>134.45644987928745</v>
      </c>
      <c r="BB338" s="7">
        <f t="shared" si="162"/>
        <v>136.87256863226636</v>
      </c>
      <c r="BC338" s="7">
        <f t="shared" si="188"/>
        <v>98.979880131381321</v>
      </c>
      <c r="BD338" s="7">
        <f t="shared" si="181"/>
        <v>13.197317350850843</v>
      </c>
      <c r="BE338" s="40">
        <f t="shared" si="189"/>
        <v>1.0261878630954209</v>
      </c>
      <c r="BF338" s="40">
        <f t="shared" si="179"/>
        <v>0</v>
      </c>
      <c r="BG338" s="40">
        <f t="shared" si="179"/>
        <v>0</v>
      </c>
      <c r="BH338" s="40">
        <f t="shared" si="179"/>
        <v>0</v>
      </c>
      <c r="BI338" s="40">
        <f t="shared" si="179"/>
        <v>0</v>
      </c>
      <c r="BJ338" s="40">
        <f t="shared" si="179"/>
        <v>0</v>
      </c>
      <c r="BK338" s="40">
        <f t="shared" si="179"/>
        <v>0</v>
      </c>
      <c r="BL338" s="40">
        <f t="shared" si="177"/>
        <v>189.36129549123501</v>
      </c>
      <c r="BM338" s="40">
        <f t="shared" si="177"/>
        <v>503.35358668858544</v>
      </c>
      <c r="BN338" s="40">
        <f t="shared" si="177"/>
        <v>795.94782213763176</v>
      </c>
      <c r="BO338" s="40">
        <f t="shared" si="177"/>
        <v>1047.2041882273581</v>
      </c>
      <c r="BP338" s="40">
        <f t="shared" si="177"/>
        <v>1239.999978829527</v>
      </c>
      <c r="BQ338" s="40">
        <f t="shared" si="177"/>
        <v>1361.1964794247085</v>
      </c>
      <c r="BR338" s="40">
        <f t="shared" si="177"/>
        <v>1402.5343487840287</v>
      </c>
      <c r="BS338" s="40">
        <f t="shared" si="177"/>
        <v>1361.1964794247085</v>
      </c>
      <c r="BT338" s="40">
        <f t="shared" si="177"/>
        <v>1239.999978829527</v>
      </c>
      <c r="BU338" s="40">
        <f t="shared" si="177"/>
        <v>1047.2041882273581</v>
      </c>
      <c r="BV338" s="40">
        <f t="shared" si="177"/>
        <v>795.94782213763176</v>
      </c>
      <c r="BW338" s="40">
        <f t="shared" si="177"/>
        <v>503.35358668858544</v>
      </c>
      <c r="BX338" s="40">
        <f t="shared" si="172"/>
        <v>189.36129549123501</v>
      </c>
      <c r="BY338" s="40">
        <f t="shared" si="174"/>
        <v>0</v>
      </c>
      <c r="BZ338" s="40">
        <f t="shared" si="174"/>
        <v>0</v>
      </c>
      <c r="CA338" s="40">
        <f t="shared" si="174"/>
        <v>0</v>
      </c>
      <c r="CB338" s="40">
        <f t="shared" si="174"/>
        <v>0</v>
      </c>
      <c r="CC338" s="40">
        <f t="shared" si="174"/>
        <v>0</v>
      </c>
      <c r="CD338" s="40">
        <f t="shared" si="174"/>
        <v>0</v>
      </c>
      <c r="CE338" s="40">
        <f t="shared" si="190"/>
        <v>715.29251787985459</v>
      </c>
      <c r="CF338" s="10">
        <f t="shared" si="182"/>
        <v>1.7275248015219213</v>
      </c>
      <c r="CG338" s="35">
        <f t="shared" si="183"/>
        <v>7.5666666666666638</v>
      </c>
      <c r="CH338" s="7">
        <f t="shared" si="184"/>
        <v>42.030275650383977</v>
      </c>
      <c r="CI338" s="7">
        <f t="shared" si="191"/>
        <v>21.435440581695829</v>
      </c>
      <c r="CJ338" s="10">
        <f t="shared" si="185"/>
        <v>24.719745148879298</v>
      </c>
    </row>
    <row r="339" spans="1:88" ht="15.75" thickBot="1" x14ac:dyDescent="0.3">
      <c r="A339" s="8">
        <v>328</v>
      </c>
      <c r="B339" s="3" t="s">
        <v>26</v>
      </c>
      <c r="C339" s="14">
        <v>44524</v>
      </c>
      <c r="D339" s="11">
        <f t="shared" si="186"/>
        <v>-21.183693564513842</v>
      </c>
      <c r="E339" s="8">
        <f t="shared" si="175"/>
        <v>-180</v>
      </c>
      <c r="F339" s="3">
        <f t="shared" si="175"/>
        <v>-165</v>
      </c>
      <c r="G339" s="3">
        <f t="shared" si="175"/>
        <v>-150</v>
      </c>
      <c r="H339" s="3">
        <f t="shared" si="175"/>
        <v>-135</v>
      </c>
      <c r="I339" s="3">
        <f t="shared" si="175"/>
        <v>-120</v>
      </c>
      <c r="J339" s="3">
        <f t="shared" si="175"/>
        <v>-105</v>
      </c>
      <c r="K339" s="3">
        <f t="shared" si="175"/>
        <v>-90</v>
      </c>
      <c r="L339" s="3">
        <f t="shared" si="173"/>
        <v>-75</v>
      </c>
      <c r="M339" s="3">
        <f t="shared" si="173"/>
        <v>-60</v>
      </c>
      <c r="N339" s="3">
        <f t="shared" si="173"/>
        <v>-45</v>
      </c>
      <c r="O339" s="3">
        <f t="shared" si="173"/>
        <v>-30</v>
      </c>
      <c r="P339" s="3">
        <f t="shared" si="173"/>
        <v>-15</v>
      </c>
      <c r="Q339" s="3">
        <f t="shared" si="173"/>
        <v>0</v>
      </c>
      <c r="R339" s="3">
        <f t="shared" si="173"/>
        <v>15</v>
      </c>
      <c r="S339" s="3">
        <f t="shared" si="173"/>
        <v>30</v>
      </c>
      <c r="T339" s="3">
        <f t="shared" si="173"/>
        <v>45</v>
      </c>
      <c r="U339" s="3">
        <f t="shared" si="173"/>
        <v>60</v>
      </c>
      <c r="V339" s="3">
        <f t="shared" si="176"/>
        <v>75</v>
      </c>
      <c r="W339" s="3">
        <f t="shared" si="176"/>
        <v>90</v>
      </c>
      <c r="X339" s="3">
        <f t="shared" si="176"/>
        <v>105</v>
      </c>
      <c r="Y339" s="3">
        <f t="shared" si="176"/>
        <v>120</v>
      </c>
      <c r="Z339" s="3">
        <f t="shared" si="176"/>
        <v>135</v>
      </c>
      <c r="AA339" s="3">
        <f t="shared" si="166"/>
        <v>150</v>
      </c>
      <c r="AB339" s="3">
        <f t="shared" si="166"/>
        <v>165</v>
      </c>
      <c r="AC339" s="3">
        <f t="shared" si="166"/>
        <v>180</v>
      </c>
      <c r="AD339" s="7">
        <f t="shared" si="180"/>
        <v>136.69630643548618</v>
      </c>
      <c r="AE339" s="7">
        <f t="shared" si="180"/>
        <v>134.29039986662528</v>
      </c>
      <c r="AF339" s="7">
        <f t="shared" si="180"/>
        <v>127.73437441831369</v>
      </c>
      <c r="AG339" s="7">
        <f t="shared" si="180"/>
        <v>118.34164886277514</v>
      </c>
      <c r="AH339" s="7">
        <f t="shared" si="180"/>
        <v>107.20730182028288</v>
      </c>
      <c r="AI339" s="7">
        <f t="shared" si="180"/>
        <v>95.019701224500864</v>
      </c>
      <c r="AJ339" s="7">
        <f t="shared" si="180"/>
        <v>82.179562408087307</v>
      </c>
      <c r="AK339" s="7">
        <f t="shared" si="180"/>
        <v>68.922143637348213</v>
      </c>
      <c r="AL339" s="7">
        <f t="shared" si="180"/>
        <v>55.39136988348524</v>
      </c>
      <c r="AM339" s="7">
        <f t="shared" si="180"/>
        <v>41.680370592307604</v>
      </c>
      <c r="AN339" s="7">
        <f t="shared" si="180"/>
        <v>27.854179981706885</v>
      </c>
      <c r="AO339" s="7">
        <f t="shared" si="180"/>
        <v>13.967382248183554</v>
      </c>
      <c r="AP339" s="7">
        <f t="shared" si="178"/>
        <v>0.93630643548643644</v>
      </c>
      <c r="AQ339" s="7">
        <f t="shared" si="187"/>
        <v>13.967382248183554</v>
      </c>
      <c r="AR339" s="7">
        <f t="shared" si="187"/>
        <v>27.854179981706885</v>
      </c>
      <c r="AS339" s="7">
        <f t="shared" si="187"/>
        <v>41.680370592307604</v>
      </c>
      <c r="AT339" s="7">
        <f t="shared" si="187"/>
        <v>55.39136988348524</v>
      </c>
      <c r="AU339" s="7">
        <f t="shared" si="171"/>
        <v>68.922143637348213</v>
      </c>
      <c r="AV339" s="7">
        <f t="shared" si="171"/>
        <v>82.179562408087307</v>
      </c>
      <c r="AW339" s="7">
        <f t="shared" si="171"/>
        <v>95.019701224500864</v>
      </c>
      <c r="AX339" s="7">
        <f t="shared" si="171"/>
        <v>107.20730182028288</v>
      </c>
      <c r="AY339" s="7">
        <f t="shared" si="171"/>
        <v>118.34164886277514</v>
      </c>
      <c r="AZ339" s="7">
        <f t="shared" si="162"/>
        <v>127.73437441831369</v>
      </c>
      <c r="BA339" s="7">
        <f t="shared" si="162"/>
        <v>134.29039986662528</v>
      </c>
      <c r="BB339" s="7">
        <f t="shared" si="162"/>
        <v>136.69630643548618</v>
      </c>
      <c r="BC339" s="7">
        <f t="shared" si="188"/>
        <v>99.063218002037232</v>
      </c>
      <c r="BD339" s="7">
        <f t="shared" si="181"/>
        <v>13.208429066938297</v>
      </c>
      <c r="BE339" s="40">
        <f t="shared" si="189"/>
        <v>1.0265296227404832</v>
      </c>
      <c r="BF339" s="40">
        <f t="shared" si="179"/>
        <v>0</v>
      </c>
      <c r="BG339" s="40">
        <f t="shared" si="179"/>
        <v>0</v>
      </c>
      <c r="BH339" s="40">
        <f t="shared" si="179"/>
        <v>0</v>
      </c>
      <c r="BI339" s="40">
        <f t="shared" si="179"/>
        <v>0</v>
      </c>
      <c r="BJ339" s="40">
        <f t="shared" si="179"/>
        <v>0</v>
      </c>
      <c r="BK339" s="40">
        <f t="shared" si="179"/>
        <v>0</v>
      </c>
      <c r="BL339" s="40">
        <f t="shared" si="177"/>
        <v>190.94095397024063</v>
      </c>
      <c r="BM339" s="40">
        <f t="shared" si="177"/>
        <v>504.66526933519975</v>
      </c>
      <c r="BN339" s="40">
        <f t="shared" si="177"/>
        <v>797.00979106198145</v>
      </c>
      <c r="BO339" s="40">
        <f t="shared" si="177"/>
        <v>1048.0517231170707</v>
      </c>
      <c r="BP339" s="40">
        <f t="shared" si="177"/>
        <v>1240.682972697321</v>
      </c>
      <c r="BQ339" s="40">
        <f t="shared" si="177"/>
        <v>1361.7760384820299</v>
      </c>
      <c r="BR339" s="40">
        <f t="shared" si="177"/>
        <v>1403.0786281537223</v>
      </c>
      <c r="BS339" s="40">
        <f t="shared" si="177"/>
        <v>1361.7760384820299</v>
      </c>
      <c r="BT339" s="40">
        <f t="shared" si="177"/>
        <v>1240.682972697321</v>
      </c>
      <c r="BU339" s="40">
        <f t="shared" si="177"/>
        <v>1048.0517231170707</v>
      </c>
      <c r="BV339" s="40">
        <f t="shared" si="177"/>
        <v>797.00979106198145</v>
      </c>
      <c r="BW339" s="40">
        <f t="shared" si="177"/>
        <v>504.66526933519975</v>
      </c>
      <c r="BX339" s="40">
        <f t="shared" si="172"/>
        <v>190.94095397024063</v>
      </c>
      <c r="BY339" s="40">
        <f t="shared" si="174"/>
        <v>0</v>
      </c>
      <c r="BZ339" s="40">
        <f t="shared" si="174"/>
        <v>0</v>
      </c>
      <c r="CA339" s="40">
        <f t="shared" si="174"/>
        <v>0</v>
      </c>
      <c r="CB339" s="40">
        <f t="shared" si="174"/>
        <v>0</v>
      </c>
      <c r="CC339" s="40">
        <f t="shared" si="174"/>
        <v>0</v>
      </c>
      <c r="CD339" s="40">
        <f t="shared" si="174"/>
        <v>0</v>
      </c>
      <c r="CE339" s="40">
        <f t="shared" si="190"/>
        <v>715.57010035839835</v>
      </c>
      <c r="CF339" s="10">
        <f t="shared" si="182"/>
        <v>1.7289793217564684</v>
      </c>
      <c r="CG339" s="35">
        <f t="shared" si="183"/>
        <v>7.5666666666666638</v>
      </c>
      <c r="CH339" s="7">
        <f t="shared" si="184"/>
        <v>42.070289757222049</v>
      </c>
      <c r="CI339" s="7">
        <f t="shared" si="191"/>
        <v>21.455847776183244</v>
      </c>
      <c r="CJ339" s="10">
        <f t="shared" si="185"/>
        <v>24.732727272371857</v>
      </c>
    </row>
    <row r="340" spans="1:88" ht="15.75" thickBot="1" x14ac:dyDescent="0.3">
      <c r="A340" s="8">
        <v>329</v>
      </c>
      <c r="B340" s="3" t="s">
        <v>26</v>
      </c>
      <c r="C340" s="14">
        <v>44525</v>
      </c>
      <c r="D340" s="11">
        <f t="shared" si="186"/>
        <v>-21.35367857570937</v>
      </c>
      <c r="E340" s="8">
        <f t="shared" si="175"/>
        <v>-180</v>
      </c>
      <c r="F340" s="3">
        <f t="shared" si="175"/>
        <v>-165</v>
      </c>
      <c r="G340" s="3">
        <f t="shared" si="175"/>
        <v>-150</v>
      </c>
      <c r="H340" s="3">
        <f t="shared" si="175"/>
        <v>-135</v>
      </c>
      <c r="I340" s="3">
        <f t="shared" si="175"/>
        <v>-120</v>
      </c>
      <c r="J340" s="3">
        <f t="shared" si="175"/>
        <v>-105</v>
      </c>
      <c r="K340" s="3">
        <f t="shared" si="175"/>
        <v>-90</v>
      </c>
      <c r="L340" s="3">
        <f t="shared" si="173"/>
        <v>-75</v>
      </c>
      <c r="M340" s="3">
        <f t="shared" si="173"/>
        <v>-60</v>
      </c>
      <c r="N340" s="3">
        <f t="shared" si="173"/>
        <v>-45</v>
      </c>
      <c r="O340" s="3">
        <f t="shared" si="173"/>
        <v>-30</v>
      </c>
      <c r="P340" s="3">
        <f t="shared" si="173"/>
        <v>-15</v>
      </c>
      <c r="Q340" s="3">
        <f t="shared" si="173"/>
        <v>0</v>
      </c>
      <c r="R340" s="3">
        <f t="shared" si="173"/>
        <v>15</v>
      </c>
      <c r="S340" s="3">
        <f t="shared" si="173"/>
        <v>30</v>
      </c>
      <c r="T340" s="3">
        <f t="shared" si="173"/>
        <v>45</v>
      </c>
      <c r="U340" s="3">
        <f t="shared" si="173"/>
        <v>60</v>
      </c>
      <c r="V340" s="3">
        <f t="shared" si="176"/>
        <v>75</v>
      </c>
      <c r="W340" s="3">
        <f t="shared" si="176"/>
        <v>90</v>
      </c>
      <c r="X340" s="3">
        <f t="shared" si="176"/>
        <v>105</v>
      </c>
      <c r="Y340" s="3">
        <f t="shared" si="176"/>
        <v>120</v>
      </c>
      <c r="Z340" s="3">
        <f t="shared" si="176"/>
        <v>135</v>
      </c>
      <c r="AA340" s="3">
        <f t="shared" si="166"/>
        <v>150</v>
      </c>
      <c r="AB340" s="3">
        <f t="shared" si="166"/>
        <v>165</v>
      </c>
      <c r="AC340" s="3">
        <f t="shared" si="166"/>
        <v>180</v>
      </c>
      <c r="AD340" s="7">
        <f t="shared" si="180"/>
        <v>136.52632142429064</v>
      </c>
      <c r="AE340" s="7">
        <f t="shared" si="180"/>
        <v>134.13020712870559</v>
      </c>
      <c r="AF340" s="7">
        <f t="shared" si="180"/>
        <v>127.59652914074096</v>
      </c>
      <c r="AG340" s="7">
        <f t="shared" si="180"/>
        <v>118.22804549537341</v>
      </c>
      <c r="AH340" s="7">
        <f t="shared" si="180"/>
        <v>107.11498263545509</v>
      </c>
      <c r="AI340" s="7">
        <f t="shared" si="180"/>
        <v>94.944986713076702</v>
      </c>
      <c r="AJ340" s="7">
        <f t="shared" si="180"/>
        <v>82.119350216850108</v>
      </c>
      <c r="AK340" s="7">
        <f t="shared" si="180"/>
        <v>68.874055384917497</v>
      </c>
      <c r="AL340" s="7">
        <f t="shared" si="180"/>
        <v>55.353591172349809</v>
      </c>
      <c r="AM340" s="7">
        <f t="shared" si="180"/>
        <v>41.651404398409532</v>
      </c>
      <c r="AN340" s="7">
        <f t="shared" si="180"/>
        <v>27.832386996591016</v>
      </c>
      <c r="AO340" s="7">
        <f t="shared" si="180"/>
        <v>13.948842670891127</v>
      </c>
      <c r="AP340" s="7">
        <f t="shared" si="178"/>
        <v>0.76632142429057226</v>
      </c>
      <c r="AQ340" s="7">
        <f t="shared" si="187"/>
        <v>13.948842670891127</v>
      </c>
      <c r="AR340" s="7">
        <f t="shared" si="187"/>
        <v>27.832386996591016</v>
      </c>
      <c r="AS340" s="7">
        <f t="shared" si="187"/>
        <v>41.651404398409532</v>
      </c>
      <c r="AT340" s="7">
        <f t="shared" si="187"/>
        <v>55.353591172349809</v>
      </c>
      <c r="AU340" s="7">
        <f t="shared" si="171"/>
        <v>68.874055384917497</v>
      </c>
      <c r="AV340" s="7">
        <f t="shared" si="171"/>
        <v>82.119350216850108</v>
      </c>
      <c r="AW340" s="7">
        <f t="shared" si="171"/>
        <v>94.944986713076702</v>
      </c>
      <c r="AX340" s="7">
        <f t="shared" si="171"/>
        <v>107.11498263545509</v>
      </c>
      <c r="AY340" s="7">
        <f t="shared" si="171"/>
        <v>118.22804549537341</v>
      </c>
      <c r="AZ340" s="7">
        <f t="shared" si="162"/>
        <v>127.59652914074096</v>
      </c>
      <c r="BA340" s="7">
        <f t="shared" si="162"/>
        <v>134.13020712870559</v>
      </c>
      <c r="BB340" s="7">
        <f t="shared" si="162"/>
        <v>136.52632142429064</v>
      </c>
      <c r="BC340" s="7">
        <f t="shared" si="188"/>
        <v>99.143794788151055</v>
      </c>
      <c r="BD340" s="7">
        <f t="shared" si="181"/>
        <v>13.21917263842014</v>
      </c>
      <c r="BE340" s="40">
        <f t="shared" si="189"/>
        <v>1.0268635210857713</v>
      </c>
      <c r="BF340" s="40">
        <f t="shared" si="179"/>
        <v>0</v>
      </c>
      <c r="BG340" s="40">
        <f t="shared" si="179"/>
        <v>0</v>
      </c>
      <c r="BH340" s="40">
        <f t="shared" si="179"/>
        <v>0</v>
      </c>
      <c r="BI340" s="40">
        <f t="shared" si="179"/>
        <v>0</v>
      </c>
      <c r="BJ340" s="40">
        <f t="shared" si="179"/>
        <v>0</v>
      </c>
      <c r="BK340" s="40">
        <f t="shared" si="179"/>
        <v>0</v>
      </c>
      <c r="BL340" s="40">
        <f t="shared" si="177"/>
        <v>192.46440866388301</v>
      </c>
      <c r="BM340" s="40">
        <f t="shared" si="177"/>
        <v>505.92855889468728</v>
      </c>
      <c r="BN340" s="40">
        <f t="shared" si="177"/>
        <v>798.03064531126415</v>
      </c>
      <c r="BO340" s="40">
        <f t="shared" si="177"/>
        <v>1048.8643934458441</v>
      </c>
      <c r="BP340" s="40">
        <f t="shared" si="177"/>
        <v>1241.3358978854251</v>
      </c>
      <c r="BQ340" s="40">
        <f t="shared" si="177"/>
        <v>1362.3285436766487</v>
      </c>
      <c r="BR340" s="40">
        <f t="shared" si="177"/>
        <v>1403.5968819586446</v>
      </c>
      <c r="BS340" s="40">
        <f t="shared" si="177"/>
        <v>1362.3285436766487</v>
      </c>
      <c r="BT340" s="40">
        <f t="shared" si="177"/>
        <v>1241.3358978854251</v>
      </c>
      <c r="BU340" s="40">
        <f t="shared" si="177"/>
        <v>1048.8643934458441</v>
      </c>
      <c r="BV340" s="40">
        <f t="shared" si="177"/>
        <v>798.03064531126415</v>
      </c>
      <c r="BW340" s="40">
        <f t="shared" si="177"/>
        <v>505.92855889468728</v>
      </c>
      <c r="BX340" s="40">
        <f t="shared" si="172"/>
        <v>192.46440866388301</v>
      </c>
      <c r="BY340" s="40">
        <f t="shared" si="174"/>
        <v>0</v>
      </c>
      <c r="BZ340" s="40">
        <f t="shared" si="174"/>
        <v>0</v>
      </c>
      <c r="CA340" s="40">
        <f t="shared" si="174"/>
        <v>0</v>
      </c>
      <c r="CB340" s="40">
        <f t="shared" si="174"/>
        <v>0</v>
      </c>
      <c r="CC340" s="40">
        <f t="shared" si="174"/>
        <v>0</v>
      </c>
      <c r="CD340" s="40">
        <f t="shared" si="174"/>
        <v>0</v>
      </c>
      <c r="CE340" s="40">
        <f t="shared" si="190"/>
        <v>715.83440979890884</v>
      </c>
      <c r="CF340" s="10">
        <f t="shared" si="182"/>
        <v>1.73038565197483</v>
      </c>
      <c r="CG340" s="35">
        <f t="shared" si="183"/>
        <v>7.5666666666666638</v>
      </c>
      <c r="CH340" s="7">
        <f t="shared" si="184"/>
        <v>42.108626899863559</v>
      </c>
      <c r="CI340" s="7">
        <f t="shared" si="191"/>
        <v>21.475399718930415</v>
      </c>
      <c r="CJ340" s="10">
        <f t="shared" si="185"/>
        <v>24.745070668988902</v>
      </c>
    </row>
    <row r="341" spans="1:88" ht="15.75" thickBot="1" x14ac:dyDescent="0.3">
      <c r="A341" s="8">
        <v>330</v>
      </c>
      <c r="B341" s="3" t="s">
        <v>26</v>
      </c>
      <c r="C341" s="14">
        <v>44526</v>
      </c>
      <c r="D341" s="11">
        <f t="shared" si="186"/>
        <v>-21.517336031092775</v>
      </c>
      <c r="E341" s="8">
        <f t="shared" si="175"/>
        <v>-180</v>
      </c>
      <c r="F341" s="3">
        <f t="shared" si="175"/>
        <v>-165</v>
      </c>
      <c r="G341" s="3">
        <f t="shared" si="175"/>
        <v>-150</v>
      </c>
      <c r="H341" s="3">
        <f t="shared" si="175"/>
        <v>-135</v>
      </c>
      <c r="I341" s="3">
        <f t="shared" si="175"/>
        <v>-120</v>
      </c>
      <c r="J341" s="3">
        <f t="shared" si="175"/>
        <v>-105</v>
      </c>
      <c r="K341" s="3">
        <f t="shared" si="175"/>
        <v>-90</v>
      </c>
      <c r="L341" s="3">
        <f t="shared" si="173"/>
        <v>-75</v>
      </c>
      <c r="M341" s="3">
        <f t="shared" si="173"/>
        <v>-60</v>
      </c>
      <c r="N341" s="3">
        <f t="shared" si="173"/>
        <v>-45</v>
      </c>
      <c r="O341" s="3">
        <f t="shared" si="173"/>
        <v>-30</v>
      </c>
      <c r="P341" s="3">
        <f t="shared" si="173"/>
        <v>-15</v>
      </c>
      <c r="Q341" s="3">
        <f t="shared" si="173"/>
        <v>0</v>
      </c>
      <c r="R341" s="3">
        <f t="shared" ref="L341:AA364" si="192">(R$11-12)*15</f>
        <v>15</v>
      </c>
      <c r="S341" s="3">
        <f t="shared" si="192"/>
        <v>30</v>
      </c>
      <c r="T341" s="3">
        <f t="shared" si="192"/>
        <v>45</v>
      </c>
      <c r="U341" s="3">
        <f t="shared" si="192"/>
        <v>60</v>
      </c>
      <c r="V341" s="3">
        <f t="shared" si="176"/>
        <v>75</v>
      </c>
      <c r="W341" s="3">
        <f t="shared" si="176"/>
        <v>90</v>
      </c>
      <c r="X341" s="3">
        <f t="shared" si="176"/>
        <v>105</v>
      </c>
      <c r="Y341" s="3">
        <f t="shared" si="176"/>
        <v>120</v>
      </c>
      <c r="Z341" s="3">
        <f t="shared" si="176"/>
        <v>135</v>
      </c>
      <c r="AA341" s="3">
        <f t="shared" si="166"/>
        <v>150</v>
      </c>
      <c r="AB341" s="3">
        <f t="shared" si="166"/>
        <v>165</v>
      </c>
      <c r="AC341" s="3">
        <f t="shared" si="166"/>
        <v>180</v>
      </c>
      <c r="AD341" s="7">
        <f t="shared" si="180"/>
        <v>136.36266396890721</v>
      </c>
      <c r="AE341" s="7">
        <f t="shared" si="180"/>
        <v>133.97592584648689</v>
      </c>
      <c r="AF341" s="7">
        <f t="shared" si="180"/>
        <v>127.46368963237222</v>
      </c>
      <c r="AG341" s="7">
        <f t="shared" si="180"/>
        <v>118.11852951302259</v>
      </c>
      <c r="AH341" s="7">
        <f t="shared" si="180"/>
        <v>107.0259965521778</v>
      </c>
      <c r="AI341" s="7">
        <f t="shared" si="180"/>
        <v>94.873020124156696</v>
      </c>
      <c r="AJ341" s="7">
        <f t="shared" si="180"/>
        <v>82.061437059212295</v>
      </c>
      <c r="AK341" s="7">
        <f t="shared" si="180"/>
        <v>68.827926607145557</v>
      </c>
      <c r="AL341" s="7">
        <f t="shared" si="180"/>
        <v>55.317531898143038</v>
      </c>
      <c r="AM341" s="7">
        <f t="shared" si="180"/>
        <v>41.624036898496371</v>
      </c>
      <c r="AN341" s="7">
        <f t="shared" si="180"/>
        <v>27.812293532717437</v>
      </c>
      <c r="AO341" s="7">
        <f t="shared" si="180"/>
        <v>13.932891084363836</v>
      </c>
      <c r="AP341" s="7">
        <f t="shared" si="178"/>
        <v>0.6026639689075084</v>
      </c>
      <c r="AQ341" s="7">
        <f t="shared" si="187"/>
        <v>13.932891084363836</v>
      </c>
      <c r="AR341" s="7">
        <f t="shared" si="187"/>
        <v>27.812293532717437</v>
      </c>
      <c r="AS341" s="7">
        <f t="shared" si="187"/>
        <v>41.624036898496371</v>
      </c>
      <c r="AT341" s="7">
        <f t="shared" si="187"/>
        <v>55.317531898143038</v>
      </c>
      <c r="AU341" s="7">
        <f t="shared" si="171"/>
        <v>68.827926607145557</v>
      </c>
      <c r="AV341" s="7">
        <f t="shared" si="171"/>
        <v>82.061437059212295</v>
      </c>
      <c r="AW341" s="7">
        <f t="shared" si="171"/>
        <v>94.873020124156696</v>
      </c>
      <c r="AX341" s="7">
        <f t="shared" si="171"/>
        <v>107.0259965521778</v>
      </c>
      <c r="AY341" s="7">
        <f t="shared" si="171"/>
        <v>118.11852951302259</v>
      </c>
      <c r="AZ341" s="7">
        <f t="shared" si="162"/>
        <v>127.46368963237222</v>
      </c>
      <c r="BA341" s="7">
        <f t="shared" si="162"/>
        <v>133.97592584648689</v>
      </c>
      <c r="BB341" s="7">
        <f t="shared" si="162"/>
        <v>136.36266396890721</v>
      </c>
      <c r="BC341" s="7">
        <f t="shared" si="188"/>
        <v>99.221566259408746</v>
      </c>
      <c r="BD341" s="7">
        <f t="shared" si="181"/>
        <v>13.229542167921165</v>
      </c>
      <c r="BE341" s="40">
        <f t="shared" si="189"/>
        <v>1.0271894591899993</v>
      </c>
      <c r="BF341" s="40">
        <f t="shared" si="179"/>
        <v>0</v>
      </c>
      <c r="BG341" s="40">
        <f t="shared" si="179"/>
        <v>0</v>
      </c>
      <c r="BH341" s="40">
        <f t="shared" si="179"/>
        <v>0</v>
      </c>
      <c r="BI341" s="40">
        <f t="shared" si="179"/>
        <v>0</v>
      </c>
      <c r="BJ341" s="40">
        <f t="shared" si="179"/>
        <v>0</v>
      </c>
      <c r="BK341" s="40">
        <f t="shared" si="179"/>
        <v>0</v>
      </c>
      <c r="BL341" s="40">
        <f t="shared" si="177"/>
        <v>193.93129465199894</v>
      </c>
      <c r="BM341" s="40">
        <f t="shared" si="177"/>
        <v>507.14349648866505</v>
      </c>
      <c r="BN341" s="40">
        <f t="shared" si="177"/>
        <v>799.0108043777991</v>
      </c>
      <c r="BO341" s="40">
        <f t="shared" si="177"/>
        <v>1049.6429436202884</v>
      </c>
      <c r="BP341" s="40">
        <f t="shared" si="177"/>
        <v>1241.9597481159512</v>
      </c>
      <c r="BQ341" s="40">
        <f t="shared" si="177"/>
        <v>1362.8551454569545</v>
      </c>
      <c r="BR341" s="40">
        <f t="shared" si="177"/>
        <v>1404.090314103599</v>
      </c>
      <c r="BS341" s="40">
        <f t="shared" si="177"/>
        <v>1362.8551454569545</v>
      </c>
      <c r="BT341" s="40">
        <f t="shared" si="177"/>
        <v>1241.9597481159512</v>
      </c>
      <c r="BU341" s="40">
        <f t="shared" si="177"/>
        <v>1049.6429436202884</v>
      </c>
      <c r="BV341" s="40">
        <f t="shared" si="177"/>
        <v>799.0108043777991</v>
      </c>
      <c r="BW341" s="40">
        <f t="shared" si="177"/>
        <v>507.14349648866505</v>
      </c>
      <c r="BX341" s="40">
        <f t="shared" si="172"/>
        <v>193.93129465199894</v>
      </c>
      <c r="BY341" s="40">
        <f t="shared" si="174"/>
        <v>0</v>
      </c>
      <c r="BZ341" s="40">
        <f t="shared" si="174"/>
        <v>0</v>
      </c>
      <c r="CA341" s="40">
        <f t="shared" si="174"/>
        <v>0</v>
      </c>
      <c r="CB341" s="40">
        <f t="shared" si="174"/>
        <v>0</v>
      </c>
      <c r="CC341" s="40">
        <f t="shared" si="174"/>
        <v>0</v>
      </c>
      <c r="CD341" s="40">
        <f t="shared" si="174"/>
        <v>0</v>
      </c>
      <c r="CE341" s="40">
        <f t="shared" si="190"/>
        <v>716.08606019283548</v>
      </c>
      <c r="CF341" s="10">
        <f t="shared" si="182"/>
        <v>1.7317430202123967</v>
      </c>
      <c r="CG341" s="35">
        <f t="shared" si="183"/>
        <v>7.5666666666666638</v>
      </c>
      <c r="CH341" s="7">
        <f t="shared" si="184"/>
        <v>42.145321960121585</v>
      </c>
      <c r="CI341" s="7">
        <f t="shared" si="191"/>
        <v>21.494114199662008</v>
      </c>
      <c r="CJ341" s="10">
        <f t="shared" si="185"/>
        <v>24.756801890067418</v>
      </c>
    </row>
    <row r="342" spans="1:88" ht="15.75" thickBot="1" x14ac:dyDescent="0.3">
      <c r="A342" s="8">
        <v>331</v>
      </c>
      <c r="B342" s="3" t="s">
        <v>26</v>
      </c>
      <c r="C342" s="14">
        <v>44527</v>
      </c>
      <c r="D342" s="11">
        <f t="shared" si="186"/>
        <v>-21.674617435428033</v>
      </c>
      <c r="E342" s="8">
        <f t="shared" si="175"/>
        <v>-180</v>
      </c>
      <c r="F342" s="3">
        <f t="shared" si="175"/>
        <v>-165</v>
      </c>
      <c r="G342" s="3">
        <f t="shared" si="175"/>
        <v>-150</v>
      </c>
      <c r="H342" s="3">
        <f t="shared" si="175"/>
        <v>-135</v>
      </c>
      <c r="I342" s="3">
        <f t="shared" si="175"/>
        <v>-120</v>
      </c>
      <c r="J342" s="3">
        <f t="shared" si="175"/>
        <v>-105</v>
      </c>
      <c r="K342" s="3">
        <f t="shared" si="175"/>
        <v>-90</v>
      </c>
      <c r="L342" s="3">
        <f t="shared" si="192"/>
        <v>-75</v>
      </c>
      <c r="M342" s="3">
        <f t="shared" si="192"/>
        <v>-60</v>
      </c>
      <c r="N342" s="3">
        <f t="shared" si="192"/>
        <v>-45</v>
      </c>
      <c r="O342" s="3">
        <f t="shared" si="192"/>
        <v>-30</v>
      </c>
      <c r="P342" s="3">
        <f t="shared" si="192"/>
        <v>-15</v>
      </c>
      <c r="Q342" s="3">
        <f t="shared" si="192"/>
        <v>0</v>
      </c>
      <c r="R342" s="3">
        <f t="shared" si="192"/>
        <v>15</v>
      </c>
      <c r="S342" s="3">
        <f t="shared" si="192"/>
        <v>30</v>
      </c>
      <c r="T342" s="3">
        <f t="shared" si="192"/>
        <v>45</v>
      </c>
      <c r="U342" s="3">
        <f t="shared" si="192"/>
        <v>60</v>
      </c>
      <c r="V342" s="3">
        <f t="shared" si="176"/>
        <v>75</v>
      </c>
      <c r="W342" s="3">
        <f t="shared" si="176"/>
        <v>90</v>
      </c>
      <c r="X342" s="3">
        <f t="shared" si="176"/>
        <v>105</v>
      </c>
      <c r="Y342" s="3">
        <f t="shared" si="176"/>
        <v>120</v>
      </c>
      <c r="Z342" s="3">
        <f t="shared" si="176"/>
        <v>135</v>
      </c>
      <c r="AA342" s="3">
        <f t="shared" si="166"/>
        <v>150</v>
      </c>
      <c r="AB342" s="3">
        <f t="shared" si="166"/>
        <v>165</v>
      </c>
      <c r="AC342" s="3">
        <f t="shared" si="166"/>
        <v>180</v>
      </c>
      <c r="AD342" s="7">
        <f t="shared" si="180"/>
        <v>136.20538256457195</v>
      </c>
      <c r="AE342" s="7">
        <f t="shared" si="180"/>
        <v>133.82760813209575</v>
      </c>
      <c r="AF342" s="7">
        <f t="shared" si="180"/>
        <v>127.33591054552569</v>
      </c>
      <c r="AG342" s="7">
        <f t="shared" si="180"/>
        <v>118.01315038383221</v>
      </c>
      <c r="AH342" s="7">
        <f t="shared" si="180"/>
        <v>106.94038236766568</v>
      </c>
      <c r="AI342" s="7">
        <f t="shared" si="180"/>
        <v>94.80382703853779</v>
      </c>
      <c r="AJ342" s="7">
        <f t="shared" si="180"/>
        <v>82.00583391981543</v>
      </c>
      <c r="AK342" s="7">
        <f t="shared" si="180"/>
        <v>68.78375209473495</v>
      </c>
      <c r="AL342" s="7">
        <f t="shared" si="180"/>
        <v>55.283167621148714</v>
      </c>
      <c r="AM342" s="7">
        <f t="shared" si="180"/>
        <v>41.598217739787451</v>
      </c>
      <c r="AN342" s="7">
        <f t="shared" si="180"/>
        <v>27.793805879656652</v>
      </c>
      <c r="AO342" s="7">
        <f t="shared" si="180"/>
        <v>13.919321496664171</v>
      </c>
      <c r="AP342" s="7">
        <f t="shared" si="178"/>
        <v>0.44538256457197362</v>
      </c>
      <c r="AQ342" s="7">
        <f t="shared" si="187"/>
        <v>13.919321496664171</v>
      </c>
      <c r="AR342" s="7">
        <f t="shared" si="187"/>
        <v>27.793805879656652</v>
      </c>
      <c r="AS342" s="7">
        <f t="shared" si="187"/>
        <v>41.598217739787451</v>
      </c>
      <c r="AT342" s="7">
        <f t="shared" si="187"/>
        <v>55.283167621148714</v>
      </c>
      <c r="AU342" s="7">
        <f t="shared" si="171"/>
        <v>68.78375209473495</v>
      </c>
      <c r="AV342" s="7">
        <f t="shared" si="171"/>
        <v>82.00583391981543</v>
      </c>
      <c r="AW342" s="7">
        <f t="shared" si="171"/>
        <v>94.80382703853779</v>
      </c>
      <c r="AX342" s="7">
        <f t="shared" si="171"/>
        <v>106.94038236766568</v>
      </c>
      <c r="AY342" s="7">
        <f t="shared" si="171"/>
        <v>118.01315038383221</v>
      </c>
      <c r="AZ342" s="7">
        <f t="shared" si="162"/>
        <v>127.33591054552569</v>
      </c>
      <c r="BA342" s="7">
        <f t="shared" si="162"/>
        <v>133.82760813209575</v>
      </c>
      <c r="BB342" s="7">
        <f t="shared" si="162"/>
        <v>136.20538256457195</v>
      </c>
      <c r="BC342" s="7">
        <f t="shared" si="188"/>
        <v>99.296489204391619</v>
      </c>
      <c r="BD342" s="7">
        <f t="shared" si="181"/>
        <v>13.239531893918883</v>
      </c>
      <c r="BE342" s="40">
        <f t="shared" si="189"/>
        <v>1.0275073404706727</v>
      </c>
      <c r="BF342" s="40">
        <f t="shared" si="179"/>
        <v>0</v>
      </c>
      <c r="BG342" s="40">
        <f t="shared" si="179"/>
        <v>0</v>
      </c>
      <c r="BH342" s="40">
        <f t="shared" si="179"/>
        <v>0</v>
      </c>
      <c r="BI342" s="40">
        <f t="shared" si="179"/>
        <v>0</v>
      </c>
      <c r="BJ342" s="40">
        <f t="shared" si="179"/>
        <v>0</v>
      </c>
      <c r="BK342" s="40">
        <f t="shared" si="179"/>
        <v>0</v>
      </c>
      <c r="BL342" s="40">
        <f t="shared" si="177"/>
        <v>195.34126297428577</v>
      </c>
      <c r="BM342" s="40">
        <f t="shared" si="177"/>
        <v>508.31012708332031</v>
      </c>
      <c r="BN342" s="40">
        <f t="shared" si="177"/>
        <v>799.95068030882726</v>
      </c>
      <c r="BO342" s="40">
        <f t="shared" si="177"/>
        <v>1050.3881009072891</v>
      </c>
      <c r="BP342" s="40">
        <f t="shared" si="177"/>
        <v>1242.5554925323265</v>
      </c>
      <c r="BQ342" s="40">
        <f t="shared" si="177"/>
        <v>1363.356965016324</v>
      </c>
      <c r="BR342" s="40">
        <f t="shared" si="177"/>
        <v>1404.5600976433686</v>
      </c>
      <c r="BS342" s="40">
        <f t="shared" si="177"/>
        <v>1363.356965016324</v>
      </c>
      <c r="BT342" s="40">
        <f t="shared" si="177"/>
        <v>1242.5554925323265</v>
      </c>
      <c r="BU342" s="40">
        <f t="shared" si="177"/>
        <v>1050.3881009072891</v>
      </c>
      <c r="BV342" s="40">
        <f t="shared" si="177"/>
        <v>799.95068030882726</v>
      </c>
      <c r="BW342" s="40">
        <f t="shared" si="177"/>
        <v>508.31012708332031</v>
      </c>
      <c r="BX342" s="40">
        <f t="shared" si="172"/>
        <v>195.34126297428577</v>
      </c>
      <c r="BY342" s="40">
        <f t="shared" si="174"/>
        <v>0</v>
      </c>
      <c r="BZ342" s="40">
        <f t="shared" si="174"/>
        <v>0</v>
      </c>
      <c r="CA342" s="40">
        <f t="shared" si="174"/>
        <v>0</v>
      </c>
      <c r="CB342" s="40">
        <f t="shared" si="174"/>
        <v>0</v>
      </c>
      <c r="CC342" s="40">
        <f t="shared" si="174"/>
        <v>0</v>
      </c>
      <c r="CD342" s="40">
        <f t="shared" si="174"/>
        <v>0</v>
      </c>
      <c r="CE342" s="40">
        <f t="shared" si="190"/>
        <v>716.32564979811798</v>
      </c>
      <c r="CF342" s="10">
        <f t="shared" si="182"/>
        <v>1.7330506722876384</v>
      </c>
      <c r="CG342" s="35">
        <f t="shared" si="183"/>
        <v>7.5666666666666638</v>
      </c>
      <c r="CH342" s="7">
        <f t="shared" si="184"/>
        <v>42.180409077998817</v>
      </c>
      <c r="CI342" s="7">
        <f t="shared" si="191"/>
        <v>21.512008629779398</v>
      </c>
      <c r="CJ342" s="10">
        <f t="shared" si="185"/>
        <v>24.767946849339054</v>
      </c>
    </row>
    <row r="343" spans="1:88" ht="15.75" thickBot="1" x14ac:dyDescent="0.3">
      <c r="A343" s="8">
        <v>332</v>
      </c>
      <c r="B343" s="3" t="s">
        <v>26</v>
      </c>
      <c r="C343" s="14">
        <v>44528</v>
      </c>
      <c r="D343" s="11">
        <f t="shared" si="186"/>
        <v>-21.825476182840614</v>
      </c>
      <c r="E343" s="8">
        <f t="shared" si="175"/>
        <v>-180</v>
      </c>
      <c r="F343" s="3">
        <f t="shared" si="175"/>
        <v>-165</v>
      </c>
      <c r="G343" s="3">
        <f t="shared" si="175"/>
        <v>-150</v>
      </c>
      <c r="H343" s="3">
        <f t="shared" si="175"/>
        <v>-135</v>
      </c>
      <c r="I343" s="3">
        <f t="shared" si="175"/>
        <v>-120</v>
      </c>
      <c r="J343" s="3">
        <f t="shared" si="175"/>
        <v>-105</v>
      </c>
      <c r="K343" s="3">
        <f t="shared" si="175"/>
        <v>-90</v>
      </c>
      <c r="L343" s="3">
        <f t="shared" si="192"/>
        <v>-75</v>
      </c>
      <c r="M343" s="3">
        <f t="shared" si="192"/>
        <v>-60</v>
      </c>
      <c r="N343" s="3">
        <f t="shared" si="192"/>
        <v>-45</v>
      </c>
      <c r="O343" s="3">
        <f t="shared" si="192"/>
        <v>-30</v>
      </c>
      <c r="P343" s="3">
        <f t="shared" si="192"/>
        <v>-15</v>
      </c>
      <c r="Q343" s="3">
        <f t="shared" si="192"/>
        <v>0</v>
      </c>
      <c r="R343" s="3">
        <f t="shared" si="192"/>
        <v>15</v>
      </c>
      <c r="S343" s="3">
        <f t="shared" si="192"/>
        <v>30</v>
      </c>
      <c r="T343" s="3">
        <f t="shared" si="192"/>
        <v>45</v>
      </c>
      <c r="U343" s="3">
        <f t="shared" si="192"/>
        <v>60</v>
      </c>
      <c r="V343" s="3">
        <f t="shared" si="176"/>
        <v>75</v>
      </c>
      <c r="W343" s="3">
        <f t="shared" si="176"/>
        <v>90</v>
      </c>
      <c r="X343" s="3">
        <f t="shared" si="176"/>
        <v>105</v>
      </c>
      <c r="Y343" s="3">
        <f t="shared" si="176"/>
        <v>120</v>
      </c>
      <c r="Z343" s="3">
        <f t="shared" si="176"/>
        <v>135</v>
      </c>
      <c r="AA343" s="3">
        <f t="shared" si="166"/>
        <v>150</v>
      </c>
      <c r="AB343" s="3">
        <f t="shared" si="166"/>
        <v>165</v>
      </c>
      <c r="AC343" s="3">
        <f t="shared" si="166"/>
        <v>180</v>
      </c>
      <c r="AD343" s="7">
        <f t="shared" si="180"/>
        <v>136.05452381715938</v>
      </c>
      <c r="AE343" s="7">
        <f t="shared" si="180"/>
        <v>133.68530401983844</v>
      </c>
      <c r="AF343" s="7">
        <f t="shared" si="180"/>
        <v>127.21324434425073</v>
      </c>
      <c r="AG343" s="7">
        <f t="shared" si="180"/>
        <v>117.91195563032529</v>
      </c>
      <c r="AH343" s="7">
        <f t="shared" si="180"/>
        <v>106.85817735857798</v>
      </c>
      <c r="AI343" s="7">
        <f t="shared" si="180"/>
        <v>94.737431987314906</v>
      </c>
      <c r="AJ343" s="7">
        <f t="shared" si="180"/>
        <v>81.95255121145874</v>
      </c>
      <c r="AK343" s="7">
        <f t="shared" si="180"/>
        <v>68.741526562409504</v>
      </c>
      <c r="AL343" s="7">
        <f t="shared" si="180"/>
        <v>55.250474381483293</v>
      </c>
      <c r="AM343" s="7">
        <f t="shared" si="180"/>
        <v>41.573897755037898</v>
      </c>
      <c r="AN343" s="7">
        <f t="shared" si="180"/>
        <v>27.776832590186672</v>
      </c>
      <c r="AO343" s="7">
        <f t="shared" si="180"/>
        <v>13.907932084222033</v>
      </c>
      <c r="AP343" s="7">
        <f t="shared" si="178"/>
        <v>0.29452381716000797</v>
      </c>
      <c r="AQ343" s="7">
        <f t="shared" si="187"/>
        <v>13.907932084222033</v>
      </c>
      <c r="AR343" s="7">
        <f t="shared" si="187"/>
        <v>27.776832590186672</v>
      </c>
      <c r="AS343" s="7">
        <f t="shared" si="187"/>
        <v>41.573897755037898</v>
      </c>
      <c r="AT343" s="7">
        <f t="shared" si="187"/>
        <v>55.250474381483293</v>
      </c>
      <c r="AU343" s="7">
        <f t="shared" si="171"/>
        <v>68.741526562409504</v>
      </c>
      <c r="AV343" s="7">
        <f t="shared" si="171"/>
        <v>81.95255121145874</v>
      </c>
      <c r="AW343" s="7">
        <f t="shared" si="171"/>
        <v>94.737431987314906</v>
      </c>
      <c r="AX343" s="7">
        <f t="shared" si="171"/>
        <v>106.85817735857798</v>
      </c>
      <c r="AY343" s="7">
        <f t="shared" si="171"/>
        <v>117.91195563032529</v>
      </c>
      <c r="AZ343" s="7">
        <f t="shared" si="162"/>
        <v>127.21324434425073</v>
      </c>
      <c r="BA343" s="7">
        <f t="shared" si="162"/>
        <v>133.68530401983844</v>
      </c>
      <c r="BB343" s="7">
        <f t="shared" si="162"/>
        <v>136.05452381715938</v>
      </c>
      <c r="BC343" s="7">
        <f t="shared" si="188"/>
        <v>99.368521505304926</v>
      </c>
      <c r="BD343" s="7">
        <f t="shared" si="181"/>
        <v>13.249136200707323</v>
      </c>
      <c r="BE343" s="40">
        <f t="shared" si="189"/>
        <v>1.0278170707327079</v>
      </c>
      <c r="BF343" s="40">
        <f t="shared" si="179"/>
        <v>0</v>
      </c>
      <c r="BG343" s="40">
        <f t="shared" si="179"/>
        <v>0</v>
      </c>
      <c r="BH343" s="40">
        <f t="shared" si="179"/>
        <v>0</v>
      </c>
      <c r="BI343" s="40">
        <f t="shared" si="179"/>
        <v>0</v>
      </c>
      <c r="BJ343" s="40">
        <f t="shared" si="179"/>
        <v>0</v>
      </c>
      <c r="BK343" s="40">
        <f t="shared" si="179"/>
        <v>0</v>
      </c>
      <c r="BL343" s="40">
        <f t="shared" si="177"/>
        <v>196.69398036700136</v>
      </c>
      <c r="BM343" s="40">
        <f t="shared" si="177"/>
        <v>509.42849874418795</v>
      </c>
      <c r="BN343" s="40">
        <f t="shared" si="177"/>
        <v>800.85067651219742</v>
      </c>
      <c r="BO343" s="40">
        <f t="shared" si="177"/>
        <v>1051.1005738540584</v>
      </c>
      <c r="BP343" s="40">
        <f t="shared" si="177"/>
        <v>1243.1240738234326</v>
      </c>
      <c r="BQ343" s="40">
        <f t="shared" si="177"/>
        <v>1363.835092231245</v>
      </c>
      <c r="BR343" s="40">
        <f t="shared" si="177"/>
        <v>1405.0073726573928</v>
      </c>
      <c r="BS343" s="40">
        <f t="shared" si="177"/>
        <v>1363.835092231245</v>
      </c>
      <c r="BT343" s="40">
        <f t="shared" si="177"/>
        <v>1243.1240738234326</v>
      </c>
      <c r="BU343" s="40">
        <f t="shared" si="177"/>
        <v>1051.1005738540584</v>
      </c>
      <c r="BV343" s="40">
        <f t="shared" si="177"/>
        <v>800.85067651219742</v>
      </c>
      <c r="BW343" s="40">
        <f t="shared" si="177"/>
        <v>509.42849874418795</v>
      </c>
      <c r="BX343" s="40">
        <f t="shared" si="172"/>
        <v>196.69398036700136</v>
      </c>
      <c r="BY343" s="40">
        <f t="shared" si="174"/>
        <v>0</v>
      </c>
      <c r="BZ343" s="40">
        <f t="shared" si="174"/>
        <v>0</v>
      </c>
      <c r="CA343" s="40">
        <f t="shared" si="174"/>
        <v>0</v>
      </c>
      <c r="CB343" s="40">
        <f t="shared" si="174"/>
        <v>0</v>
      </c>
      <c r="CC343" s="40">
        <f t="shared" si="174"/>
        <v>0</v>
      </c>
      <c r="CD343" s="40">
        <f t="shared" si="174"/>
        <v>0</v>
      </c>
      <c r="CE343" s="40">
        <f t="shared" si="190"/>
        <v>716.55376005527035</v>
      </c>
      <c r="CF343" s="10">
        <f t="shared" si="182"/>
        <v>1.734307873106363</v>
      </c>
      <c r="CG343" s="35">
        <f t="shared" si="183"/>
        <v>7.5666666666666638</v>
      </c>
      <c r="CH343" s="7">
        <f t="shared" si="184"/>
        <v>42.213921573035741</v>
      </c>
      <c r="CI343" s="7">
        <f t="shared" si="191"/>
        <v>21.529100002248228</v>
      </c>
      <c r="CJ343" s="10">
        <f t="shared" si="185"/>
        <v>24.778530772930324</v>
      </c>
    </row>
    <row r="344" spans="1:88" ht="15.75" thickBot="1" x14ac:dyDescent="0.3">
      <c r="A344" s="8">
        <v>333</v>
      </c>
      <c r="B344" s="3" t="s">
        <v>26</v>
      </c>
      <c r="C344" s="14">
        <v>44529</v>
      </c>
      <c r="D344" s="11">
        <f t="shared" si="186"/>
        <v>-21.969867570627862</v>
      </c>
      <c r="E344" s="8">
        <f t="shared" si="175"/>
        <v>-180</v>
      </c>
      <c r="F344" s="3">
        <f t="shared" si="175"/>
        <v>-165</v>
      </c>
      <c r="G344" s="3">
        <f t="shared" si="175"/>
        <v>-150</v>
      </c>
      <c r="H344" s="3">
        <f t="shared" si="175"/>
        <v>-135</v>
      </c>
      <c r="I344" s="3">
        <f t="shared" si="175"/>
        <v>-120</v>
      </c>
      <c r="J344" s="3">
        <f t="shared" si="175"/>
        <v>-105</v>
      </c>
      <c r="K344" s="3">
        <f t="shared" si="175"/>
        <v>-90</v>
      </c>
      <c r="L344" s="3">
        <f t="shared" si="192"/>
        <v>-75</v>
      </c>
      <c r="M344" s="3">
        <f t="shared" si="192"/>
        <v>-60</v>
      </c>
      <c r="N344" s="3">
        <f t="shared" si="192"/>
        <v>-45</v>
      </c>
      <c r="O344" s="3">
        <f t="shared" si="192"/>
        <v>-30</v>
      </c>
      <c r="P344" s="3">
        <f t="shared" si="192"/>
        <v>-15</v>
      </c>
      <c r="Q344" s="3">
        <f t="shared" si="192"/>
        <v>0</v>
      </c>
      <c r="R344" s="3">
        <f t="shared" si="192"/>
        <v>15</v>
      </c>
      <c r="S344" s="3">
        <f t="shared" si="192"/>
        <v>30</v>
      </c>
      <c r="T344" s="3">
        <f t="shared" si="192"/>
        <v>45</v>
      </c>
      <c r="U344" s="3">
        <f t="shared" si="192"/>
        <v>60</v>
      </c>
      <c r="V344" s="3">
        <f t="shared" si="176"/>
        <v>75</v>
      </c>
      <c r="W344" s="3">
        <f t="shared" si="176"/>
        <v>90</v>
      </c>
      <c r="X344" s="3">
        <f t="shared" si="176"/>
        <v>105</v>
      </c>
      <c r="Y344" s="3">
        <f t="shared" si="176"/>
        <v>120</v>
      </c>
      <c r="Z344" s="3">
        <f t="shared" si="176"/>
        <v>135</v>
      </c>
      <c r="AA344" s="3">
        <f t="shared" si="166"/>
        <v>150</v>
      </c>
      <c r="AB344" s="3">
        <f t="shared" si="166"/>
        <v>165</v>
      </c>
      <c r="AC344" s="3">
        <f t="shared" si="166"/>
        <v>180</v>
      </c>
      <c r="AD344" s="7">
        <f t="shared" si="180"/>
        <v>135.91013242937214</v>
      </c>
      <c r="AE344" s="7">
        <f t="shared" si="180"/>
        <v>133.54906145751195</v>
      </c>
      <c r="AF344" s="7">
        <f t="shared" si="180"/>
        <v>127.09574129568516</v>
      </c>
      <c r="AG344" s="7">
        <f t="shared" si="180"/>
        <v>117.81499081658473</v>
      </c>
      <c r="AH344" s="7">
        <f t="shared" si="180"/>
        <v>106.77941726993775</v>
      </c>
      <c r="AI344" s="7">
        <f t="shared" si="180"/>
        <v>94.673858449931629</v>
      </c>
      <c r="AJ344" s="7">
        <f t="shared" si="180"/>
        <v>81.901598788241557</v>
      </c>
      <c r="AK344" s="7">
        <f t="shared" si="180"/>
        <v>68.701244682898079</v>
      </c>
      <c r="AL344" s="7">
        <f t="shared" si="180"/>
        <v>55.21942876210813</v>
      </c>
      <c r="AM344" s="7">
        <f t="shared" si="180"/>
        <v>41.551029071398588</v>
      </c>
      <c r="AN344" s="7">
        <f t="shared" si="180"/>
        <v>27.761284686439797</v>
      </c>
      <c r="AO344" s="7">
        <f t="shared" si="180"/>
        <v>13.898525858171585</v>
      </c>
      <c r="AP344" s="7">
        <f t="shared" si="178"/>
        <v>0.15013242937501292</v>
      </c>
      <c r="AQ344" s="7">
        <f t="shared" si="187"/>
        <v>13.898525858171585</v>
      </c>
      <c r="AR344" s="7">
        <f t="shared" si="187"/>
        <v>27.761284686439797</v>
      </c>
      <c r="AS344" s="7">
        <f t="shared" si="187"/>
        <v>41.551029071398588</v>
      </c>
      <c r="AT344" s="7">
        <f t="shared" si="187"/>
        <v>55.21942876210813</v>
      </c>
      <c r="AU344" s="7">
        <f t="shared" si="171"/>
        <v>68.701244682898079</v>
      </c>
      <c r="AV344" s="7">
        <f t="shared" si="171"/>
        <v>81.901598788241557</v>
      </c>
      <c r="AW344" s="7">
        <f t="shared" si="171"/>
        <v>94.673858449931629</v>
      </c>
      <c r="AX344" s="7">
        <f t="shared" si="171"/>
        <v>106.77941726993775</v>
      </c>
      <c r="AY344" s="7">
        <f t="shared" si="171"/>
        <v>117.81499081658473</v>
      </c>
      <c r="AZ344" s="7">
        <f t="shared" si="162"/>
        <v>127.09574129568516</v>
      </c>
      <c r="BA344" s="7">
        <f t="shared" si="162"/>
        <v>133.54906145751195</v>
      </c>
      <c r="BB344" s="7">
        <f t="shared" si="162"/>
        <v>135.91013242937214</v>
      </c>
      <c r="BC344" s="7">
        <f t="shared" si="188"/>
        <v>99.437622212245344</v>
      </c>
      <c r="BD344" s="7">
        <f t="shared" si="181"/>
        <v>13.25834962829938</v>
      </c>
      <c r="BE344" s="40">
        <f t="shared" si="189"/>
        <v>1.0281185581963432</v>
      </c>
      <c r="BF344" s="40">
        <f t="shared" si="179"/>
        <v>0</v>
      </c>
      <c r="BG344" s="40">
        <f t="shared" si="179"/>
        <v>0</v>
      </c>
      <c r="BH344" s="40">
        <f t="shared" si="179"/>
        <v>0</v>
      </c>
      <c r="BI344" s="40">
        <f t="shared" si="179"/>
        <v>0</v>
      </c>
      <c r="BJ344" s="40">
        <f t="shared" si="179"/>
        <v>0</v>
      </c>
      <c r="BK344" s="40">
        <f t="shared" si="179"/>
        <v>0</v>
      </c>
      <c r="BL344" s="40">
        <f t="shared" si="177"/>
        <v>197.98912900103818</v>
      </c>
      <c r="BM344" s="40">
        <f t="shared" si="177"/>
        <v>510.49866190856972</v>
      </c>
      <c r="BN344" s="40">
        <f t="shared" si="177"/>
        <v>801.71118659487411</v>
      </c>
      <c r="BO344" s="40">
        <f t="shared" si="177"/>
        <v>1051.7810507540314</v>
      </c>
      <c r="BP344" s="40">
        <f t="shared" si="177"/>
        <v>1243.6664064035856</v>
      </c>
      <c r="BQ344" s="40">
        <f t="shared" si="177"/>
        <v>1364.2905836615626</v>
      </c>
      <c r="BR344" s="40">
        <f t="shared" si="177"/>
        <v>1405.4332441887095</v>
      </c>
      <c r="BS344" s="40">
        <f t="shared" si="177"/>
        <v>1364.2905836615626</v>
      </c>
      <c r="BT344" s="40">
        <f t="shared" si="177"/>
        <v>1243.6664064035856</v>
      </c>
      <c r="BU344" s="40">
        <f t="shared" si="177"/>
        <v>1051.7810507540314</v>
      </c>
      <c r="BV344" s="40">
        <f t="shared" si="177"/>
        <v>801.71118659487411</v>
      </c>
      <c r="BW344" s="40">
        <f t="shared" si="177"/>
        <v>510.49866190856972</v>
      </c>
      <c r="BX344" s="40">
        <f t="shared" si="172"/>
        <v>197.98912900103818</v>
      </c>
      <c r="BY344" s="40">
        <f t="shared" si="174"/>
        <v>0</v>
      </c>
      <c r="BZ344" s="40">
        <f t="shared" si="174"/>
        <v>0</v>
      </c>
      <c r="CA344" s="40">
        <f t="shared" si="174"/>
        <v>0</v>
      </c>
      <c r="CB344" s="40">
        <f t="shared" si="174"/>
        <v>0</v>
      </c>
      <c r="CC344" s="40">
        <f t="shared" si="174"/>
        <v>0</v>
      </c>
      <c r="CD344" s="40">
        <f t="shared" si="174"/>
        <v>0</v>
      </c>
      <c r="CE344" s="40">
        <f t="shared" si="190"/>
        <v>716.7709545362419</v>
      </c>
      <c r="CF344" s="10">
        <f t="shared" si="182"/>
        <v>1.7355139079579289</v>
      </c>
      <c r="CG344" s="35">
        <f t="shared" si="183"/>
        <v>7.5666666666666638</v>
      </c>
      <c r="CH344" s="7">
        <f t="shared" si="184"/>
        <v>42.245891867651792</v>
      </c>
      <c r="CI344" s="7">
        <f t="shared" si="191"/>
        <v>21.545404852502415</v>
      </c>
      <c r="CJ344" s="10">
        <f t="shared" si="185"/>
        <v>24.788578150672915</v>
      </c>
    </row>
    <row r="345" spans="1:88" ht="15.75" thickBot="1" x14ac:dyDescent="0.3">
      <c r="A345" s="8">
        <v>334</v>
      </c>
      <c r="B345" s="3" t="s">
        <v>26</v>
      </c>
      <c r="C345" s="14">
        <v>44530</v>
      </c>
      <c r="D345" s="11">
        <f t="shared" si="186"/>
        <v>-22.107748812505363</v>
      </c>
      <c r="E345" s="8">
        <f t="shared" si="175"/>
        <v>-180</v>
      </c>
      <c r="F345" s="3">
        <f t="shared" si="175"/>
        <v>-165</v>
      </c>
      <c r="G345" s="3">
        <f t="shared" si="175"/>
        <v>-150</v>
      </c>
      <c r="H345" s="3">
        <f t="shared" si="175"/>
        <v>-135</v>
      </c>
      <c r="I345" s="3">
        <f t="shared" si="175"/>
        <v>-120</v>
      </c>
      <c r="J345" s="3">
        <f t="shared" si="175"/>
        <v>-105</v>
      </c>
      <c r="K345" s="3">
        <f t="shared" si="175"/>
        <v>-90</v>
      </c>
      <c r="L345" s="3">
        <f t="shared" si="192"/>
        <v>-75</v>
      </c>
      <c r="M345" s="3">
        <f t="shared" si="192"/>
        <v>-60</v>
      </c>
      <c r="N345" s="3">
        <f t="shared" si="192"/>
        <v>-45</v>
      </c>
      <c r="O345" s="3">
        <f t="shared" si="192"/>
        <v>-30</v>
      </c>
      <c r="P345" s="3">
        <f t="shared" si="192"/>
        <v>-15</v>
      </c>
      <c r="Q345" s="3">
        <f t="shared" si="192"/>
        <v>0</v>
      </c>
      <c r="R345" s="3">
        <f t="shared" si="192"/>
        <v>15</v>
      </c>
      <c r="S345" s="3">
        <f t="shared" si="192"/>
        <v>30</v>
      </c>
      <c r="T345" s="3">
        <f t="shared" si="192"/>
        <v>45</v>
      </c>
      <c r="U345" s="3">
        <f t="shared" si="192"/>
        <v>60</v>
      </c>
      <c r="V345" s="3">
        <f t="shared" si="176"/>
        <v>75</v>
      </c>
      <c r="W345" s="3">
        <f t="shared" si="176"/>
        <v>90</v>
      </c>
      <c r="X345" s="3">
        <f t="shared" si="176"/>
        <v>105</v>
      </c>
      <c r="Y345" s="3">
        <f t="shared" si="176"/>
        <v>120</v>
      </c>
      <c r="Z345" s="3">
        <f t="shared" si="176"/>
        <v>135</v>
      </c>
      <c r="AA345" s="3">
        <f t="shared" si="166"/>
        <v>150</v>
      </c>
      <c r="AB345" s="3">
        <f t="shared" si="166"/>
        <v>165</v>
      </c>
      <c r="AC345" s="3">
        <f t="shared" si="166"/>
        <v>180</v>
      </c>
      <c r="AD345" s="7">
        <f t="shared" si="180"/>
        <v>135.77225118749465</v>
      </c>
      <c r="AE345" s="7">
        <f t="shared" si="180"/>
        <v>133.41892629802422</v>
      </c>
      <c r="AF345" s="7">
        <f t="shared" si="180"/>
        <v>126.98344946186887</v>
      </c>
      <c r="AG345" s="7">
        <f t="shared" si="180"/>
        <v>117.72229953615123</v>
      </c>
      <c r="AH345" s="7">
        <f t="shared" si="180"/>
        <v>106.70413630474582</v>
      </c>
      <c r="AI345" s="7">
        <f t="shared" si="180"/>
        <v>94.613128852579891</v>
      </c>
      <c r="AJ345" s="7">
        <f t="shared" si="180"/>
        <v>81.852985958528407</v>
      </c>
      <c r="AK345" s="7">
        <f t="shared" si="180"/>
        <v>68.662901120035585</v>
      </c>
      <c r="AL345" s="7">
        <f t="shared" si="180"/>
        <v>55.190007949931449</v>
      </c>
      <c r="AM345" s="7">
        <f t="shared" si="180"/>
        <v>41.529565215483395</v>
      </c>
      <c r="AN345" s="7">
        <f t="shared" si="180"/>
        <v>27.747075856946584</v>
      </c>
      <c r="AO345" s="7">
        <f t="shared" si="180"/>
        <v>13.890911283784408</v>
      </c>
      <c r="AP345" s="7">
        <f t="shared" si="178"/>
        <v>1.2251187498425424E-2</v>
      </c>
      <c r="AQ345" s="7">
        <f t="shared" si="187"/>
        <v>13.890911283784408</v>
      </c>
      <c r="AR345" s="7">
        <f t="shared" si="187"/>
        <v>27.747075856946584</v>
      </c>
      <c r="AS345" s="7">
        <f t="shared" si="187"/>
        <v>41.529565215483395</v>
      </c>
      <c r="AT345" s="7">
        <f t="shared" si="187"/>
        <v>55.190007949931449</v>
      </c>
      <c r="AU345" s="7">
        <f t="shared" si="171"/>
        <v>68.662901120035585</v>
      </c>
      <c r="AV345" s="7">
        <f t="shared" si="171"/>
        <v>81.852985958528407</v>
      </c>
      <c r="AW345" s="7">
        <f t="shared" si="171"/>
        <v>94.613128852579891</v>
      </c>
      <c r="AX345" s="7">
        <f t="shared" si="171"/>
        <v>106.70413630474582</v>
      </c>
      <c r="AY345" s="7">
        <f t="shared" si="171"/>
        <v>117.72229953615123</v>
      </c>
      <c r="AZ345" s="7">
        <f t="shared" si="162"/>
        <v>126.98344946186887</v>
      </c>
      <c r="BA345" s="7">
        <f t="shared" si="162"/>
        <v>133.41892629802422</v>
      </c>
      <c r="BB345" s="7">
        <f t="shared" si="162"/>
        <v>135.77225118749465</v>
      </c>
      <c r="BC345" s="7">
        <f t="shared" si="188"/>
        <v>99.503751616754542</v>
      </c>
      <c r="BD345" s="7">
        <f t="shared" si="181"/>
        <v>13.267166882233939</v>
      </c>
      <c r="BE345" s="40">
        <f t="shared" si="189"/>
        <v>1.0284117135243369</v>
      </c>
      <c r="BF345" s="40">
        <f t="shared" si="179"/>
        <v>0</v>
      </c>
      <c r="BG345" s="40">
        <f t="shared" si="179"/>
        <v>0</v>
      </c>
      <c r="BH345" s="40">
        <f t="shared" si="179"/>
        <v>0</v>
      </c>
      <c r="BI345" s="40">
        <f t="shared" si="179"/>
        <v>0</v>
      </c>
      <c r="BJ345" s="40">
        <f t="shared" si="179"/>
        <v>0</v>
      </c>
      <c r="BK345" s="40">
        <f t="shared" si="179"/>
        <v>0</v>
      </c>
      <c r="BL345" s="40">
        <f t="shared" si="177"/>
        <v>199.22640622255665</v>
      </c>
      <c r="BM345" s="40">
        <f t="shared" si="177"/>
        <v>511.52066867720771</v>
      </c>
      <c r="BN345" s="40">
        <f t="shared" si="177"/>
        <v>802.53259323624468</v>
      </c>
      <c r="BO345" s="40">
        <f t="shared" si="177"/>
        <v>1052.4301981609126</v>
      </c>
      <c r="BP345" s="40">
        <f t="shared" si="177"/>
        <v>1244.1833746509146</v>
      </c>
      <c r="BQ345" s="40">
        <f t="shared" si="177"/>
        <v>1364.7244606155632</v>
      </c>
      <c r="BR345" s="40">
        <f t="shared" si="177"/>
        <v>1405.8387802499317</v>
      </c>
      <c r="BS345" s="40">
        <f t="shared" si="177"/>
        <v>1364.7244606155632</v>
      </c>
      <c r="BT345" s="40">
        <f t="shared" si="177"/>
        <v>1244.1833746509146</v>
      </c>
      <c r="BU345" s="40">
        <f t="shared" si="177"/>
        <v>1052.4301981609126</v>
      </c>
      <c r="BV345" s="40">
        <f t="shared" si="177"/>
        <v>802.53259323624468</v>
      </c>
      <c r="BW345" s="40">
        <f t="shared" si="177"/>
        <v>511.52066867720771</v>
      </c>
      <c r="BX345" s="40">
        <f t="shared" si="172"/>
        <v>199.22640622255665</v>
      </c>
      <c r="BY345" s="40">
        <f t="shared" si="174"/>
        <v>0</v>
      </c>
      <c r="BZ345" s="40">
        <f t="shared" si="174"/>
        <v>0</v>
      </c>
      <c r="CA345" s="40">
        <f t="shared" si="174"/>
        <v>0</v>
      </c>
      <c r="CB345" s="40">
        <f t="shared" si="174"/>
        <v>0</v>
      </c>
      <c r="CC345" s="40">
        <f t="shared" si="174"/>
        <v>0</v>
      </c>
      <c r="CD345" s="40">
        <f t="shared" si="174"/>
        <v>0</v>
      </c>
      <c r="CE345" s="40">
        <f t="shared" si="190"/>
        <v>716.97777792746513</v>
      </c>
      <c r="CF345" s="10">
        <f t="shared" si="182"/>
        <v>1.7366680837989974</v>
      </c>
      <c r="CG345" s="35">
        <f t="shared" si="183"/>
        <v>7.5666666666666638</v>
      </c>
      <c r="CH345" s="7">
        <f t="shared" si="184"/>
        <v>42.276351412619256</v>
      </c>
      <c r="CI345" s="7">
        <f t="shared" si="191"/>
        <v>21.56093922043582</v>
      </c>
      <c r="CJ345" s="10">
        <f t="shared" si="185"/>
        <v>24.798112688806832</v>
      </c>
    </row>
    <row r="346" spans="1:88" ht="15.75" thickBot="1" x14ac:dyDescent="0.3">
      <c r="A346" s="8">
        <v>335</v>
      </c>
      <c r="B346" s="3" t="s">
        <v>27</v>
      </c>
      <c r="C346" s="14">
        <v>44531</v>
      </c>
      <c r="D346" s="11">
        <f t="shared" si="186"/>
        <v>-22.239079051285422</v>
      </c>
      <c r="E346" s="8">
        <f t="shared" si="175"/>
        <v>-180</v>
      </c>
      <c r="F346" s="3">
        <f t="shared" si="175"/>
        <v>-165</v>
      </c>
      <c r="G346" s="3">
        <f t="shared" si="175"/>
        <v>-150</v>
      </c>
      <c r="H346" s="3">
        <f t="shared" si="175"/>
        <v>-135</v>
      </c>
      <c r="I346" s="3">
        <f t="shared" si="175"/>
        <v>-120</v>
      </c>
      <c r="J346" s="3">
        <f t="shared" si="175"/>
        <v>-105</v>
      </c>
      <c r="K346" s="3">
        <f t="shared" si="175"/>
        <v>-90</v>
      </c>
      <c r="L346" s="3">
        <f t="shared" si="192"/>
        <v>-75</v>
      </c>
      <c r="M346" s="3">
        <f t="shared" si="192"/>
        <v>-60</v>
      </c>
      <c r="N346" s="3">
        <f t="shared" si="192"/>
        <v>-45</v>
      </c>
      <c r="O346" s="3">
        <f t="shared" si="192"/>
        <v>-30</v>
      </c>
      <c r="P346" s="3">
        <f t="shared" si="192"/>
        <v>-15</v>
      </c>
      <c r="Q346" s="3">
        <f t="shared" si="192"/>
        <v>0</v>
      </c>
      <c r="R346" s="3">
        <f t="shared" si="192"/>
        <v>15</v>
      </c>
      <c r="S346" s="3">
        <f t="shared" si="192"/>
        <v>30</v>
      </c>
      <c r="T346" s="3">
        <f t="shared" si="192"/>
        <v>45</v>
      </c>
      <c r="U346" s="3">
        <f t="shared" si="192"/>
        <v>60</v>
      </c>
      <c r="V346" s="3">
        <f t="shared" si="192"/>
        <v>75</v>
      </c>
      <c r="W346" s="3">
        <f t="shared" si="192"/>
        <v>90</v>
      </c>
      <c r="X346" s="3">
        <f t="shared" si="192"/>
        <v>105</v>
      </c>
      <c r="Y346" s="3">
        <f t="shared" si="192"/>
        <v>120</v>
      </c>
      <c r="Z346" s="3">
        <f t="shared" si="176"/>
        <v>135</v>
      </c>
      <c r="AA346" s="3">
        <f t="shared" si="166"/>
        <v>150</v>
      </c>
      <c r="AB346" s="3">
        <f t="shared" si="166"/>
        <v>165</v>
      </c>
      <c r="AC346" s="3">
        <f t="shared" si="166"/>
        <v>180</v>
      </c>
      <c r="AD346" s="7">
        <f t="shared" si="180"/>
        <v>135.64092094871458</v>
      </c>
      <c r="AE346" s="7">
        <f t="shared" si="180"/>
        <v>133.29494229133198</v>
      </c>
      <c r="AF346" s="7">
        <f t="shared" si="180"/>
        <v>126.87641469200094</v>
      </c>
      <c r="AG346" s="7">
        <f t="shared" si="180"/>
        <v>117.63392340064753</v>
      </c>
      <c r="AH346" s="7">
        <f t="shared" si="180"/>
        <v>106.63236711426363</v>
      </c>
      <c r="AI346" s="7">
        <f t="shared" si="180"/>
        <v>94.555264566917927</v>
      </c>
      <c r="AJ346" s="7">
        <f t="shared" si="180"/>
        <v>81.806721497689779</v>
      </c>
      <c r="AK346" s="7">
        <f t="shared" si="180"/>
        <v>68.626490560908664</v>
      </c>
      <c r="AL346" s="7">
        <f t="shared" si="180"/>
        <v>55.162189794892505</v>
      </c>
      <c r="AM346" s="7">
        <f t="shared" si="180"/>
        <v>41.509461214497669</v>
      </c>
      <c r="AN346" s="7">
        <f t="shared" si="180"/>
        <v>27.734122644428577</v>
      </c>
      <c r="AO346" s="7">
        <f t="shared" si="180"/>
        <v>13.884902852939256</v>
      </c>
      <c r="AP346" s="7">
        <f t="shared" si="178"/>
        <v>0.11907905128625558</v>
      </c>
      <c r="AQ346" s="7">
        <f t="shared" si="178"/>
        <v>13.884902852939256</v>
      </c>
      <c r="AR346" s="7">
        <f t="shared" si="178"/>
        <v>27.734122644428577</v>
      </c>
      <c r="AS346" s="7">
        <f t="shared" si="178"/>
        <v>41.509461214497669</v>
      </c>
      <c r="AT346" s="7">
        <f t="shared" si="187"/>
        <v>55.162189794892505</v>
      </c>
      <c r="AU346" s="7">
        <f t="shared" si="187"/>
        <v>68.626490560908664</v>
      </c>
      <c r="AV346" s="7">
        <f t="shared" si="187"/>
        <v>81.806721497689779</v>
      </c>
      <c r="AW346" s="7">
        <f t="shared" si="187"/>
        <v>94.555264566917927</v>
      </c>
      <c r="AX346" s="7">
        <f t="shared" si="187"/>
        <v>106.63236711426363</v>
      </c>
      <c r="AY346" s="7">
        <f t="shared" si="171"/>
        <v>117.63392340064753</v>
      </c>
      <c r="AZ346" s="7">
        <f t="shared" si="162"/>
        <v>126.87641469200094</v>
      </c>
      <c r="BA346" s="7">
        <f t="shared" si="162"/>
        <v>133.29494229133198</v>
      </c>
      <c r="BB346" s="7">
        <f t="shared" si="162"/>
        <v>135.64092094871458</v>
      </c>
      <c r="BC346" s="7">
        <f t="shared" si="188"/>
        <v>99.566871324402001</v>
      </c>
      <c r="BD346" s="7">
        <f t="shared" si="181"/>
        <v>13.2755828432536</v>
      </c>
      <c r="BE346" s="40">
        <f t="shared" si="189"/>
        <v>1.0286964498484381</v>
      </c>
      <c r="BF346" s="40">
        <f t="shared" si="179"/>
        <v>0</v>
      </c>
      <c r="BG346" s="40">
        <f t="shared" si="179"/>
        <v>0</v>
      </c>
      <c r="BH346" s="40">
        <f t="shared" si="179"/>
        <v>0</v>
      </c>
      <c r="BI346" s="40">
        <f t="shared" si="179"/>
        <v>0</v>
      </c>
      <c r="BJ346" s="40">
        <f t="shared" si="179"/>
        <v>0</v>
      </c>
      <c r="BK346" s="40">
        <f t="shared" si="179"/>
        <v>0</v>
      </c>
      <c r="BL346" s="40">
        <f t="shared" si="177"/>
        <v>200.40552429736564</v>
      </c>
      <c r="BM346" s="40">
        <f t="shared" si="177"/>
        <v>512.49457212676975</v>
      </c>
      <c r="BN346" s="40">
        <f t="shared" si="177"/>
        <v>803.31526709813693</v>
      </c>
      <c r="BO346" s="40">
        <f t="shared" si="177"/>
        <v>1053.0486594530905</v>
      </c>
      <c r="BP346" s="40">
        <f t="shared" si="177"/>
        <v>1244.6758312065854</v>
      </c>
      <c r="BQ346" s="40">
        <f t="shared" si="177"/>
        <v>1365.1377072824946</v>
      </c>
      <c r="BR346" s="40">
        <f t="shared" si="177"/>
        <v>1406.2250098989077</v>
      </c>
      <c r="BS346" s="40">
        <f t="shared" si="177"/>
        <v>1365.1377072824946</v>
      </c>
      <c r="BT346" s="40">
        <f t="shared" si="177"/>
        <v>1244.6758312065854</v>
      </c>
      <c r="BU346" s="40">
        <f t="shared" si="177"/>
        <v>1053.0486594530905</v>
      </c>
      <c r="BV346" s="40">
        <f t="shared" si="177"/>
        <v>803.31526709813693</v>
      </c>
      <c r="BW346" s="40">
        <f t="shared" si="177"/>
        <v>512.49457212676975</v>
      </c>
      <c r="BX346" s="40">
        <f t="shared" si="172"/>
        <v>200.40552429736564</v>
      </c>
      <c r="BY346" s="40">
        <f t="shared" si="172"/>
        <v>0</v>
      </c>
      <c r="BZ346" s="40">
        <f t="shared" si="172"/>
        <v>0</v>
      </c>
      <c r="CA346" s="40">
        <f t="shared" si="172"/>
        <v>0</v>
      </c>
      <c r="CB346" s="40">
        <f t="shared" si="174"/>
        <v>0</v>
      </c>
      <c r="CC346" s="40">
        <f t="shared" si="174"/>
        <v>0</v>
      </c>
      <c r="CD346" s="40">
        <f t="shared" si="174"/>
        <v>0</v>
      </c>
      <c r="CE346" s="40">
        <f t="shared" si="190"/>
        <v>717.17475504844299</v>
      </c>
      <c r="CF346" s="10">
        <f t="shared" si="182"/>
        <v>1.7377697305203419</v>
      </c>
      <c r="CG346" s="35">
        <f t="shared" si="183"/>
        <v>6.6580645161290324</v>
      </c>
      <c r="CH346" s="7">
        <f t="shared" si="184"/>
        <v>42.305330614805158</v>
      </c>
      <c r="CI346" s="7">
        <f t="shared" si="191"/>
        <v>21.575718613550631</v>
      </c>
      <c r="CJ346" s="10">
        <f t="shared" si="185"/>
        <v>23.301526083105706</v>
      </c>
    </row>
    <row r="347" spans="1:88" ht="15.75" thickBot="1" x14ac:dyDescent="0.3">
      <c r="A347" s="8">
        <v>336</v>
      </c>
      <c r="B347" s="3" t="s">
        <v>27</v>
      </c>
      <c r="C347" s="14">
        <v>44532</v>
      </c>
      <c r="D347" s="11">
        <f t="shared" si="186"/>
        <v>-22.363819370983947</v>
      </c>
      <c r="E347" s="8">
        <f t="shared" si="175"/>
        <v>-180</v>
      </c>
      <c r="F347" s="3">
        <f t="shared" si="175"/>
        <v>-165</v>
      </c>
      <c r="G347" s="3">
        <f t="shared" si="175"/>
        <v>-150</v>
      </c>
      <c r="H347" s="3">
        <f t="shared" si="175"/>
        <v>-135</v>
      </c>
      <c r="I347" s="3">
        <f t="shared" si="175"/>
        <v>-120</v>
      </c>
      <c r="J347" s="3">
        <f t="shared" si="175"/>
        <v>-105</v>
      </c>
      <c r="K347" s="3">
        <f t="shared" si="175"/>
        <v>-90</v>
      </c>
      <c r="L347" s="3">
        <f t="shared" si="192"/>
        <v>-75</v>
      </c>
      <c r="M347" s="3">
        <f t="shared" si="192"/>
        <v>-60</v>
      </c>
      <c r="N347" s="3">
        <f t="shared" si="192"/>
        <v>-45</v>
      </c>
      <c r="O347" s="3">
        <f t="shared" si="192"/>
        <v>-30</v>
      </c>
      <c r="P347" s="3">
        <f t="shared" si="192"/>
        <v>-15</v>
      </c>
      <c r="Q347" s="3">
        <f t="shared" si="192"/>
        <v>0</v>
      </c>
      <c r="R347" s="3">
        <f t="shared" si="192"/>
        <v>15</v>
      </c>
      <c r="S347" s="3">
        <f t="shared" si="192"/>
        <v>30</v>
      </c>
      <c r="T347" s="3">
        <f t="shared" si="192"/>
        <v>45</v>
      </c>
      <c r="U347" s="3">
        <f t="shared" si="192"/>
        <v>60</v>
      </c>
      <c r="V347" s="3">
        <f t="shared" si="192"/>
        <v>75</v>
      </c>
      <c r="W347" s="3">
        <f t="shared" si="192"/>
        <v>90</v>
      </c>
      <c r="X347" s="3">
        <f t="shared" si="192"/>
        <v>105</v>
      </c>
      <c r="Y347" s="3">
        <f t="shared" si="192"/>
        <v>120</v>
      </c>
      <c r="Z347" s="3">
        <f t="shared" si="176"/>
        <v>135</v>
      </c>
      <c r="AA347" s="3">
        <f t="shared" si="166"/>
        <v>150</v>
      </c>
      <c r="AB347" s="3">
        <f t="shared" si="166"/>
        <v>165</v>
      </c>
      <c r="AC347" s="3">
        <f t="shared" si="166"/>
        <v>180</v>
      </c>
      <c r="AD347" s="7">
        <f t="shared" si="180"/>
        <v>135.51618062901605</v>
      </c>
      <c r="AE347" s="7">
        <f t="shared" si="180"/>
        <v>133.177151076705</v>
      </c>
      <c r="AF347" s="7">
        <f t="shared" si="180"/>
        <v>126.77468061512928</v>
      </c>
      <c r="AG347" s="7">
        <f t="shared" si="180"/>
        <v>117.5499020291045</v>
      </c>
      <c r="AH347" s="7">
        <f t="shared" si="180"/>
        <v>106.56414078894007</v>
      </c>
      <c r="AI347" s="7">
        <f t="shared" si="180"/>
        <v>94.500285909075643</v>
      </c>
      <c r="AJ347" s="7">
        <f t="shared" si="180"/>
        <v>81.762813660573258</v>
      </c>
      <c r="AK347" s="7">
        <f t="shared" si="180"/>
        <v>68.59200774697608</v>
      </c>
      <c r="AL347" s="7">
        <f t="shared" si="180"/>
        <v>55.135952866925493</v>
      </c>
      <c r="AM347" s="7">
        <f t="shared" si="180"/>
        <v>41.490673693294148</v>
      </c>
      <c r="AN347" s="7">
        <f t="shared" si="180"/>
        <v>27.722344624235827</v>
      </c>
      <c r="AO347" s="7">
        <f t="shared" si="180"/>
        <v>13.880321610162838</v>
      </c>
      <c r="AP347" s="7">
        <f t="shared" si="178"/>
        <v>0.2438193709843095</v>
      </c>
      <c r="AQ347" s="7">
        <f t="shared" si="178"/>
        <v>13.880321610162838</v>
      </c>
      <c r="AR347" s="7">
        <f t="shared" si="178"/>
        <v>27.722344624235827</v>
      </c>
      <c r="AS347" s="7">
        <f t="shared" si="178"/>
        <v>41.490673693294148</v>
      </c>
      <c r="AT347" s="7">
        <f t="shared" si="187"/>
        <v>55.135952866925493</v>
      </c>
      <c r="AU347" s="7">
        <f t="shared" si="187"/>
        <v>68.59200774697608</v>
      </c>
      <c r="AV347" s="7">
        <f t="shared" si="187"/>
        <v>81.762813660573258</v>
      </c>
      <c r="AW347" s="7">
        <f t="shared" si="187"/>
        <v>94.500285909075643</v>
      </c>
      <c r="AX347" s="7">
        <f t="shared" si="187"/>
        <v>106.56414078894007</v>
      </c>
      <c r="AY347" s="7">
        <f t="shared" si="171"/>
        <v>117.5499020291045</v>
      </c>
      <c r="AZ347" s="7">
        <f t="shared" si="162"/>
        <v>126.77468061512928</v>
      </c>
      <c r="BA347" s="7">
        <f t="shared" si="162"/>
        <v>133.177151076705</v>
      </c>
      <c r="BB347" s="7">
        <f t="shared" si="162"/>
        <v>135.51618062901605</v>
      </c>
      <c r="BC347" s="7">
        <f t="shared" si="188"/>
        <v>99.62694432613813</v>
      </c>
      <c r="BD347" s="7">
        <f t="shared" si="181"/>
        <v>13.283592576818418</v>
      </c>
      <c r="BE347" s="40">
        <f t="shared" si="189"/>
        <v>1.0289726827951293</v>
      </c>
      <c r="BF347" s="40">
        <f t="shared" si="179"/>
        <v>0</v>
      </c>
      <c r="BG347" s="40">
        <f t="shared" si="179"/>
        <v>0</v>
      </c>
      <c r="BH347" s="40">
        <f t="shared" si="179"/>
        <v>0</v>
      </c>
      <c r="BI347" s="40">
        <f t="shared" si="179"/>
        <v>0</v>
      </c>
      <c r="BJ347" s="40">
        <f t="shared" si="179"/>
        <v>0</v>
      </c>
      <c r="BK347" s="40">
        <f t="shared" si="179"/>
        <v>0</v>
      </c>
      <c r="BL347" s="40">
        <f t="shared" si="177"/>
        <v>201.52621016019174</v>
      </c>
      <c r="BM347" s="40">
        <f t="shared" si="177"/>
        <v>513.4204256446493</v>
      </c>
      <c r="BN347" s="40">
        <f t="shared" si="177"/>
        <v>804.05956577340271</v>
      </c>
      <c r="BO347" s="40">
        <f t="shared" si="177"/>
        <v>1053.6370534505654</v>
      </c>
      <c r="BP347" s="40">
        <f t="shared" si="177"/>
        <v>1245.144595337239</v>
      </c>
      <c r="BQ347" s="40">
        <f t="shared" si="177"/>
        <v>1365.5312689350228</v>
      </c>
      <c r="BR347" s="40">
        <f t="shared" si="177"/>
        <v>1406.5929213866132</v>
      </c>
      <c r="BS347" s="40">
        <f t="shared" si="177"/>
        <v>1365.5312689350228</v>
      </c>
      <c r="BT347" s="40">
        <f t="shared" si="177"/>
        <v>1245.144595337239</v>
      </c>
      <c r="BU347" s="40">
        <f t="shared" si="177"/>
        <v>1053.6370534505654</v>
      </c>
      <c r="BV347" s="40">
        <f t="shared" si="177"/>
        <v>804.05956577340271</v>
      </c>
      <c r="BW347" s="40">
        <f t="shared" si="177"/>
        <v>513.4204256446493</v>
      </c>
      <c r="BX347" s="40">
        <f t="shared" si="172"/>
        <v>201.52621016019174</v>
      </c>
      <c r="BY347" s="40">
        <f t="shared" si="172"/>
        <v>0</v>
      </c>
      <c r="BZ347" s="40">
        <f t="shared" si="172"/>
        <v>0</v>
      </c>
      <c r="CA347" s="40">
        <f t="shared" si="172"/>
        <v>0</v>
      </c>
      <c r="CB347" s="40">
        <f t="shared" si="174"/>
        <v>0</v>
      </c>
      <c r="CC347" s="40">
        <f t="shared" si="174"/>
        <v>0</v>
      </c>
      <c r="CD347" s="40">
        <f t="shared" si="174"/>
        <v>0</v>
      </c>
      <c r="CE347" s="40">
        <f t="shared" si="190"/>
        <v>717.36238990717277</v>
      </c>
      <c r="CF347" s="10">
        <f t="shared" si="182"/>
        <v>1.7388182021921936</v>
      </c>
      <c r="CG347" s="35">
        <f t="shared" si="183"/>
        <v>6.6580645161290324</v>
      </c>
      <c r="CH347" s="7">
        <f t="shared" si="184"/>
        <v>42.332858767314505</v>
      </c>
      <c r="CI347" s="7">
        <f t="shared" si="191"/>
        <v>21.5897579713304</v>
      </c>
      <c r="CJ347" s="10">
        <f t="shared" si="185"/>
        <v>23.310031437404383</v>
      </c>
    </row>
    <row r="348" spans="1:88" ht="15.75" thickBot="1" x14ac:dyDescent="0.3">
      <c r="A348" s="8">
        <v>337</v>
      </c>
      <c r="B348" s="3" t="s">
        <v>27</v>
      </c>
      <c r="C348" s="14">
        <v>44533</v>
      </c>
      <c r="D348" s="11">
        <f t="shared" si="186"/>
        <v>-22.481932808352099</v>
      </c>
      <c r="E348" s="8">
        <f t="shared" si="175"/>
        <v>-180</v>
      </c>
      <c r="F348" s="3">
        <f t="shared" si="175"/>
        <v>-165</v>
      </c>
      <c r="G348" s="3">
        <f t="shared" si="175"/>
        <v>-150</v>
      </c>
      <c r="H348" s="3">
        <f t="shared" si="175"/>
        <v>-135</v>
      </c>
      <c r="I348" s="3">
        <f t="shared" si="175"/>
        <v>-120</v>
      </c>
      <c r="J348" s="3">
        <f t="shared" si="175"/>
        <v>-105</v>
      </c>
      <c r="K348" s="3">
        <f t="shared" si="175"/>
        <v>-90</v>
      </c>
      <c r="L348" s="3">
        <f t="shared" si="192"/>
        <v>-75</v>
      </c>
      <c r="M348" s="3">
        <f t="shared" si="192"/>
        <v>-60</v>
      </c>
      <c r="N348" s="3">
        <f t="shared" si="192"/>
        <v>-45</v>
      </c>
      <c r="O348" s="3">
        <f t="shared" si="192"/>
        <v>-30</v>
      </c>
      <c r="P348" s="3">
        <f t="shared" si="192"/>
        <v>-15</v>
      </c>
      <c r="Q348" s="3">
        <f t="shared" si="192"/>
        <v>0</v>
      </c>
      <c r="R348" s="3">
        <f t="shared" si="192"/>
        <v>15</v>
      </c>
      <c r="S348" s="3">
        <f t="shared" si="192"/>
        <v>30</v>
      </c>
      <c r="T348" s="3">
        <f t="shared" si="192"/>
        <v>45</v>
      </c>
      <c r="U348" s="3">
        <f t="shared" si="192"/>
        <v>60</v>
      </c>
      <c r="V348" s="3">
        <f t="shared" si="192"/>
        <v>75</v>
      </c>
      <c r="W348" s="3">
        <f t="shared" si="192"/>
        <v>90</v>
      </c>
      <c r="X348" s="3">
        <f t="shared" si="192"/>
        <v>105</v>
      </c>
      <c r="Y348" s="3">
        <f t="shared" si="192"/>
        <v>120</v>
      </c>
      <c r="Z348" s="3">
        <f t="shared" si="176"/>
        <v>135</v>
      </c>
      <c r="AA348" s="3">
        <f t="shared" si="166"/>
        <v>150</v>
      </c>
      <c r="AB348" s="3">
        <f t="shared" si="166"/>
        <v>165</v>
      </c>
      <c r="AC348" s="3">
        <f t="shared" si="166"/>
        <v>180</v>
      </c>
      <c r="AD348" s="7">
        <f t="shared" si="180"/>
        <v>135.3980671916479</v>
      </c>
      <c r="AE348" s="7">
        <f t="shared" si="180"/>
        <v>133.06559217532427</v>
      </c>
      <c r="AF348" s="7">
        <f t="shared" si="180"/>
        <v>126.67828863326254</v>
      </c>
      <c r="AG348" s="7">
        <f t="shared" si="180"/>
        <v>117.47027303796585</v>
      </c>
      <c r="AH348" s="7">
        <f t="shared" si="180"/>
        <v>106.49948684995695</v>
      </c>
      <c r="AI348" s="7">
        <f t="shared" si="180"/>
        <v>94.448212138918066</v>
      </c>
      <c r="AJ348" s="7">
        <f t="shared" si="180"/>
        <v>81.721270193660715</v>
      </c>
      <c r="AK348" s="7">
        <f t="shared" si="180"/>
        <v>68.5594475040959</v>
      </c>
      <c r="AL348" s="7">
        <f t="shared" si="180"/>
        <v>55.111276510706162</v>
      </c>
      <c r="AM348" s="7">
        <f t="shared" si="180"/>
        <v>41.473160967234399</v>
      </c>
      <c r="AN348" s="7">
        <f t="shared" si="180"/>
        <v>27.711664573365827</v>
      </c>
      <c r="AO348" s="7">
        <f t="shared" si="180"/>
        <v>13.876995633287471</v>
      </c>
      <c r="AP348" s="7">
        <f t="shared" si="178"/>
        <v>0.36193280835205194</v>
      </c>
      <c r="AQ348" s="7">
        <f t="shared" si="178"/>
        <v>13.876995633287471</v>
      </c>
      <c r="AR348" s="7">
        <f t="shared" si="178"/>
        <v>27.711664573365827</v>
      </c>
      <c r="AS348" s="7">
        <f t="shared" si="178"/>
        <v>41.473160967234399</v>
      </c>
      <c r="AT348" s="7">
        <f t="shared" si="187"/>
        <v>55.111276510706162</v>
      </c>
      <c r="AU348" s="7">
        <f t="shared" si="187"/>
        <v>68.5594475040959</v>
      </c>
      <c r="AV348" s="7">
        <f t="shared" si="187"/>
        <v>81.721270193660715</v>
      </c>
      <c r="AW348" s="7">
        <f t="shared" si="187"/>
        <v>94.448212138918066</v>
      </c>
      <c r="AX348" s="7">
        <f t="shared" si="187"/>
        <v>106.49948684995695</v>
      </c>
      <c r="AY348" s="7">
        <f t="shared" si="171"/>
        <v>117.47027303796585</v>
      </c>
      <c r="AZ348" s="7">
        <f t="shared" si="171"/>
        <v>126.67828863326254</v>
      </c>
      <c r="BA348" s="7">
        <f t="shared" si="171"/>
        <v>133.06559217532427</v>
      </c>
      <c r="BB348" s="7">
        <f t="shared" si="171"/>
        <v>135.3980671916479</v>
      </c>
      <c r="BC348" s="7">
        <f t="shared" si="188"/>
        <v>99.683935068157453</v>
      </c>
      <c r="BD348" s="7">
        <f t="shared" si="181"/>
        <v>13.291191342420994</v>
      </c>
      <c r="BE348" s="40">
        <f t="shared" si="189"/>
        <v>1.0292403305106266</v>
      </c>
      <c r="BF348" s="40">
        <f t="shared" si="179"/>
        <v>0</v>
      </c>
      <c r="BG348" s="40">
        <f t="shared" si="179"/>
        <v>0</v>
      </c>
      <c r="BH348" s="40">
        <f t="shared" si="179"/>
        <v>0</v>
      </c>
      <c r="BI348" s="40">
        <f t="shared" si="179"/>
        <v>0</v>
      </c>
      <c r="BJ348" s="40">
        <f t="shared" si="179"/>
        <v>0</v>
      </c>
      <c r="BK348" s="40">
        <f t="shared" si="179"/>
        <v>0</v>
      </c>
      <c r="BL348" s="40">
        <f t="shared" si="177"/>
        <v>202.58820516995522</v>
      </c>
      <c r="BM348" s="40">
        <f t="shared" si="177"/>
        <v>514.29828228754513</v>
      </c>
      <c r="BN348" s="40">
        <f t="shared" si="177"/>
        <v>804.76583277483019</v>
      </c>
      <c r="BO348" s="40">
        <f t="shared" si="177"/>
        <v>1054.1959730864241</v>
      </c>
      <c r="BP348" s="40">
        <f t="shared" si="177"/>
        <v>1245.5904513628893</v>
      </c>
      <c r="BQ348" s="40">
        <f t="shared" si="177"/>
        <v>1365.9060502040143</v>
      </c>
      <c r="BR348" s="40">
        <f t="shared" si="177"/>
        <v>1406.9434603797049</v>
      </c>
      <c r="BS348" s="40">
        <f t="shared" si="177"/>
        <v>1365.9060502040143</v>
      </c>
      <c r="BT348" s="40">
        <f t="shared" si="177"/>
        <v>1245.5904513628893</v>
      </c>
      <c r="BU348" s="40">
        <f t="shared" si="177"/>
        <v>1054.1959730864241</v>
      </c>
      <c r="BV348" s="40">
        <f t="shared" si="177"/>
        <v>804.76583277483019</v>
      </c>
      <c r="BW348" s="40">
        <f t="shared" si="177"/>
        <v>514.29828228754513</v>
      </c>
      <c r="BX348" s="40">
        <f t="shared" si="172"/>
        <v>202.58820516995522</v>
      </c>
      <c r="BY348" s="40">
        <f t="shared" si="172"/>
        <v>0</v>
      </c>
      <c r="BZ348" s="40">
        <f t="shared" si="172"/>
        <v>0</v>
      </c>
      <c r="CA348" s="40">
        <f t="shared" si="172"/>
        <v>0</v>
      </c>
      <c r="CB348" s="40">
        <f t="shared" si="174"/>
        <v>0</v>
      </c>
      <c r="CC348" s="40">
        <f t="shared" si="174"/>
        <v>0</v>
      </c>
      <c r="CD348" s="40">
        <f t="shared" si="174"/>
        <v>0</v>
      </c>
      <c r="CE348" s="40">
        <f t="shared" si="190"/>
        <v>717.5411647936495</v>
      </c>
      <c r="CF348" s="10">
        <f t="shared" si="182"/>
        <v>1.7398128782835856</v>
      </c>
      <c r="CG348" s="35">
        <f t="shared" si="183"/>
        <v>6.6580645161290324</v>
      </c>
      <c r="CH348" s="7">
        <f t="shared" si="184"/>
        <v>42.358963982163644</v>
      </c>
      <c r="CI348" s="7">
        <f t="shared" si="191"/>
        <v>21.603071630903457</v>
      </c>
      <c r="CJ348" s="10">
        <f t="shared" si="185"/>
        <v>23.318094028094528</v>
      </c>
    </row>
    <row r="349" spans="1:88" ht="15.75" thickBot="1" x14ac:dyDescent="0.3">
      <c r="A349" s="8">
        <v>338</v>
      </c>
      <c r="B349" s="3" t="s">
        <v>27</v>
      </c>
      <c r="C349" s="14">
        <v>44534</v>
      </c>
      <c r="D349" s="11">
        <f t="shared" si="186"/>
        <v>-22.593384363829284</v>
      </c>
      <c r="E349" s="8">
        <f t="shared" si="175"/>
        <v>-180</v>
      </c>
      <c r="F349" s="3">
        <f t="shared" si="175"/>
        <v>-165</v>
      </c>
      <c r="G349" s="3">
        <f t="shared" si="175"/>
        <v>-150</v>
      </c>
      <c r="H349" s="3">
        <f t="shared" si="175"/>
        <v>-135</v>
      </c>
      <c r="I349" s="3">
        <f t="shared" si="175"/>
        <v>-120</v>
      </c>
      <c r="J349" s="3">
        <f t="shared" si="175"/>
        <v>-105</v>
      </c>
      <c r="K349" s="3">
        <f t="shared" si="175"/>
        <v>-90</v>
      </c>
      <c r="L349" s="3">
        <f t="shared" si="192"/>
        <v>-75</v>
      </c>
      <c r="M349" s="3">
        <f t="shared" si="192"/>
        <v>-60</v>
      </c>
      <c r="N349" s="3">
        <f t="shared" si="192"/>
        <v>-45</v>
      </c>
      <c r="O349" s="3">
        <f t="shared" si="192"/>
        <v>-30</v>
      </c>
      <c r="P349" s="3">
        <f t="shared" si="192"/>
        <v>-15</v>
      </c>
      <c r="Q349" s="3">
        <f t="shared" si="192"/>
        <v>0</v>
      </c>
      <c r="R349" s="3">
        <f t="shared" si="192"/>
        <v>15</v>
      </c>
      <c r="S349" s="3">
        <f t="shared" si="192"/>
        <v>30</v>
      </c>
      <c r="T349" s="3">
        <f t="shared" si="192"/>
        <v>45</v>
      </c>
      <c r="U349" s="3">
        <f t="shared" si="192"/>
        <v>60</v>
      </c>
      <c r="V349" s="3">
        <f t="shared" si="192"/>
        <v>75</v>
      </c>
      <c r="W349" s="3">
        <f t="shared" si="192"/>
        <v>90</v>
      </c>
      <c r="X349" s="3">
        <f t="shared" si="192"/>
        <v>105</v>
      </c>
      <c r="Y349" s="3">
        <f t="shared" si="192"/>
        <v>120</v>
      </c>
      <c r="Z349" s="3">
        <f t="shared" si="176"/>
        <v>135</v>
      </c>
      <c r="AA349" s="3">
        <f t="shared" si="176"/>
        <v>150</v>
      </c>
      <c r="AB349" s="3">
        <f t="shared" si="176"/>
        <v>165</v>
      </c>
      <c r="AC349" s="3">
        <f t="shared" si="176"/>
        <v>180</v>
      </c>
      <c r="AD349" s="7">
        <f t="shared" si="180"/>
        <v>135.28661563617075</v>
      </c>
      <c r="AE349" s="7">
        <f t="shared" si="180"/>
        <v>132.96030298322168</v>
      </c>
      <c r="AF349" s="7">
        <f t="shared" si="180"/>
        <v>126.58727791489353</v>
      </c>
      <c r="AG349" s="7">
        <f t="shared" si="180"/>
        <v>117.39507203174878</v>
      </c>
      <c r="AH349" s="7">
        <f t="shared" si="180"/>
        <v>106.43843324136967</v>
      </c>
      <c r="AI349" s="7">
        <f t="shared" si="180"/>
        <v>94.399061459537492</v>
      </c>
      <c r="AJ349" s="7">
        <f t="shared" si="180"/>
        <v>81.682098346868727</v>
      </c>
      <c r="AK349" s="7">
        <f t="shared" si="180"/>
        <v>68.528804771394618</v>
      </c>
      <c r="AL349" s="7">
        <f t="shared" si="180"/>
        <v>55.088140898088731</v>
      </c>
      <c r="AM349" s="7">
        <f t="shared" si="180"/>
        <v>41.456883130744522</v>
      </c>
      <c r="AN349" s="7">
        <f t="shared" si="180"/>
        <v>27.702008630035753</v>
      </c>
      <c r="AO349" s="7">
        <f t="shared" si="180"/>
        <v>13.874760470200604</v>
      </c>
      <c r="AP349" s="7">
        <f t="shared" si="178"/>
        <v>0.47338436382945687</v>
      </c>
      <c r="AQ349" s="7">
        <f t="shared" si="178"/>
        <v>13.874760470200604</v>
      </c>
      <c r="AR349" s="7">
        <f t="shared" si="178"/>
        <v>27.702008630035753</v>
      </c>
      <c r="AS349" s="7">
        <f t="shared" si="178"/>
        <v>41.456883130744522</v>
      </c>
      <c r="AT349" s="7">
        <f t="shared" si="187"/>
        <v>55.088140898088731</v>
      </c>
      <c r="AU349" s="7">
        <f t="shared" si="187"/>
        <v>68.528804771394618</v>
      </c>
      <c r="AV349" s="7">
        <f t="shared" si="187"/>
        <v>81.682098346868727</v>
      </c>
      <c r="AW349" s="7">
        <f t="shared" si="187"/>
        <v>94.399061459537492</v>
      </c>
      <c r="AX349" s="7">
        <f t="shared" si="187"/>
        <v>106.43843324136967</v>
      </c>
      <c r="AY349" s="7">
        <f t="shared" si="171"/>
        <v>117.39507203174878</v>
      </c>
      <c r="AZ349" s="7">
        <f t="shared" si="171"/>
        <v>126.58727791489353</v>
      </c>
      <c r="BA349" s="7">
        <f t="shared" si="171"/>
        <v>132.96030298322168</v>
      </c>
      <c r="BB349" s="7">
        <f t="shared" si="171"/>
        <v>135.28661563617075</v>
      </c>
      <c r="BC349" s="7">
        <f t="shared" si="188"/>
        <v>99.737809520012675</v>
      </c>
      <c r="BD349" s="7">
        <f t="shared" si="181"/>
        <v>13.298374602668357</v>
      </c>
      <c r="BE349" s="40">
        <f t="shared" si="189"/>
        <v>1.0294993136851356</v>
      </c>
      <c r="BF349" s="40">
        <f t="shared" si="179"/>
        <v>0</v>
      </c>
      <c r="BG349" s="40">
        <f t="shared" si="179"/>
        <v>0</v>
      </c>
      <c r="BH349" s="40">
        <f t="shared" si="179"/>
        <v>0</v>
      </c>
      <c r="BI349" s="40">
        <f t="shared" si="179"/>
        <v>0</v>
      </c>
      <c r="BJ349" s="40">
        <f t="shared" si="179"/>
        <v>0</v>
      </c>
      <c r="BK349" s="40">
        <f t="shared" si="179"/>
        <v>0</v>
      </c>
      <c r="BL349" s="40">
        <f t="shared" si="177"/>
        <v>203.59126487213291</v>
      </c>
      <c r="BM349" s="40">
        <f t="shared" si="177"/>
        <v>515.12819416521768</v>
      </c>
      <c r="BN349" s="40">
        <f t="shared" si="177"/>
        <v>805.43439656609723</v>
      </c>
      <c r="BO349" s="40">
        <f t="shared" si="177"/>
        <v>1054.7259841348339</v>
      </c>
      <c r="BP349" s="40">
        <f t="shared" si="177"/>
        <v>1246.0141471524457</v>
      </c>
      <c r="BQ349" s="40">
        <f t="shared" si="177"/>
        <v>1366.2629134279186</v>
      </c>
      <c r="BR349" s="40">
        <f t="shared" si="177"/>
        <v>1407.2775282600612</v>
      </c>
      <c r="BS349" s="40">
        <f t="shared" si="177"/>
        <v>1366.2629134279186</v>
      </c>
      <c r="BT349" s="40">
        <f t="shared" si="177"/>
        <v>1246.0141471524457</v>
      </c>
      <c r="BU349" s="40">
        <f t="shared" si="177"/>
        <v>1054.7259841348339</v>
      </c>
      <c r="BV349" s="40">
        <f t="shared" si="177"/>
        <v>805.43439656609723</v>
      </c>
      <c r="BW349" s="40">
        <f t="shared" si="177"/>
        <v>515.12819416521768</v>
      </c>
      <c r="BX349" s="40">
        <f t="shared" si="172"/>
        <v>203.59126487213291</v>
      </c>
      <c r="BY349" s="40">
        <f t="shared" si="172"/>
        <v>0</v>
      </c>
      <c r="BZ349" s="40">
        <f t="shared" si="172"/>
        <v>0</v>
      </c>
      <c r="CA349" s="40">
        <f t="shared" si="172"/>
        <v>0</v>
      </c>
      <c r="CB349" s="40">
        <f t="shared" si="174"/>
        <v>0</v>
      </c>
      <c r="CC349" s="40">
        <f t="shared" si="174"/>
        <v>0</v>
      </c>
      <c r="CD349" s="40">
        <f t="shared" si="174"/>
        <v>0</v>
      </c>
      <c r="CE349" s="40">
        <f t="shared" si="190"/>
        <v>717.71153941263128</v>
      </c>
      <c r="CF349" s="10">
        <f t="shared" si="182"/>
        <v>1.7407531648511663</v>
      </c>
      <c r="CG349" s="35">
        <f t="shared" si="183"/>
        <v>6.6580645161290324</v>
      </c>
      <c r="CH349" s="7">
        <f t="shared" si="184"/>
        <v>42.38367312560932</v>
      </c>
      <c r="CI349" s="7">
        <f t="shared" si="191"/>
        <v>21.615673294060755</v>
      </c>
      <c r="CJ349" s="10">
        <f t="shared" si="185"/>
        <v>23.325732503128386</v>
      </c>
    </row>
    <row r="350" spans="1:88" ht="15.75" thickBot="1" x14ac:dyDescent="0.3">
      <c r="A350" s="8">
        <v>339</v>
      </c>
      <c r="B350" s="3" t="s">
        <v>27</v>
      </c>
      <c r="C350" s="14">
        <v>44535</v>
      </c>
      <c r="D350" s="11">
        <f t="shared" si="186"/>
        <v>-22.698141011914302</v>
      </c>
      <c r="E350" s="8">
        <f t="shared" si="175"/>
        <v>-180</v>
      </c>
      <c r="F350" s="3">
        <f t="shared" si="175"/>
        <v>-165</v>
      </c>
      <c r="G350" s="3">
        <f t="shared" si="175"/>
        <v>-150</v>
      </c>
      <c r="H350" s="3">
        <f t="shared" si="175"/>
        <v>-135</v>
      </c>
      <c r="I350" s="3">
        <f t="shared" si="175"/>
        <v>-120</v>
      </c>
      <c r="J350" s="3">
        <f t="shared" si="175"/>
        <v>-105</v>
      </c>
      <c r="K350" s="3">
        <f t="shared" si="175"/>
        <v>-90</v>
      </c>
      <c r="L350" s="3">
        <f t="shared" si="192"/>
        <v>-75</v>
      </c>
      <c r="M350" s="3">
        <f t="shared" si="192"/>
        <v>-60</v>
      </c>
      <c r="N350" s="3">
        <f t="shared" si="192"/>
        <v>-45</v>
      </c>
      <c r="O350" s="3">
        <f t="shared" si="192"/>
        <v>-30</v>
      </c>
      <c r="P350" s="3">
        <f t="shared" si="192"/>
        <v>-15</v>
      </c>
      <c r="Q350" s="3">
        <f t="shared" si="192"/>
        <v>0</v>
      </c>
      <c r="R350" s="3">
        <f t="shared" si="192"/>
        <v>15</v>
      </c>
      <c r="S350" s="3">
        <f t="shared" si="192"/>
        <v>30</v>
      </c>
      <c r="T350" s="3">
        <f t="shared" si="192"/>
        <v>45</v>
      </c>
      <c r="U350" s="3">
        <f t="shared" si="192"/>
        <v>60</v>
      </c>
      <c r="V350" s="3">
        <f t="shared" si="192"/>
        <v>75</v>
      </c>
      <c r="W350" s="3">
        <f t="shared" si="192"/>
        <v>90</v>
      </c>
      <c r="X350" s="3">
        <f t="shared" si="192"/>
        <v>105</v>
      </c>
      <c r="Y350" s="3">
        <f t="shared" si="192"/>
        <v>120</v>
      </c>
      <c r="Z350" s="3">
        <f t="shared" si="176"/>
        <v>135</v>
      </c>
      <c r="AA350" s="3">
        <f t="shared" si="176"/>
        <v>150</v>
      </c>
      <c r="AB350" s="3">
        <f t="shared" si="176"/>
        <v>165</v>
      </c>
      <c r="AC350" s="3">
        <f t="shared" si="176"/>
        <v>180</v>
      </c>
      <c r="AD350" s="7">
        <f t="shared" si="180"/>
        <v>135.18185898808568</v>
      </c>
      <c r="AE350" s="7">
        <f t="shared" si="180"/>
        <v>132.86131876456849</v>
      </c>
      <c r="AF350" s="7">
        <f t="shared" si="180"/>
        <v>126.50168538892592</v>
      </c>
      <c r="AG350" s="7">
        <f t="shared" si="180"/>
        <v>117.32433259433904</v>
      </c>
      <c r="AH350" s="7">
        <f t="shared" si="180"/>
        <v>106.38100632281946</v>
      </c>
      <c r="AI350" s="7">
        <f t="shared" si="180"/>
        <v>94.352851016946317</v>
      </c>
      <c r="AJ350" s="7">
        <f t="shared" si="180"/>
        <v>81.645304884950619</v>
      </c>
      <c r="AK350" s="7">
        <f t="shared" si="180"/>
        <v>68.500074628915812</v>
      </c>
      <c r="AL350" s="7">
        <f t="shared" si="180"/>
        <v>55.066527078146095</v>
      </c>
      <c r="AM350" s="7">
        <f t="shared" si="180"/>
        <v>41.44180214146477</v>
      </c>
      <c r="AN350" s="7">
        <f t="shared" si="180"/>
        <v>27.69330644381137</v>
      </c>
      <c r="AO350" s="7">
        <f t="shared" si="180"/>
        <v>13.873459533507518</v>
      </c>
      <c r="AP350" s="7">
        <f t="shared" si="178"/>
        <v>0.57814101191461731</v>
      </c>
      <c r="AQ350" s="7">
        <f t="shared" si="178"/>
        <v>13.873459533507518</v>
      </c>
      <c r="AR350" s="7">
        <f t="shared" si="178"/>
        <v>27.69330644381137</v>
      </c>
      <c r="AS350" s="7">
        <f t="shared" si="178"/>
        <v>41.44180214146477</v>
      </c>
      <c r="AT350" s="7">
        <f t="shared" si="187"/>
        <v>55.066527078146095</v>
      </c>
      <c r="AU350" s="7">
        <f t="shared" si="187"/>
        <v>68.500074628915812</v>
      </c>
      <c r="AV350" s="7">
        <f t="shared" si="187"/>
        <v>81.645304884950619</v>
      </c>
      <c r="AW350" s="7">
        <f t="shared" si="187"/>
        <v>94.352851016946317</v>
      </c>
      <c r="AX350" s="7">
        <f t="shared" si="187"/>
        <v>106.38100632281946</v>
      </c>
      <c r="AY350" s="7">
        <f t="shared" si="171"/>
        <v>117.32433259433904</v>
      </c>
      <c r="AZ350" s="7">
        <f t="shared" si="171"/>
        <v>126.50168538892592</v>
      </c>
      <c r="BA350" s="7">
        <f t="shared" si="171"/>
        <v>132.86131876456849</v>
      </c>
      <c r="BB350" s="7">
        <f t="shared" si="171"/>
        <v>135.18185898808568</v>
      </c>
      <c r="BC350" s="7">
        <f t="shared" si="188"/>
        <v>99.788535240721544</v>
      </c>
      <c r="BD350" s="7">
        <f t="shared" si="181"/>
        <v>13.305138032096206</v>
      </c>
      <c r="BE350" s="40">
        <f t="shared" si="189"/>
        <v>1.0297495555763521</v>
      </c>
      <c r="BF350" s="40">
        <f t="shared" si="179"/>
        <v>0</v>
      </c>
      <c r="BG350" s="40">
        <f t="shared" si="179"/>
        <v>0</v>
      </c>
      <c r="BH350" s="40">
        <f t="shared" si="179"/>
        <v>0</v>
      </c>
      <c r="BI350" s="40">
        <f t="shared" si="179"/>
        <v>0</v>
      </c>
      <c r="BJ350" s="40">
        <f t="shared" si="179"/>
        <v>0</v>
      </c>
      <c r="BK350" s="40">
        <f t="shared" si="179"/>
        <v>0</v>
      </c>
      <c r="BL350" s="40">
        <f t="shared" si="177"/>
        <v>204.53515876925667</v>
      </c>
      <c r="BM350" s="40">
        <f t="shared" si="177"/>
        <v>515.91021185077261</v>
      </c>
      <c r="BN350" s="40">
        <f t="shared" si="177"/>
        <v>806.06556963638889</v>
      </c>
      <c r="BO350" s="40">
        <f t="shared" si="177"/>
        <v>1055.2276239974151</v>
      </c>
      <c r="BP350" s="40">
        <f t="shared" ref="BL350:BX370" si="193">IF(1367*$BE350*COS(RADIANS(AN350))&gt;0,1367*$BE350*COS(RADIANS(AN350)),0)</f>
        <v>1246.4163926889116</v>
      </c>
      <c r="BQ350" s="40">
        <f t="shared" si="193"/>
        <v>1366.6026770789315</v>
      </c>
      <c r="BR350" s="40">
        <f t="shared" si="193"/>
        <v>1407.5959805035209</v>
      </c>
      <c r="BS350" s="40">
        <f t="shared" si="193"/>
        <v>1366.6026770789315</v>
      </c>
      <c r="BT350" s="40">
        <f t="shared" si="193"/>
        <v>1246.4163926889116</v>
      </c>
      <c r="BU350" s="40">
        <f t="shared" si="193"/>
        <v>1055.2276239974151</v>
      </c>
      <c r="BV350" s="40">
        <f t="shared" si="193"/>
        <v>806.06556963638889</v>
      </c>
      <c r="BW350" s="40">
        <f t="shared" si="193"/>
        <v>515.91021185077261</v>
      </c>
      <c r="BX350" s="40">
        <f t="shared" si="172"/>
        <v>204.53515876925667</v>
      </c>
      <c r="BY350" s="40">
        <f t="shared" si="172"/>
        <v>0</v>
      </c>
      <c r="BZ350" s="40">
        <f t="shared" si="172"/>
        <v>0</v>
      </c>
      <c r="CA350" s="40">
        <f t="shared" si="172"/>
        <v>0</v>
      </c>
      <c r="CB350" s="40">
        <f t="shared" si="174"/>
        <v>0</v>
      </c>
      <c r="CC350" s="40">
        <f t="shared" si="174"/>
        <v>0</v>
      </c>
      <c r="CD350" s="40">
        <f t="shared" si="174"/>
        <v>0</v>
      </c>
      <c r="CE350" s="40">
        <f t="shared" si="190"/>
        <v>717.87395005679571</v>
      </c>
      <c r="CF350" s="10">
        <f t="shared" si="182"/>
        <v>1.7416384956929833</v>
      </c>
      <c r="CG350" s="35">
        <f t="shared" si="183"/>
        <v>6.6580645161290324</v>
      </c>
      <c r="CH350" s="7">
        <f t="shared" si="184"/>
        <v>42.407011756254597</v>
      </c>
      <c r="CI350" s="7">
        <f t="shared" si="191"/>
        <v>21.627575995689845</v>
      </c>
      <c r="CJ350" s="10">
        <f t="shared" si="185"/>
        <v>23.332964588133695</v>
      </c>
    </row>
    <row r="351" spans="1:88" ht="15.75" thickBot="1" x14ac:dyDescent="0.3">
      <c r="A351" s="8">
        <v>340</v>
      </c>
      <c r="B351" s="3" t="s">
        <v>27</v>
      </c>
      <c r="C351" s="14">
        <v>44536</v>
      </c>
      <c r="D351" s="11">
        <f t="shared" si="186"/>
        <v>-22.796171710951487</v>
      </c>
      <c r="E351" s="8">
        <f t="shared" si="175"/>
        <v>-180</v>
      </c>
      <c r="F351" s="3">
        <f t="shared" si="175"/>
        <v>-165</v>
      </c>
      <c r="G351" s="3">
        <f t="shared" si="175"/>
        <v>-150</v>
      </c>
      <c r="H351" s="3">
        <f t="shared" ref="E351:K376" si="194">(H$11-12)*15</f>
        <v>-135</v>
      </c>
      <c r="I351" s="3">
        <f t="shared" si="194"/>
        <v>-120</v>
      </c>
      <c r="J351" s="3">
        <f t="shared" si="194"/>
        <v>-105</v>
      </c>
      <c r="K351" s="3">
        <f t="shared" si="194"/>
        <v>-90</v>
      </c>
      <c r="L351" s="3">
        <f t="shared" si="192"/>
        <v>-75</v>
      </c>
      <c r="M351" s="3">
        <f t="shared" si="192"/>
        <v>-60</v>
      </c>
      <c r="N351" s="3">
        <f t="shared" si="192"/>
        <v>-45</v>
      </c>
      <c r="O351" s="3">
        <f t="shared" si="192"/>
        <v>-30</v>
      </c>
      <c r="P351" s="3">
        <f t="shared" si="192"/>
        <v>-15</v>
      </c>
      <c r="Q351" s="3">
        <f t="shared" si="192"/>
        <v>0</v>
      </c>
      <c r="R351" s="3">
        <f t="shared" si="192"/>
        <v>15</v>
      </c>
      <c r="S351" s="3">
        <f t="shared" si="192"/>
        <v>30</v>
      </c>
      <c r="T351" s="3">
        <f t="shared" si="192"/>
        <v>45</v>
      </c>
      <c r="U351" s="3">
        <f t="shared" si="192"/>
        <v>60</v>
      </c>
      <c r="V351" s="3">
        <f t="shared" si="192"/>
        <v>75</v>
      </c>
      <c r="W351" s="3">
        <f t="shared" si="192"/>
        <v>90</v>
      </c>
      <c r="X351" s="3">
        <f t="shared" si="192"/>
        <v>105</v>
      </c>
      <c r="Y351" s="3">
        <f t="shared" si="192"/>
        <v>120</v>
      </c>
      <c r="Z351" s="3">
        <f t="shared" si="176"/>
        <v>135</v>
      </c>
      <c r="AA351" s="3">
        <f t="shared" si="176"/>
        <v>150</v>
      </c>
      <c r="AB351" s="3">
        <f t="shared" si="176"/>
        <v>165</v>
      </c>
      <c r="AC351" s="3">
        <f t="shared" si="176"/>
        <v>180</v>
      </c>
      <c r="AD351" s="7">
        <f t="shared" si="180"/>
        <v>135.08382828904851</v>
      </c>
      <c r="AE351" s="7">
        <f t="shared" si="180"/>
        <v>132.76867264531896</v>
      </c>
      <c r="AF351" s="7">
        <f t="shared" si="180"/>
        <v>126.42154573899509</v>
      </c>
      <c r="AG351" s="7">
        <f t="shared" si="180"/>
        <v>117.25808628090068</v>
      </c>
      <c r="AH351" s="7">
        <f t="shared" si="180"/>
        <v>106.32723086279505</v>
      </c>
      <c r="AI351" s="7">
        <f t="shared" si="180"/>
        <v>94.309596899943273</v>
      </c>
      <c r="AJ351" s="7">
        <f t="shared" si="180"/>
        <v>81.6108960984606</v>
      </c>
      <c r="AK351" s="7">
        <f t="shared" si="180"/>
        <v>68.473252323988987</v>
      </c>
      <c r="AL351" s="7">
        <f t="shared" si="180"/>
        <v>55.046417024731319</v>
      </c>
      <c r="AM351" s="7">
        <f t="shared" si="180"/>
        <v>41.427881899902431</v>
      </c>
      <c r="AN351" s="7">
        <f t="shared" si="180"/>
        <v>27.685491316323851</v>
      </c>
      <c r="AO351" s="7">
        <f t="shared" si="180"/>
        <v>13.872944455198825</v>
      </c>
      <c r="AP351" s="7">
        <f t="shared" si="178"/>
        <v>0.67617171095174966</v>
      </c>
      <c r="AQ351" s="7">
        <f t="shared" si="178"/>
        <v>13.872944455198825</v>
      </c>
      <c r="AR351" s="7">
        <f t="shared" si="178"/>
        <v>27.685491316323851</v>
      </c>
      <c r="AS351" s="7">
        <f t="shared" si="178"/>
        <v>41.427881899902431</v>
      </c>
      <c r="AT351" s="7">
        <f t="shared" si="187"/>
        <v>55.046417024731319</v>
      </c>
      <c r="AU351" s="7">
        <f t="shared" si="187"/>
        <v>68.473252323988987</v>
      </c>
      <c r="AV351" s="7">
        <f t="shared" si="187"/>
        <v>81.6108960984606</v>
      </c>
      <c r="AW351" s="7">
        <f t="shared" si="187"/>
        <v>94.309596899943273</v>
      </c>
      <c r="AX351" s="7">
        <f t="shared" si="187"/>
        <v>106.32723086279505</v>
      </c>
      <c r="AY351" s="7">
        <f t="shared" si="171"/>
        <v>117.25808628090068</v>
      </c>
      <c r="AZ351" s="7">
        <f t="shared" si="171"/>
        <v>126.42154573899509</v>
      </c>
      <c r="BA351" s="7">
        <f t="shared" si="171"/>
        <v>132.76867264531896</v>
      </c>
      <c r="BB351" s="7">
        <f t="shared" si="171"/>
        <v>135.08382828904851</v>
      </c>
      <c r="BC351" s="7">
        <f t="shared" si="188"/>
        <v>99.836081442612098</v>
      </c>
      <c r="BD351" s="7">
        <f t="shared" si="181"/>
        <v>13.311477525681614</v>
      </c>
      <c r="BE351" s="40">
        <f t="shared" si="189"/>
        <v>1.0299909820322035</v>
      </c>
      <c r="BF351" s="40">
        <f t="shared" si="179"/>
        <v>0</v>
      </c>
      <c r="BG351" s="40">
        <f t="shared" si="179"/>
        <v>0</v>
      </c>
      <c r="BH351" s="40">
        <f t="shared" si="179"/>
        <v>0</v>
      </c>
      <c r="BI351" s="40">
        <f t="shared" si="179"/>
        <v>0</v>
      </c>
      <c r="BJ351" s="40">
        <f t="shared" si="179"/>
        <v>0</v>
      </c>
      <c r="BK351" s="40">
        <f t="shared" si="179"/>
        <v>0</v>
      </c>
      <c r="BL351" s="40">
        <f t="shared" si="193"/>
        <v>205.41967010054358</v>
      </c>
      <c r="BM351" s="40">
        <f t="shared" si="193"/>
        <v>516.6443838187555</v>
      </c>
      <c r="BN351" s="40">
        <f t="shared" si="193"/>
        <v>806.65964762022895</v>
      </c>
      <c r="BO351" s="40">
        <f t="shared" si="193"/>
        <v>1055.7014005497774</v>
      </c>
      <c r="BP351" s="40">
        <f t="shared" si="193"/>
        <v>1246.7978587062084</v>
      </c>
      <c r="BQ351" s="40">
        <f t="shared" si="193"/>
        <v>1366.9261142679895</v>
      </c>
      <c r="BR351" s="40">
        <f t="shared" si="193"/>
        <v>1407.8996251399144</v>
      </c>
      <c r="BS351" s="40">
        <f t="shared" si="193"/>
        <v>1366.9261142679895</v>
      </c>
      <c r="BT351" s="40">
        <f t="shared" si="193"/>
        <v>1246.7978587062084</v>
      </c>
      <c r="BU351" s="40">
        <f t="shared" si="193"/>
        <v>1055.7014005497774</v>
      </c>
      <c r="BV351" s="40">
        <f t="shared" si="193"/>
        <v>806.65964762022895</v>
      </c>
      <c r="BW351" s="40">
        <f t="shared" si="193"/>
        <v>516.6443838187555</v>
      </c>
      <c r="BX351" s="40">
        <f t="shared" si="172"/>
        <v>205.41967010054358</v>
      </c>
      <c r="BY351" s="40">
        <f t="shared" si="172"/>
        <v>0</v>
      </c>
      <c r="BZ351" s="40">
        <f t="shared" si="172"/>
        <v>0</v>
      </c>
      <c r="CA351" s="40">
        <f t="shared" si="172"/>
        <v>0</v>
      </c>
      <c r="CB351" s="40">
        <f t="shared" si="174"/>
        <v>0</v>
      </c>
      <c r="CC351" s="40">
        <f t="shared" si="174"/>
        <v>0</v>
      </c>
      <c r="CD351" s="40">
        <f t="shared" si="174"/>
        <v>0</v>
      </c>
      <c r="CE351" s="40">
        <f t="shared" si="190"/>
        <v>718.02880882135639</v>
      </c>
      <c r="CF351" s="10">
        <f t="shared" si="182"/>
        <v>1.7424683334627913</v>
      </c>
      <c r="CG351" s="35">
        <f t="shared" si="183"/>
        <v>6.6580645161290324</v>
      </c>
      <c r="CH351" s="7">
        <f t="shared" si="184"/>
        <v>42.429004066048464</v>
      </c>
      <c r="CI351" s="7">
        <f t="shared" si="191"/>
        <v>21.638792073684716</v>
      </c>
      <c r="CJ351" s="10">
        <f t="shared" si="185"/>
        <v>23.33980705151729</v>
      </c>
    </row>
    <row r="352" spans="1:88" ht="15.75" thickBot="1" x14ac:dyDescent="0.3">
      <c r="A352" s="8">
        <v>341</v>
      </c>
      <c r="B352" s="3" t="s">
        <v>27</v>
      </c>
      <c r="C352" s="14">
        <v>44537</v>
      </c>
      <c r="D352" s="11">
        <f t="shared" si="186"/>
        <v>-22.887447412329035</v>
      </c>
      <c r="E352" s="8">
        <f t="shared" si="194"/>
        <v>-180</v>
      </c>
      <c r="F352" s="3">
        <f t="shared" si="194"/>
        <v>-165</v>
      </c>
      <c r="G352" s="3">
        <f t="shared" si="194"/>
        <v>-150</v>
      </c>
      <c r="H352" s="3">
        <f t="shared" si="194"/>
        <v>-135</v>
      </c>
      <c r="I352" s="3">
        <f t="shared" si="194"/>
        <v>-120</v>
      </c>
      <c r="J352" s="3">
        <f t="shared" si="194"/>
        <v>-105</v>
      </c>
      <c r="K352" s="3">
        <f t="shared" si="194"/>
        <v>-90</v>
      </c>
      <c r="L352" s="3">
        <f t="shared" si="192"/>
        <v>-75</v>
      </c>
      <c r="M352" s="3">
        <f t="shared" si="192"/>
        <v>-60</v>
      </c>
      <c r="N352" s="3">
        <f t="shared" si="192"/>
        <v>-45</v>
      </c>
      <c r="O352" s="3">
        <f t="shared" si="192"/>
        <v>-30</v>
      </c>
      <c r="P352" s="3">
        <f t="shared" si="192"/>
        <v>-15</v>
      </c>
      <c r="Q352" s="3">
        <f t="shared" si="192"/>
        <v>0</v>
      </c>
      <c r="R352" s="3">
        <f t="shared" si="192"/>
        <v>15</v>
      </c>
      <c r="S352" s="3">
        <f t="shared" si="192"/>
        <v>30</v>
      </c>
      <c r="T352" s="3">
        <f t="shared" si="192"/>
        <v>45</v>
      </c>
      <c r="U352" s="3">
        <f t="shared" si="192"/>
        <v>60</v>
      </c>
      <c r="V352" s="3">
        <f t="shared" si="192"/>
        <v>75</v>
      </c>
      <c r="W352" s="3">
        <f t="shared" si="192"/>
        <v>90</v>
      </c>
      <c r="X352" s="3">
        <f t="shared" si="192"/>
        <v>105</v>
      </c>
      <c r="Y352" s="3">
        <f t="shared" si="192"/>
        <v>120</v>
      </c>
      <c r="Z352" s="3">
        <f t="shared" si="176"/>
        <v>135</v>
      </c>
      <c r="AA352" s="3">
        <f t="shared" si="176"/>
        <v>150</v>
      </c>
      <c r="AB352" s="3">
        <f t="shared" si="176"/>
        <v>165</v>
      </c>
      <c r="AC352" s="3">
        <f t="shared" si="176"/>
        <v>180</v>
      </c>
      <c r="AD352" s="7">
        <f t="shared" si="180"/>
        <v>134.99255258767096</v>
      </c>
      <c r="AE352" s="7">
        <f t="shared" si="180"/>
        <v>132.68239560721528</v>
      </c>
      <c r="AF352" s="7">
        <f t="shared" si="180"/>
        <v>126.34689139817554</v>
      </c>
      <c r="AG352" s="7">
        <f t="shared" si="180"/>
        <v>117.19636261038038</v>
      </c>
      <c r="AH352" s="7">
        <f t="shared" si="180"/>
        <v>106.27713003242187</v>
      </c>
      <c r="AI352" s="7">
        <f t="shared" si="180"/>
        <v>94.269314140126681</v>
      </c>
      <c r="AJ352" s="7">
        <f t="shared" si="180"/>
        <v>81.578877814241523</v>
      </c>
      <c r="AK352" s="7">
        <f t="shared" si="180"/>
        <v>68.448333296262049</v>
      </c>
      <c r="AL352" s="7">
        <f t="shared" si="180"/>
        <v>55.02779368148358</v>
      </c>
      <c r="AM352" s="7">
        <f t="shared" si="180"/>
        <v>41.415088324506947</v>
      </c>
      <c r="AN352" s="7">
        <f t="shared" si="180"/>
        <v>27.678500332628037</v>
      </c>
      <c r="AO352" s="7">
        <f t="shared" si="180"/>
        <v>13.873075403608482</v>
      </c>
      <c r="AP352" s="7">
        <f t="shared" si="178"/>
        <v>0.7674474123288999</v>
      </c>
      <c r="AQ352" s="7">
        <f t="shared" si="178"/>
        <v>13.873075403608482</v>
      </c>
      <c r="AR352" s="7">
        <f t="shared" si="178"/>
        <v>27.678500332628037</v>
      </c>
      <c r="AS352" s="7">
        <f t="shared" si="178"/>
        <v>41.415088324506947</v>
      </c>
      <c r="AT352" s="7">
        <f t="shared" si="187"/>
        <v>55.02779368148358</v>
      </c>
      <c r="AU352" s="7">
        <f t="shared" si="187"/>
        <v>68.448333296262049</v>
      </c>
      <c r="AV352" s="7">
        <f t="shared" si="187"/>
        <v>81.578877814241523</v>
      </c>
      <c r="AW352" s="7">
        <f t="shared" si="187"/>
        <v>94.269314140126681</v>
      </c>
      <c r="AX352" s="7">
        <f t="shared" si="187"/>
        <v>106.27713003242187</v>
      </c>
      <c r="AY352" s="7">
        <f t="shared" si="171"/>
        <v>117.19636261038038</v>
      </c>
      <c r="AZ352" s="7">
        <f t="shared" si="171"/>
        <v>126.34689139817554</v>
      </c>
      <c r="BA352" s="7">
        <f t="shared" si="171"/>
        <v>132.68239560721528</v>
      </c>
      <c r="BB352" s="7">
        <f t="shared" si="171"/>
        <v>134.99255258767096</v>
      </c>
      <c r="BC352" s="7">
        <f t="shared" si="188"/>
        <v>99.880419052656848</v>
      </c>
      <c r="BD352" s="7">
        <f t="shared" si="181"/>
        <v>13.317389207020913</v>
      </c>
      <c r="BE352" s="40">
        <f t="shared" si="189"/>
        <v>1.0302235215128204</v>
      </c>
      <c r="BF352" s="40">
        <f t="shared" si="179"/>
        <v>0</v>
      </c>
      <c r="BG352" s="40">
        <f t="shared" si="179"/>
        <v>0</v>
      </c>
      <c r="BH352" s="40">
        <f t="shared" si="179"/>
        <v>0</v>
      </c>
      <c r="BI352" s="40">
        <f t="shared" si="179"/>
        <v>0</v>
      </c>
      <c r="BJ352" s="40">
        <f t="shared" si="179"/>
        <v>0</v>
      </c>
      <c r="BK352" s="40">
        <f t="shared" si="179"/>
        <v>0</v>
      </c>
      <c r="BL352" s="40">
        <f t="shared" si="193"/>
        <v>206.2445956316291</v>
      </c>
      <c r="BM352" s="40">
        <f t="shared" si="193"/>
        <v>517.3307559122851</v>
      </c>
      <c r="BN352" s="40">
        <f t="shared" si="193"/>
        <v>807.21690846400122</v>
      </c>
      <c r="BO352" s="40">
        <f t="shared" si="193"/>
        <v>1056.1477910498959</v>
      </c>
      <c r="BP352" s="40">
        <f t="shared" si="193"/>
        <v>1247.1591753994749</v>
      </c>
      <c r="BQ352" s="40">
        <f t="shared" si="193"/>
        <v>1367.2339513305515</v>
      </c>
      <c r="BR352" s="40">
        <f t="shared" si="193"/>
        <v>1408.1892212963728</v>
      </c>
      <c r="BS352" s="40">
        <f t="shared" si="193"/>
        <v>1367.2339513305515</v>
      </c>
      <c r="BT352" s="40">
        <f t="shared" si="193"/>
        <v>1247.1591753994749</v>
      </c>
      <c r="BU352" s="40">
        <f t="shared" si="193"/>
        <v>1056.1477910498959</v>
      </c>
      <c r="BV352" s="40">
        <f t="shared" si="193"/>
        <v>807.21690846400122</v>
      </c>
      <c r="BW352" s="40">
        <f t="shared" si="193"/>
        <v>517.3307559122851</v>
      </c>
      <c r="BX352" s="40">
        <f t="shared" si="172"/>
        <v>206.2445956316291</v>
      </c>
      <c r="BY352" s="40">
        <f t="shared" si="172"/>
        <v>0</v>
      </c>
      <c r="BZ352" s="40">
        <f t="shared" si="172"/>
        <v>0</v>
      </c>
      <c r="CA352" s="40">
        <f t="shared" si="172"/>
        <v>0</v>
      </c>
      <c r="CB352" s="40">
        <f t="shared" si="174"/>
        <v>0</v>
      </c>
      <c r="CC352" s="40">
        <f t="shared" si="174"/>
        <v>0</v>
      </c>
      <c r="CD352" s="40">
        <f t="shared" si="174"/>
        <v>0</v>
      </c>
      <c r="CE352" s="40">
        <f t="shared" si="190"/>
        <v>718.1765028611502</v>
      </c>
      <c r="CF352" s="10">
        <f t="shared" si="182"/>
        <v>1.7432421707405377</v>
      </c>
      <c r="CG352" s="35">
        <f t="shared" si="183"/>
        <v>6.6580645161290324</v>
      </c>
      <c r="CH352" s="7">
        <f t="shared" si="184"/>
        <v>42.449672824291184</v>
      </c>
      <c r="CI352" s="7">
        <f t="shared" si="191"/>
        <v>21.649333140388503</v>
      </c>
      <c r="CJ352" s="10">
        <f t="shared" si="185"/>
        <v>23.346275671353762</v>
      </c>
    </row>
    <row r="353" spans="1:88" ht="15.75" thickBot="1" x14ac:dyDescent="0.3">
      <c r="A353" s="8">
        <v>342</v>
      </c>
      <c r="B353" s="3" t="s">
        <v>27</v>
      </c>
      <c r="C353" s="14">
        <v>44538</v>
      </c>
      <c r="D353" s="11">
        <f t="shared" si="186"/>
        <v>-22.971941069086743</v>
      </c>
      <c r="E353" s="8">
        <f t="shared" si="194"/>
        <v>-180</v>
      </c>
      <c r="F353" s="3">
        <f t="shared" si="194"/>
        <v>-165</v>
      </c>
      <c r="G353" s="3">
        <f t="shared" si="194"/>
        <v>-150</v>
      </c>
      <c r="H353" s="3">
        <f t="shared" si="194"/>
        <v>-135</v>
      </c>
      <c r="I353" s="3">
        <f t="shared" si="194"/>
        <v>-120</v>
      </c>
      <c r="J353" s="3">
        <f t="shared" si="194"/>
        <v>-105</v>
      </c>
      <c r="K353" s="3">
        <f t="shared" si="194"/>
        <v>-90</v>
      </c>
      <c r="L353" s="3">
        <f t="shared" si="192"/>
        <v>-75</v>
      </c>
      <c r="M353" s="3">
        <f t="shared" si="192"/>
        <v>-60</v>
      </c>
      <c r="N353" s="3">
        <f t="shared" si="192"/>
        <v>-45</v>
      </c>
      <c r="O353" s="3">
        <f t="shared" si="192"/>
        <v>-30</v>
      </c>
      <c r="P353" s="3">
        <f t="shared" si="192"/>
        <v>-15</v>
      </c>
      <c r="Q353" s="3">
        <f t="shared" si="192"/>
        <v>0</v>
      </c>
      <c r="R353" s="3">
        <f t="shared" si="192"/>
        <v>15</v>
      </c>
      <c r="S353" s="3">
        <f t="shared" si="192"/>
        <v>30</v>
      </c>
      <c r="T353" s="3">
        <f t="shared" si="192"/>
        <v>45</v>
      </c>
      <c r="U353" s="3">
        <f t="shared" si="192"/>
        <v>60</v>
      </c>
      <c r="V353" s="3">
        <f t="shared" si="192"/>
        <v>75</v>
      </c>
      <c r="W353" s="3">
        <f t="shared" si="192"/>
        <v>90</v>
      </c>
      <c r="X353" s="3">
        <f t="shared" si="192"/>
        <v>105</v>
      </c>
      <c r="Y353" s="3">
        <f t="shared" si="192"/>
        <v>120</v>
      </c>
      <c r="Z353" s="3">
        <f t="shared" si="176"/>
        <v>135</v>
      </c>
      <c r="AA353" s="3">
        <f t="shared" si="176"/>
        <v>150</v>
      </c>
      <c r="AB353" s="3">
        <f t="shared" si="176"/>
        <v>165</v>
      </c>
      <c r="AC353" s="3">
        <f t="shared" si="176"/>
        <v>180</v>
      </c>
      <c r="AD353" s="7">
        <f t="shared" si="180"/>
        <v>134.90805893091326</v>
      </c>
      <c r="AE353" s="7">
        <f t="shared" si="180"/>
        <v>132.60251648215996</v>
      </c>
      <c r="AF353" s="7">
        <f t="shared" si="180"/>
        <v>126.27775254406741</v>
      </c>
      <c r="AG353" s="7">
        <f t="shared" si="180"/>
        <v>117.13918905858871</v>
      </c>
      <c r="AH353" s="7">
        <f t="shared" ref="AD353:AP373" si="195">DEGREES(ACOS((SIN(RADIANS($J$4))*SIN(RADIANS($D353))+COS(RADIANS($J$4))*COS(RADIANS($D353))*COS(RADIANS(I353)))))</f>
        <v>106.23072539975863</v>
      </c>
      <c r="AI353" s="7">
        <f t="shared" si="195"/>
        <v>94.232016712029676</v>
      </c>
      <c r="AJ353" s="7">
        <f t="shared" si="195"/>
        <v>81.549255405400103</v>
      </c>
      <c r="AK353" s="7">
        <f t="shared" si="195"/>
        <v>68.42531320134411</v>
      </c>
      <c r="AL353" s="7">
        <f t="shared" si="195"/>
        <v>55.010641004206597</v>
      </c>
      <c r="AM353" s="7">
        <f t="shared" si="195"/>
        <v>41.403389422094541</v>
      </c>
      <c r="AN353" s="7">
        <f t="shared" si="195"/>
        <v>27.672274483274641</v>
      </c>
      <c r="AO353" s="7">
        <f t="shared" si="195"/>
        <v>13.873721365076479</v>
      </c>
      <c r="AP353" s="7">
        <f t="shared" si="178"/>
        <v>0.85194106908654699</v>
      </c>
      <c r="AQ353" s="7">
        <f t="shared" si="178"/>
        <v>13.873721365076479</v>
      </c>
      <c r="AR353" s="7">
        <f t="shared" si="178"/>
        <v>27.672274483274641</v>
      </c>
      <c r="AS353" s="7">
        <f t="shared" si="178"/>
        <v>41.403389422094541</v>
      </c>
      <c r="AT353" s="7">
        <f t="shared" si="187"/>
        <v>55.010641004206597</v>
      </c>
      <c r="AU353" s="7">
        <f t="shared" si="187"/>
        <v>68.42531320134411</v>
      </c>
      <c r="AV353" s="7">
        <f t="shared" si="187"/>
        <v>81.549255405400103</v>
      </c>
      <c r="AW353" s="7">
        <f t="shared" si="187"/>
        <v>94.232016712029676</v>
      </c>
      <c r="AX353" s="7">
        <f t="shared" si="187"/>
        <v>106.23072539975863</v>
      </c>
      <c r="AY353" s="7">
        <f t="shared" si="171"/>
        <v>117.13918905858871</v>
      </c>
      <c r="AZ353" s="7">
        <f t="shared" si="171"/>
        <v>126.27775254406741</v>
      </c>
      <c r="BA353" s="7">
        <f t="shared" si="171"/>
        <v>132.60251648215996</v>
      </c>
      <c r="BB353" s="7">
        <f t="shared" si="171"/>
        <v>134.90805893091326</v>
      </c>
      <c r="BC353" s="7">
        <f t="shared" si="188"/>
        <v>99.921520771052144</v>
      </c>
      <c r="BD353" s="7">
        <f t="shared" si="181"/>
        <v>13.322869436140286</v>
      </c>
      <c r="BE353" s="40">
        <f t="shared" si="189"/>
        <v>1.0304471051117361</v>
      </c>
      <c r="BF353" s="40">
        <f t="shared" si="179"/>
        <v>0</v>
      </c>
      <c r="BG353" s="40">
        <f t="shared" si="179"/>
        <v>0</v>
      </c>
      <c r="BH353" s="40">
        <f t="shared" si="179"/>
        <v>0</v>
      </c>
      <c r="BI353" s="40">
        <f t="shared" si="179"/>
        <v>0</v>
      </c>
      <c r="BJ353" s="40">
        <f t="shared" si="179"/>
        <v>0</v>
      </c>
      <c r="BK353" s="40">
        <f t="shared" si="179"/>
        <v>0</v>
      </c>
      <c r="BL353" s="40">
        <f t="shared" si="193"/>
        <v>207.00974545531156</v>
      </c>
      <c r="BM353" s="40">
        <f t="shared" si="193"/>
        <v>517.96937084038825</v>
      </c>
      <c r="BN353" s="40">
        <f t="shared" si="193"/>
        <v>807.73761164055043</v>
      </c>
      <c r="BO353" s="40">
        <f t="shared" si="193"/>
        <v>1056.567241109926</v>
      </c>
      <c r="BP353" s="40">
        <f t="shared" si="193"/>
        <v>1247.5009312105828</v>
      </c>
      <c r="BQ353" s="40">
        <f t="shared" si="193"/>
        <v>1367.5268664950029</v>
      </c>
      <c r="BR353" s="40">
        <f t="shared" si="193"/>
        <v>1408.4654778257891</v>
      </c>
      <c r="BS353" s="40">
        <f t="shared" si="193"/>
        <v>1367.5268664950029</v>
      </c>
      <c r="BT353" s="40">
        <f t="shared" si="193"/>
        <v>1247.5009312105828</v>
      </c>
      <c r="BU353" s="40">
        <f t="shared" si="193"/>
        <v>1056.567241109926</v>
      </c>
      <c r="BV353" s="40">
        <f t="shared" si="193"/>
        <v>807.73761164055043</v>
      </c>
      <c r="BW353" s="40">
        <f t="shared" si="193"/>
        <v>517.96937084038825</v>
      </c>
      <c r="BX353" s="40">
        <f t="shared" si="172"/>
        <v>207.00974545531156</v>
      </c>
      <c r="BY353" s="40">
        <f t="shared" si="172"/>
        <v>0</v>
      </c>
      <c r="BZ353" s="40">
        <f t="shared" si="172"/>
        <v>0</v>
      </c>
      <c r="CA353" s="40">
        <f t="shared" si="172"/>
        <v>0</v>
      </c>
      <c r="CB353" s="40">
        <f t="shared" si="174"/>
        <v>0</v>
      </c>
      <c r="CC353" s="40">
        <f t="shared" si="174"/>
        <v>0</v>
      </c>
      <c r="CD353" s="40">
        <f t="shared" si="174"/>
        <v>0</v>
      </c>
      <c r="CE353" s="40">
        <f t="shared" si="190"/>
        <v>718.31739369115246</v>
      </c>
      <c r="CF353" s="10">
        <f t="shared" si="182"/>
        <v>1.7439595310547629</v>
      </c>
      <c r="CG353" s="35">
        <f t="shared" si="183"/>
        <v>6.6580645161290324</v>
      </c>
      <c r="CH353" s="7">
        <f t="shared" si="184"/>
        <v>42.469039324752842</v>
      </c>
      <c r="CI353" s="7">
        <f t="shared" si="191"/>
        <v>21.659210055623952</v>
      </c>
      <c r="CJ353" s="10">
        <f t="shared" si="185"/>
        <v>23.352385204119187</v>
      </c>
    </row>
    <row r="354" spans="1:88" ht="15.75" thickBot="1" x14ac:dyDescent="0.3">
      <c r="A354" s="8">
        <v>343</v>
      </c>
      <c r="B354" s="3" t="s">
        <v>27</v>
      </c>
      <c r="C354" s="14">
        <v>44539</v>
      </c>
      <c r="D354" s="11">
        <f t="shared" si="186"/>
        <v>-23.049627643930581</v>
      </c>
      <c r="E354" s="8">
        <f t="shared" si="194"/>
        <v>-180</v>
      </c>
      <c r="F354" s="3">
        <f t="shared" si="194"/>
        <v>-165</v>
      </c>
      <c r="G354" s="3">
        <f t="shared" si="194"/>
        <v>-150</v>
      </c>
      <c r="H354" s="3">
        <f t="shared" si="194"/>
        <v>-135</v>
      </c>
      <c r="I354" s="3">
        <f t="shared" si="194"/>
        <v>-120</v>
      </c>
      <c r="J354" s="3">
        <f t="shared" si="194"/>
        <v>-105</v>
      </c>
      <c r="K354" s="3">
        <f t="shared" si="194"/>
        <v>-90</v>
      </c>
      <c r="L354" s="3">
        <f t="shared" si="192"/>
        <v>-75</v>
      </c>
      <c r="M354" s="3">
        <f t="shared" si="192"/>
        <v>-60</v>
      </c>
      <c r="N354" s="3">
        <f t="shared" si="192"/>
        <v>-45</v>
      </c>
      <c r="O354" s="3">
        <f t="shared" si="192"/>
        <v>-30</v>
      </c>
      <c r="P354" s="3">
        <f t="shared" si="192"/>
        <v>-15</v>
      </c>
      <c r="Q354" s="3">
        <f t="shared" si="192"/>
        <v>0</v>
      </c>
      <c r="R354" s="3">
        <f t="shared" si="192"/>
        <v>15</v>
      </c>
      <c r="S354" s="3">
        <f t="shared" si="192"/>
        <v>30</v>
      </c>
      <c r="T354" s="3">
        <f t="shared" si="192"/>
        <v>45</v>
      </c>
      <c r="U354" s="3">
        <f t="shared" si="192"/>
        <v>60</v>
      </c>
      <c r="V354" s="3">
        <f t="shared" si="192"/>
        <v>75</v>
      </c>
      <c r="W354" s="3">
        <f t="shared" si="192"/>
        <v>90</v>
      </c>
      <c r="X354" s="3">
        <f t="shared" si="192"/>
        <v>105</v>
      </c>
      <c r="Y354" s="3">
        <f t="shared" si="192"/>
        <v>120</v>
      </c>
      <c r="Z354" s="3">
        <f t="shared" si="192"/>
        <v>135</v>
      </c>
      <c r="AA354" s="3">
        <f t="shared" si="192"/>
        <v>150</v>
      </c>
      <c r="AB354" s="3">
        <f t="shared" si="176"/>
        <v>165</v>
      </c>
      <c r="AC354" s="3">
        <f t="shared" si="176"/>
        <v>180</v>
      </c>
      <c r="AD354" s="7">
        <f t="shared" si="195"/>
        <v>134.8303723560694</v>
      </c>
      <c r="AE354" s="7">
        <f t="shared" si="195"/>
        <v>132.52906194696041</v>
      </c>
      <c r="AF354" s="7">
        <f t="shared" si="195"/>
        <v>126.21415709425527</v>
      </c>
      <c r="AG354" s="7">
        <f t="shared" si="195"/>
        <v>117.0865910518409</v>
      </c>
      <c r="AH354" s="7">
        <f t="shared" si="195"/>
        <v>106.18803692458135</v>
      </c>
      <c r="AI354" s="7">
        <f t="shared" si="195"/>
        <v>94.197717533353725</v>
      </c>
      <c r="AJ354" s="7">
        <f t="shared" si="195"/>
        <v>81.522033800735286</v>
      </c>
      <c r="AK354" s="7">
        <f t="shared" si="195"/>
        <v>68.404187933007947</v>
      </c>
      <c r="AL354" s="7">
        <f t="shared" si="195"/>
        <v>54.994944000552842</v>
      </c>
      <c r="AM354" s="7">
        <f t="shared" si="195"/>
        <v>41.392755353558151</v>
      </c>
      <c r="AN354" s="7">
        <f t="shared" si="195"/>
        <v>27.666758777183908</v>
      </c>
      <c r="AO354" s="7">
        <f t="shared" si="195"/>
        <v>13.874760392794999</v>
      </c>
      <c r="AP354" s="7">
        <f t="shared" si="178"/>
        <v>0.9296276439306802</v>
      </c>
      <c r="AQ354" s="7">
        <f t="shared" si="178"/>
        <v>13.874760392794999</v>
      </c>
      <c r="AR354" s="7">
        <f t="shared" si="178"/>
        <v>27.666758777183908</v>
      </c>
      <c r="AS354" s="7">
        <f t="shared" si="178"/>
        <v>41.392755353558151</v>
      </c>
      <c r="AT354" s="7">
        <f t="shared" si="187"/>
        <v>54.994944000552842</v>
      </c>
      <c r="AU354" s="7">
        <f t="shared" si="187"/>
        <v>68.404187933007947</v>
      </c>
      <c r="AV354" s="7">
        <f t="shared" si="187"/>
        <v>81.522033800735286</v>
      </c>
      <c r="AW354" s="7">
        <f t="shared" si="187"/>
        <v>94.197717533353725</v>
      </c>
      <c r="AX354" s="7">
        <f t="shared" si="187"/>
        <v>106.18803692458135</v>
      </c>
      <c r="AY354" s="7">
        <f t="shared" si="187"/>
        <v>117.0865910518409</v>
      </c>
      <c r="AZ354" s="7">
        <f t="shared" si="187"/>
        <v>126.21415709425527</v>
      </c>
      <c r="BA354" s="7">
        <f t="shared" si="187"/>
        <v>132.52906194696041</v>
      </c>
      <c r="BB354" s="7">
        <f t="shared" si="187"/>
        <v>134.8303723560694</v>
      </c>
      <c r="BC354" s="7">
        <f t="shared" si="188"/>
        <v>99.959361126807181</v>
      </c>
      <c r="BD354" s="7">
        <f t="shared" si="181"/>
        <v>13.327914816907624</v>
      </c>
      <c r="BE354" s="40">
        <f t="shared" si="189"/>
        <v>1.0306616665763046</v>
      </c>
      <c r="BF354" s="40">
        <f t="shared" si="179"/>
        <v>0</v>
      </c>
      <c r="BG354" s="40">
        <f t="shared" si="179"/>
        <v>0</v>
      </c>
      <c r="BH354" s="40">
        <f t="shared" si="179"/>
        <v>0</v>
      </c>
      <c r="BI354" s="40">
        <f t="shared" si="179"/>
        <v>0</v>
      </c>
      <c r="BJ354" s="40">
        <f t="shared" si="179"/>
        <v>0</v>
      </c>
      <c r="BK354" s="40">
        <f t="shared" si="179"/>
        <v>0</v>
      </c>
      <c r="BL354" s="40">
        <f t="shared" si="193"/>
        <v>207.71494280417366</v>
      </c>
      <c r="BM354" s="40">
        <f t="shared" si="193"/>
        <v>518.56026770663482</v>
      </c>
      <c r="BN354" s="40">
        <f t="shared" si="193"/>
        <v>808.22199741318195</v>
      </c>
      <c r="BO354" s="40">
        <f t="shared" si="193"/>
        <v>1056.9601637329538</v>
      </c>
      <c r="BP354" s="40">
        <f t="shared" si="193"/>
        <v>1247.8236716905139</v>
      </c>
      <c r="BQ354" s="40">
        <f t="shared" si="193"/>
        <v>1367.8054886354153</v>
      </c>
      <c r="BR354" s="40">
        <f t="shared" si="193"/>
        <v>1408.7290520221898</v>
      </c>
      <c r="BS354" s="40">
        <f t="shared" si="193"/>
        <v>1367.8054886354153</v>
      </c>
      <c r="BT354" s="40">
        <f t="shared" si="193"/>
        <v>1247.8236716905139</v>
      </c>
      <c r="BU354" s="40">
        <f t="shared" si="193"/>
        <v>1056.9601637329538</v>
      </c>
      <c r="BV354" s="40">
        <f t="shared" si="193"/>
        <v>808.22199741318195</v>
      </c>
      <c r="BW354" s="40">
        <f t="shared" si="193"/>
        <v>518.56026770663482</v>
      </c>
      <c r="BX354" s="40">
        <f t="shared" si="172"/>
        <v>207.71494280417366</v>
      </c>
      <c r="BY354" s="40">
        <f t="shared" si="172"/>
        <v>0</v>
      </c>
      <c r="BZ354" s="40">
        <f t="shared" si="172"/>
        <v>0</v>
      </c>
      <c r="CA354" s="40">
        <f t="shared" si="172"/>
        <v>0</v>
      </c>
      <c r="CB354" s="40">
        <f t="shared" si="174"/>
        <v>0</v>
      </c>
      <c r="CC354" s="40">
        <f t="shared" si="174"/>
        <v>0</v>
      </c>
      <c r="CD354" s="40">
        <f t="shared" si="174"/>
        <v>0</v>
      </c>
      <c r="CE354" s="40">
        <f t="shared" si="190"/>
        <v>718.45181653131681</v>
      </c>
      <c r="CF354" s="10">
        <f t="shared" si="182"/>
        <v>1.7446199698528144</v>
      </c>
      <c r="CG354" s="35">
        <f t="shared" si="183"/>
        <v>6.6580645161290324</v>
      </c>
      <c r="CH354" s="7">
        <f t="shared" si="184"/>
        <v>42.487123336006647</v>
      </c>
      <c r="CI354" s="7">
        <f t="shared" si="191"/>
        <v>21.668432901363392</v>
      </c>
      <c r="CJ354" s="10">
        <f t="shared" si="185"/>
        <v>23.358149355326326</v>
      </c>
    </row>
    <row r="355" spans="1:88" ht="15.75" thickBot="1" x14ac:dyDescent="0.3">
      <c r="A355" s="8">
        <v>344</v>
      </c>
      <c r="B355" s="3" t="s">
        <v>27</v>
      </c>
      <c r="C355" s="14">
        <v>44540</v>
      </c>
      <c r="D355" s="11">
        <f t="shared" si="186"/>
        <v>-23.12048411665182</v>
      </c>
      <c r="E355" s="8">
        <f t="shared" si="194"/>
        <v>-180</v>
      </c>
      <c r="F355" s="3">
        <f t="shared" si="194"/>
        <v>-165</v>
      </c>
      <c r="G355" s="3">
        <f t="shared" si="194"/>
        <v>-150</v>
      </c>
      <c r="H355" s="3">
        <f t="shared" si="194"/>
        <v>-135</v>
      </c>
      <c r="I355" s="3">
        <f t="shared" si="194"/>
        <v>-120</v>
      </c>
      <c r="J355" s="3">
        <f t="shared" si="194"/>
        <v>-105</v>
      </c>
      <c r="K355" s="3">
        <f t="shared" si="194"/>
        <v>-90</v>
      </c>
      <c r="L355" s="3">
        <f t="shared" si="192"/>
        <v>-75</v>
      </c>
      <c r="M355" s="3">
        <f t="shared" si="192"/>
        <v>-60</v>
      </c>
      <c r="N355" s="3">
        <f t="shared" si="192"/>
        <v>-45</v>
      </c>
      <c r="O355" s="3">
        <f t="shared" si="192"/>
        <v>-30</v>
      </c>
      <c r="P355" s="3">
        <f t="shared" si="192"/>
        <v>-15</v>
      </c>
      <c r="Q355" s="3">
        <f t="shared" si="192"/>
        <v>0</v>
      </c>
      <c r="R355" s="3">
        <f t="shared" si="192"/>
        <v>15</v>
      </c>
      <c r="S355" s="3">
        <f t="shared" si="192"/>
        <v>30</v>
      </c>
      <c r="T355" s="3">
        <f t="shared" si="192"/>
        <v>45</v>
      </c>
      <c r="U355" s="3">
        <f t="shared" si="176"/>
        <v>60</v>
      </c>
      <c r="V355" s="3">
        <f t="shared" si="176"/>
        <v>75</v>
      </c>
      <c r="W355" s="3">
        <f t="shared" si="176"/>
        <v>90</v>
      </c>
      <c r="X355" s="3">
        <f t="shared" si="176"/>
        <v>105</v>
      </c>
      <c r="Y355" s="3">
        <f t="shared" si="176"/>
        <v>120</v>
      </c>
      <c r="Z355" s="3">
        <f t="shared" si="176"/>
        <v>135</v>
      </c>
      <c r="AA355" s="3">
        <f t="shared" si="176"/>
        <v>150</v>
      </c>
      <c r="AB355" s="3">
        <f t="shared" si="176"/>
        <v>165</v>
      </c>
      <c r="AC355" s="3">
        <f t="shared" si="176"/>
        <v>180</v>
      </c>
      <c r="AD355" s="7">
        <f t="shared" si="195"/>
        <v>134.75951588334817</v>
      </c>
      <c r="AE355" s="7">
        <f t="shared" si="195"/>
        <v>132.46205651845133</v>
      </c>
      <c r="AF355" s="7">
        <f t="shared" si="195"/>
        <v>126.15613070213335</v>
      </c>
      <c r="AG355" s="7">
        <f t="shared" si="195"/>
        <v>117.03859196114144</v>
      </c>
      <c r="AH355" s="7">
        <f t="shared" si="195"/>
        <v>106.14908295363685</v>
      </c>
      <c r="AI355" s="7">
        <f t="shared" si="195"/>
        <v>94.166428465277434</v>
      </c>
      <c r="AJ355" s="7">
        <f t="shared" si="195"/>
        <v>81.49721749358703</v>
      </c>
      <c r="AK355" s="7">
        <f t="shared" si="195"/>
        <v>68.384953643905618</v>
      </c>
      <c r="AL355" s="7">
        <f t="shared" si="195"/>
        <v>54.980688766951644</v>
      </c>
      <c r="AM355" s="7">
        <f t="shared" si="195"/>
        <v>41.383158494805841</v>
      </c>
      <c r="AN355" s="7">
        <f t="shared" si="195"/>
        <v>27.661902345419268</v>
      </c>
      <c r="AO355" s="7">
        <f t="shared" si="195"/>
        <v>13.876079825327484</v>
      </c>
      <c r="AP355" s="7">
        <f t="shared" si="178"/>
        <v>1.0004841166517733</v>
      </c>
      <c r="AQ355" s="7">
        <f t="shared" si="178"/>
        <v>13.876079825327484</v>
      </c>
      <c r="AR355" s="7">
        <f t="shared" si="178"/>
        <v>27.661902345419268</v>
      </c>
      <c r="AS355" s="7">
        <f t="shared" si="178"/>
        <v>41.383158494805841</v>
      </c>
      <c r="AT355" s="7">
        <f t="shared" si="187"/>
        <v>54.980688766951644</v>
      </c>
      <c r="AU355" s="7">
        <f t="shared" si="187"/>
        <v>68.384953643905618</v>
      </c>
      <c r="AV355" s="7">
        <f t="shared" si="187"/>
        <v>81.49721749358703</v>
      </c>
      <c r="AW355" s="7">
        <f t="shared" si="187"/>
        <v>94.166428465277434</v>
      </c>
      <c r="AX355" s="7">
        <f t="shared" si="187"/>
        <v>106.14908295363685</v>
      </c>
      <c r="AY355" s="7">
        <f t="shared" si="187"/>
        <v>117.03859196114144</v>
      </c>
      <c r="AZ355" s="7">
        <f t="shared" si="187"/>
        <v>126.15613070213335</v>
      </c>
      <c r="BA355" s="7">
        <f t="shared" si="187"/>
        <v>132.46205651845133</v>
      </c>
      <c r="BB355" s="7">
        <f t="shared" si="187"/>
        <v>134.75951588334817</v>
      </c>
      <c r="BC355" s="7">
        <f t="shared" si="188"/>
        <v>99.993916530115982</v>
      </c>
      <c r="BD355" s="7">
        <f t="shared" si="181"/>
        <v>13.332522204015465</v>
      </c>
      <c r="BE355" s="40">
        <f t="shared" si="189"/>
        <v>1.0308671423273339</v>
      </c>
      <c r="BF355" s="40">
        <f t="shared" si="179"/>
        <v>0</v>
      </c>
      <c r="BG355" s="40">
        <f t="shared" si="179"/>
        <v>0</v>
      </c>
      <c r="BH355" s="40">
        <f t="shared" si="179"/>
        <v>0</v>
      </c>
      <c r="BI355" s="40">
        <f t="shared" si="179"/>
        <v>0</v>
      </c>
      <c r="BJ355" s="40">
        <f t="shared" si="179"/>
        <v>0</v>
      </c>
      <c r="BK355" s="40">
        <f t="shared" si="179"/>
        <v>0</v>
      </c>
      <c r="BL355" s="40">
        <f t="shared" si="193"/>
        <v>208.36002387590835</v>
      </c>
      <c r="BM355" s="40">
        <f t="shared" si="193"/>
        <v>519.10348157010219</v>
      </c>
      <c r="BN355" s="40">
        <f t="shared" si="193"/>
        <v>808.67028615028164</v>
      </c>
      <c r="BO355" s="40">
        <f t="shared" si="193"/>
        <v>1057.3269384160767</v>
      </c>
      <c r="BP355" s="40">
        <f t="shared" si="193"/>
        <v>1248.127898440121</v>
      </c>
      <c r="BQ355" s="40">
        <f t="shared" si="193"/>
        <v>1368.0703961102708</v>
      </c>
      <c r="BR355" s="40">
        <f t="shared" si="193"/>
        <v>1408.9805484246547</v>
      </c>
      <c r="BS355" s="40">
        <f t="shared" si="193"/>
        <v>1368.0703961102708</v>
      </c>
      <c r="BT355" s="40">
        <f t="shared" si="193"/>
        <v>1248.127898440121</v>
      </c>
      <c r="BU355" s="40">
        <f t="shared" si="193"/>
        <v>1057.3269384160767</v>
      </c>
      <c r="BV355" s="40">
        <f t="shared" si="193"/>
        <v>808.67028615028164</v>
      </c>
      <c r="BW355" s="40">
        <f t="shared" si="193"/>
        <v>519.10348157010219</v>
      </c>
      <c r="BX355" s="40">
        <f t="shared" si="172"/>
        <v>208.36002387590835</v>
      </c>
      <c r="BY355" s="40">
        <f t="shared" si="172"/>
        <v>0</v>
      </c>
      <c r="BZ355" s="40">
        <f t="shared" si="172"/>
        <v>0</v>
      </c>
      <c r="CA355" s="40">
        <f t="shared" si="172"/>
        <v>0</v>
      </c>
      <c r="CB355" s="40">
        <f t="shared" si="174"/>
        <v>0</v>
      </c>
      <c r="CC355" s="40">
        <f t="shared" si="174"/>
        <v>0</v>
      </c>
      <c r="CD355" s="40">
        <f t="shared" si="174"/>
        <v>0</v>
      </c>
      <c r="CE355" s="40">
        <f t="shared" si="190"/>
        <v>718.58007969657388</v>
      </c>
      <c r="CF355" s="10">
        <f t="shared" si="182"/>
        <v>1.7452230754149074</v>
      </c>
      <c r="CG355" s="35">
        <f t="shared" si="183"/>
        <v>6.6580645161290324</v>
      </c>
      <c r="CH355" s="7">
        <f t="shared" si="184"/>
        <v>42.503943055073812</v>
      </c>
      <c r="CI355" s="7">
        <f t="shared" si="191"/>
        <v>21.677010958087646</v>
      </c>
      <c r="CJ355" s="10">
        <f t="shared" si="185"/>
        <v>23.363580752115141</v>
      </c>
    </row>
    <row r="356" spans="1:88" ht="15.75" thickBot="1" x14ac:dyDescent="0.3">
      <c r="A356" s="8">
        <v>345</v>
      </c>
      <c r="B356" s="3" t="s">
        <v>27</v>
      </c>
      <c r="C356" s="14">
        <v>44541</v>
      </c>
      <c r="D356" s="11">
        <f t="shared" si="186"/>
        <v>-23.18448949094838</v>
      </c>
      <c r="E356" s="8">
        <f t="shared" si="194"/>
        <v>-180</v>
      </c>
      <c r="F356" s="3">
        <f t="shared" si="194"/>
        <v>-165</v>
      </c>
      <c r="G356" s="3">
        <f t="shared" si="194"/>
        <v>-150</v>
      </c>
      <c r="H356" s="3">
        <f t="shared" si="194"/>
        <v>-135</v>
      </c>
      <c r="I356" s="3">
        <f t="shared" si="194"/>
        <v>-120</v>
      </c>
      <c r="J356" s="3">
        <f t="shared" si="194"/>
        <v>-105</v>
      </c>
      <c r="K356" s="3">
        <f t="shared" si="194"/>
        <v>-90</v>
      </c>
      <c r="L356" s="3">
        <f t="shared" si="192"/>
        <v>-75</v>
      </c>
      <c r="M356" s="3">
        <f t="shared" si="192"/>
        <v>-60</v>
      </c>
      <c r="N356" s="3">
        <f t="shared" si="192"/>
        <v>-45</v>
      </c>
      <c r="O356" s="3">
        <f t="shared" si="192"/>
        <v>-30</v>
      </c>
      <c r="P356" s="3">
        <f t="shared" si="192"/>
        <v>-15</v>
      </c>
      <c r="Q356" s="3">
        <f t="shared" si="192"/>
        <v>0</v>
      </c>
      <c r="R356" s="3">
        <f t="shared" si="192"/>
        <v>15</v>
      </c>
      <c r="S356" s="3">
        <f t="shared" si="192"/>
        <v>30</v>
      </c>
      <c r="T356" s="3">
        <f t="shared" si="192"/>
        <v>45</v>
      </c>
      <c r="U356" s="3">
        <f t="shared" si="176"/>
        <v>60</v>
      </c>
      <c r="V356" s="3">
        <f t="shared" si="176"/>
        <v>75</v>
      </c>
      <c r="W356" s="3">
        <f t="shared" si="176"/>
        <v>90</v>
      </c>
      <c r="X356" s="3">
        <f t="shared" si="176"/>
        <v>105</v>
      </c>
      <c r="Y356" s="3">
        <f t="shared" si="176"/>
        <v>120</v>
      </c>
      <c r="Z356" s="3">
        <f t="shared" si="176"/>
        <v>135</v>
      </c>
      <c r="AA356" s="3">
        <f t="shared" si="176"/>
        <v>150</v>
      </c>
      <c r="AB356" s="3">
        <f t="shared" si="176"/>
        <v>165</v>
      </c>
      <c r="AC356" s="3">
        <f t="shared" si="176"/>
        <v>180</v>
      </c>
      <c r="AD356" s="7">
        <f t="shared" si="195"/>
        <v>134.69551050905162</v>
      </c>
      <c r="AE356" s="7">
        <f t="shared" si="195"/>
        <v>132.40152254899886</v>
      </c>
      <c r="AF356" s="7">
        <f t="shared" si="195"/>
        <v>126.1036967530912</v>
      </c>
      <c r="AG356" s="7">
        <f t="shared" si="195"/>
        <v>116.9952130968974</v>
      </c>
      <c r="AH356" s="7">
        <f t="shared" si="195"/>
        <v>106.11388021634788</v>
      </c>
      <c r="AI356" s="7">
        <f t="shared" si="195"/>
        <v>94.138160312819707</v>
      </c>
      <c r="AJ356" s="7">
        <f t="shared" si="195"/>
        <v>81.474810550075432</v>
      </c>
      <c r="AK356" s="7">
        <f t="shared" si="195"/>
        <v>68.367606764752921</v>
      </c>
      <c r="AL356" s="7">
        <f t="shared" si="195"/>
        <v>54.967862522724396</v>
      </c>
      <c r="AM356" s="7">
        <f t="shared" si="195"/>
        <v>41.374573492877722</v>
      </c>
      <c r="AN356" s="7">
        <f t="shared" si="195"/>
        <v>27.657658535966426</v>
      </c>
      <c r="AO356" s="7">
        <f t="shared" si="195"/>
        <v>13.877576477251374</v>
      </c>
      <c r="AP356" s="7">
        <f t="shared" si="178"/>
        <v>1.0644894909485756</v>
      </c>
      <c r="AQ356" s="7">
        <f t="shared" si="178"/>
        <v>13.877576477251374</v>
      </c>
      <c r="AR356" s="7">
        <f t="shared" si="178"/>
        <v>27.657658535966426</v>
      </c>
      <c r="AS356" s="7">
        <f t="shared" si="178"/>
        <v>41.374573492877722</v>
      </c>
      <c r="AT356" s="7">
        <f t="shared" si="187"/>
        <v>54.967862522724396</v>
      </c>
      <c r="AU356" s="7">
        <f t="shared" si="187"/>
        <v>68.367606764752921</v>
      </c>
      <c r="AV356" s="7">
        <f t="shared" si="187"/>
        <v>81.474810550075432</v>
      </c>
      <c r="AW356" s="7">
        <f t="shared" si="187"/>
        <v>94.138160312819707</v>
      </c>
      <c r="AX356" s="7">
        <f t="shared" si="187"/>
        <v>106.11388021634788</v>
      </c>
      <c r="AY356" s="7">
        <f t="shared" si="187"/>
        <v>116.9952130968974</v>
      </c>
      <c r="AZ356" s="7">
        <f t="shared" si="187"/>
        <v>126.1036967530912</v>
      </c>
      <c r="BA356" s="7">
        <f t="shared" si="187"/>
        <v>132.40152254899886</v>
      </c>
      <c r="BB356" s="7">
        <f t="shared" si="187"/>
        <v>134.69551050905162</v>
      </c>
      <c r="BC356" s="7">
        <f t="shared" si="188"/>
        <v>100.02516532129653</v>
      </c>
      <c r="BD356" s="7">
        <f t="shared" si="181"/>
        <v>13.336688709506204</v>
      </c>
      <c r="BE356" s="40">
        <f t="shared" si="189"/>
        <v>1.0310634714779239</v>
      </c>
      <c r="BF356" s="40">
        <f t="shared" si="179"/>
        <v>0</v>
      </c>
      <c r="BG356" s="40">
        <f t="shared" si="179"/>
        <v>0</v>
      </c>
      <c r="BH356" s="40">
        <f t="shared" si="179"/>
        <v>0</v>
      </c>
      <c r="BI356" s="40">
        <f t="shared" si="179"/>
        <v>0</v>
      </c>
      <c r="BJ356" s="40">
        <f t="shared" si="179"/>
        <v>0</v>
      </c>
      <c r="BK356" s="40">
        <f t="shared" si="179"/>
        <v>0</v>
      </c>
      <c r="BL356" s="40">
        <f t="shared" si="193"/>
        <v>208.94483767209783</v>
      </c>
      <c r="BM356" s="40">
        <f t="shared" si="193"/>
        <v>519.59904303962935</v>
      </c>
      <c r="BN356" s="40">
        <f t="shared" si="193"/>
        <v>809.08267769171107</v>
      </c>
      <c r="BO356" s="40">
        <f t="shared" si="193"/>
        <v>1057.6679103211295</v>
      </c>
      <c r="BP356" s="40">
        <f t="shared" si="193"/>
        <v>1248.4140681307106</v>
      </c>
      <c r="BQ356" s="40">
        <f t="shared" si="193"/>
        <v>1368.3221156886611</v>
      </c>
      <c r="BR356" s="40">
        <f t="shared" si="193"/>
        <v>1409.2205177113242</v>
      </c>
      <c r="BS356" s="40">
        <f t="shared" si="193"/>
        <v>1368.3221156886611</v>
      </c>
      <c r="BT356" s="40">
        <f t="shared" si="193"/>
        <v>1248.4140681307106</v>
      </c>
      <c r="BU356" s="40">
        <f t="shared" si="193"/>
        <v>1057.6679103211295</v>
      </c>
      <c r="BV356" s="40">
        <f t="shared" si="193"/>
        <v>809.08267769171107</v>
      </c>
      <c r="BW356" s="40">
        <f t="shared" si="193"/>
        <v>519.59904303962935</v>
      </c>
      <c r="BX356" s="40">
        <f t="shared" si="172"/>
        <v>208.94483767209783</v>
      </c>
      <c r="BY356" s="40">
        <f t="shared" si="172"/>
        <v>0</v>
      </c>
      <c r="BZ356" s="40">
        <f t="shared" si="172"/>
        <v>0</v>
      </c>
      <c r="CA356" s="40">
        <f t="shared" si="172"/>
        <v>0</v>
      </c>
      <c r="CB356" s="40">
        <f t="shared" si="174"/>
        <v>0</v>
      </c>
      <c r="CC356" s="40">
        <f t="shared" si="174"/>
        <v>0</v>
      </c>
      <c r="CD356" s="40">
        <f t="shared" si="174"/>
        <v>0</v>
      </c>
      <c r="CE356" s="40">
        <f t="shared" si="190"/>
        <v>718.70246403277531</v>
      </c>
      <c r="CF356" s="10">
        <f t="shared" si="182"/>
        <v>1.745768469708276</v>
      </c>
      <c r="CG356" s="35">
        <f t="shared" si="183"/>
        <v>6.6580645161290324</v>
      </c>
      <c r="CH356" s="7">
        <f t="shared" si="184"/>
        <v>42.51951506447039</v>
      </c>
      <c r="CI356" s="7">
        <f t="shared" si="191"/>
        <v>21.684952682879899</v>
      </c>
      <c r="CJ356" s="10">
        <f t="shared" si="185"/>
        <v>23.368690917849058</v>
      </c>
    </row>
    <row r="357" spans="1:88" ht="15.75" thickBot="1" x14ac:dyDescent="0.3">
      <c r="A357" s="8">
        <v>346</v>
      </c>
      <c r="B357" s="3" t="s">
        <v>27</v>
      </c>
      <c r="C357" s="14">
        <v>44542</v>
      </c>
      <c r="D357" s="11">
        <f t="shared" si="186"/>
        <v>-23.241624800646509</v>
      </c>
      <c r="E357" s="8">
        <f t="shared" si="194"/>
        <v>-180</v>
      </c>
      <c r="F357" s="3">
        <f t="shared" si="194"/>
        <v>-165</v>
      </c>
      <c r="G357" s="3">
        <f t="shared" si="194"/>
        <v>-150</v>
      </c>
      <c r="H357" s="3">
        <f t="shared" si="194"/>
        <v>-135</v>
      </c>
      <c r="I357" s="3">
        <f t="shared" si="194"/>
        <v>-120</v>
      </c>
      <c r="J357" s="3">
        <f t="shared" si="194"/>
        <v>-105</v>
      </c>
      <c r="K357" s="3">
        <f t="shared" si="194"/>
        <v>-90</v>
      </c>
      <c r="L357" s="3">
        <f t="shared" si="192"/>
        <v>-75</v>
      </c>
      <c r="M357" s="3">
        <f t="shared" si="192"/>
        <v>-60</v>
      </c>
      <c r="N357" s="3">
        <f t="shared" si="192"/>
        <v>-45</v>
      </c>
      <c r="O357" s="3">
        <f t="shared" si="192"/>
        <v>-30</v>
      </c>
      <c r="P357" s="3">
        <f t="shared" si="192"/>
        <v>-15</v>
      </c>
      <c r="Q357" s="3">
        <f t="shared" si="192"/>
        <v>0</v>
      </c>
      <c r="R357" s="3">
        <f t="shared" si="192"/>
        <v>15</v>
      </c>
      <c r="S357" s="3">
        <f t="shared" si="192"/>
        <v>30</v>
      </c>
      <c r="T357" s="3">
        <f t="shared" si="192"/>
        <v>45</v>
      </c>
      <c r="U357" s="3">
        <f t="shared" si="176"/>
        <v>60</v>
      </c>
      <c r="V357" s="3">
        <f t="shared" si="176"/>
        <v>75</v>
      </c>
      <c r="W357" s="3">
        <f t="shared" si="176"/>
        <v>90</v>
      </c>
      <c r="X357" s="3">
        <f t="shared" si="176"/>
        <v>105</v>
      </c>
      <c r="Y357" s="3">
        <f t="shared" si="176"/>
        <v>120</v>
      </c>
      <c r="Z357" s="3">
        <f t="shared" si="176"/>
        <v>135</v>
      </c>
      <c r="AA357" s="3">
        <f t="shared" si="176"/>
        <v>150</v>
      </c>
      <c r="AB357" s="3">
        <f t="shared" si="176"/>
        <v>165</v>
      </c>
      <c r="AC357" s="3">
        <f t="shared" si="176"/>
        <v>180</v>
      </c>
      <c r="AD357" s="7">
        <f t="shared" si="195"/>
        <v>134.63837519935348</v>
      </c>
      <c r="AE357" s="7">
        <f t="shared" si="195"/>
        <v>132.34748022239128</v>
      </c>
      <c r="AF357" s="7">
        <f t="shared" si="195"/>
        <v>126.05687636105466</v>
      </c>
      <c r="AG357" s="7">
        <f t="shared" si="195"/>
        <v>116.95647370414676</v>
      </c>
      <c r="AH357" s="7">
        <f t="shared" si="195"/>
        <v>106.08244382095435</v>
      </c>
      <c r="AI357" s="7">
        <f t="shared" si="195"/>
        <v>94.112922825237533</v>
      </c>
      <c r="AJ357" s="7">
        <f t="shared" si="195"/>
        <v>81.454816616701933</v>
      </c>
      <c r="AK357" s="7">
        <f t="shared" si="195"/>
        <v>68.352144021942451</v>
      </c>
      <c r="AL357" s="7">
        <f t="shared" si="195"/>
        <v>54.956453641334669</v>
      </c>
      <c r="AM357" s="7">
        <f t="shared" si="195"/>
        <v>41.366977317197779</v>
      </c>
      <c r="AN357" s="7">
        <f t="shared" si="195"/>
        <v>27.653984999627866</v>
      </c>
      <c r="AO357" s="7">
        <f t="shared" si="195"/>
        <v>13.879156804294061</v>
      </c>
      <c r="AP357" s="7">
        <f t="shared" si="178"/>
        <v>1.1216248006465166</v>
      </c>
      <c r="AQ357" s="7">
        <f t="shared" si="178"/>
        <v>13.879156804294061</v>
      </c>
      <c r="AR357" s="7">
        <f t="shared" si="178"/>
        <v>27.653984999627866</v>
      </c>
      <c r="AS357" s="7">
        <f t="shared" si="178"/>
        <v>41.366977317197779</v>
      </c>
      <c r="AT357" s="7">
        <f t="shared" si="187"/>
        <v>54.956453641334669</v>
      </c>
      <c r="AU357" s="7">
        <f t="shared" si="187"/>
        <v>68.352144021942451</v>
      </c>
      <c r="AV357" s="7">
        <f t="shared" si="187"/>
        <v>81.454816616701933</v>
      </c>
      <c r="AW357" s="7">
        <f t="shared" si="187"/>
        <v>94.112922825237533</v>
      </c>
      <c r="AX357" s="7">
        <f t="shared" si="187"/>
        <v>106.08244382095435</v>
      </c>
      <c r="AY357" s="7">
        <f t="shared" si="187"/>
        <v>116.95647370414676</v>
      </c>
      <c r="AZ357" s="7">
        <f t="shared" si="187"/>
        <v>126.05687636105466</v>
      </c>
      <c r="BA357" s="7">
        <f t="shared" si="187"/>
        <v>132.34748022239128</v>
      </c>
      <c r="BB357" s="7">
        <f t="shared" si="187"/>
        <v>134.63837519935348</v>
      </c>
      <c r="BC357" s="7">
        <f t="shared" si="188"/>
        <v>100.05308781609315</v>
      </c>
      <c r="BD357" s="7">
        <f t="shared" si="181"/>
        <v>13.34041170881242</v>
      </c>
      <c r="BE357" s="40">
        <f t="shared" si="189"/>
        <v>1.0312505958515106</v>
      </c>
      <c r="BF357" s="40">
        <f t="shared" si="179"/>
        <v>0</v>
      </c>
      <c r="BG357" s="40">
        <f t="shared" si="179"/>
        <v>0</v>
      </c>
      <c r="BH357" s="40">
        <f t="shared" si="179"/>
        <v>0</v>
      </c>
      <c r="BI357" s="40">
        <f t="shared" si="179"/>
        <v>0</v>
      </c>
      <c r="BJ357" s="40">
        <f t="shared" si="179"/>
        <v>0</v>
      </c>
      <c r="BK357" s="40">
        <f t="shared" si="179"/>
        <v>0</v>
      </c>
      <c r="BL357" s="40">
        <f t="shared" si="193"/>
        <v>209.46924585116804</v>
      </c>
      <c r="BM357" s="40">
        <f t="shared" si="193"/>
        <v>520.04697790225839</v>
      </c>
      <c r="BN357" s="40">
        <f t="shared" si="193"/>
        <v>809.45935076803744</v>
      </c>
      <c r="BO357" s="40">
        <f t="shared" si="193"/>
        <v>1057.9833895142606</v>
      </c>
      <c r="BP357" s="40">
        <f t="shared" si="193"/>
        <v>1248.6825916057664</v>
      </c>
      <c r="BQ357" s="40">
        <f t="shared" si="193"/>
        <v>1368.561121565351</v>
      </c>
      <c r="BR357" s="40">
        <f t="shared" si="193"/>
        <v>1409.4494556849061</v>
      </c>
      <c r="BS357" s="40">
        <f t="shared" si="193"/>
        <v>1368.561121565351</v>
      </c>
      <c r="BT357" s="40">
        <f t="shared" si="193"/>
        <v>1248.6825916057664</v>
      </c>
      <c r="BU357" s="40">
        <f t="shared" si="193"/>
        <v>1057.9833895142606</v>
      </c>
      <c r="BV357" s="40">
        <f t="shared" si="193"/>
        <v>809.45935076803744</v>
      </c>
      <c r="BW357" s="40">
        <f t="shared" si="193"/>
        <v>520.04697790225839</v>
      </c>
      <c r="BX357" s="40">
        <f t="shared" si="172"/>
        <v>209.46924585116804</v>
      </c>
      <c r="BY357" s="40">
        <f t="shared" si="172"/>
        <v>0</v>
      </c>
      <c r="BZ357" s="40">
        <f t="shared" si="172"/>
        <v>0</v>
      </c>
      <c r="CA357" s="40">
        <f t="shared" si="172"/>
        <v>0</v>
      </c>
      <c r="CB357" s="40">
        <f t="shared" si="174"/>
        <v>0</v>
      </c>
      <c r="CC357" s="40">
        <f t="shared" si="174"/>
        <v>0</v>
      </c>
      <c r="CD357" s="40">
        <f t="shared" si="174"/>
        <v>0</v>
      </c>
      <c r="CE357" s="40">
        <f t="shared" si="190"/>
        <v>718.81922239930213</v>
      </c>
      <c r="CF357" s="10">
        <f t="shared" si="182"/>
        <v>1.7462558091778482</v>
      </c>
      <c r="CG357" s="35">
        <f t="shared" si="183"/>
        <v>6.6580645161290324</v>
      </c>
      <c r="CH357" s="7">
        <f t="shared" si="184"/>
        <v>42.533854292741118</v>
      </c>
      <c r="CI357" s="7">
        <f t="shared" si="191"/>
        <v>21.692265689297972</v>
      </c>
      <c r="CJ357" s="10">
        <f t="shared" si="185"/>
        <v>23.37349024876433</v>
      </c>
    </row>
    <row r="358" spans="1:88" ht="15.75" thickBot="1" x14ac:dyDescent="0.3">
      <c r="A358" s="8">
        <v>347</v>
      </c>
      <c r="B358" s="3" t="s">
        <v>27</v>
      </c>
      <c r="C358" s="14">
        <v>44543</v>
      </c>
      <c r="D358" s="11">
        <f t="shared" si="186"/>
        <v>-23.291873115320861</v>
      </c>
      <c r="E358" s="8">
        <f t="shared" si="194"/>
        <v>-180</v>
      </c>
      <c r="F358" s="3">
        <f t="shared" si="194"/>
        <v>-165</v>
      </c>
      <c r="G358" s="3">
        <f t="shared" si="194"/>
        <v>-150</v>
      </c>
      <c r="H358" s="3">
        <f t="shared" si="194"/>
        <v>-135</v>
      </c>
      <c r="I358" s="3">
        <f t="shared" si="194"/>
        <v>-120</v>
      </c>
      <c r="J358" s="3">
        <f t="shared" si="194"/>
        <v>-105</v>
      </c>
      <c r="K358" s="3">
        <f t="shared" si="194"/>
        <v>-90</v>
      </c>
      <c r="L358" s="3">
        <f t="shared" si="192"/>
        <v>-75</v>
      </c>
      <c r="M358" s="3">
        <f t="shared" si="192"/>
        <v>-60</v>
      </c>
      <c r="N358" s="3">
        <f t="shared" si="192"/>
        <v>-45</v>
      </c>
      <c r="O358" s="3">
        <f t="shared" si="192"/>
        <v>-30</v>
      </c>
      <c r="P358" s="3">
        <f t="shared" si="192"/>
        <v>-15</v>
      </c>
      <c r="Q358" s="3">
        <f t="shared" si="192"/>
        <v>0</v>
      </c>
      <c r="R358" s="3">
        <f t="shared" si="192"/>
        <v>15</v>
      </c>
      <c r="S358" s="3">
        <f t="shared" si="192"/>
        <v>30</v>
      </c>
      <c r="T358" s="3">
        <f t="shared" si="192"/>
        <v>45</v>
      </c>
      <c r="U358" s="3">
        <f t="shared" si="176"/>
        <v>60</v>
      </c>
      <c r="V358" s="3">
        <f t="shared" si="176"/>
        <v>75</v>
      </c>
      <c r="W358" s="3">
        <f t="shared" si="176"/>
        <v>90</v>
      </c>
      <c r="X358" s="3">
        <f t="shared" si="176"/>
        <v>105</v>
      </c>
      <c r="Y358" s="3">
        <f t="shared" si="176"/>
        <v>120</v>
      </c>
      <c r="Z358" s="3">
        <f t="shared" si="176"/>
        <v>135</v>
      </c>
      <c r="AA358" s="3">
        <f t="shared" si="176"/>
        <v>150</v>
      </c>
      <c r="AB358" s="3">
        <f t="shared" si="176"/>
        <v>165</v>
      </c>
      <c r="AC358" s="3">
        <f t="shared" si="176"/>
        <v>180</v>
      </c>
      <c r="AD358" s="7">
        <f t="shared" si="195"/>
        <v>134.58812688467913</v>
      </c>
      <c r="AE358" s="7">
        <f t="shared" si="195"/>
        <v>132.2999475501195</v>
      </c>
      <c r="AF358" s="7">
        <f t="shared" si="195"/>
        <v>126.01568836537793</v>
      </c>
      <c r="AG358" s="7">
        <f t="shared" si="195"/>
        <v>116.92239095828957</v>
      </c>
      <c r="AH358" s="7">
        <f t="shared" si="195"/>
        <v>106.05478725107554</v>
      </c>
      <c r="AI358" s="7">
        <f t="shared" si="195"/>
        <v>94.090724696439935</v>
      </c>
      <c r="AJ358" s="7">
        <f t="shared" si="195"/>
        <v>81.437238927286657</v>
      </c>
      <c r="AK358" s="7">
        <f t="shared" si="195"/>
        <v>68.338562453548121</v>
      </c>
      <c r="AL358" s="7">
        <f t="shared" si="195"/>
        <v>54.946451678726454</v>
      </c>
      <c r="AM358" s="7">
        <f t="shared" si="195"/>
        <v>41.360349305923101</v>
      </c>
      <c r="AN358" s="7">
        <f t="shared" si="195"/>
        <v>27.650843767143222</v>
      </c>
      <c r="AO358" s="7">
        <f t="shared" si="195"/>
        <v>13.880737045214119</v>
      </c>
      <c r="AP358" s="7">
        <f t="shared" si="195"/>
        <v>1.1718731153207476</v>
      </c>
      <c r="AQ358" s="7">
        <f t="shared" si="178"/>
        <v>13.880737045214119</v>
      </c>
      <c r="AR358" s="7">
        <f t="shared" si="178"/>
        <v>27.650843767143222</v>
      </c>
      <c r="AS358" s="7">
        <f t="shared" si="178"/>
        <v>41.360349305923101</v>
      </c>
      <c r="AT358" s="7">
        <f t="shared" si="187"/>
        <v>54.946451678726454</v>
      </c>
      <c r="AU358" s="7">
        <f t="shared" si="187"/>
        <v>68.338562453548121</v>
      </c>
      <c r="AV358" s="7">
        <f t="shared" si="187"/>
        <v>81.437238927286657</v>
      </c>
      <c r="AW358" s="7">
        <f t="shared" si="187"/>
        <v>94.090724696439935</v>
      </c>
      <c r="AX358" s="7">
        <f t="shared" si="187"/>
        <v>106.05478725107554</v>
      </c>
      <c r="AY358" s="7">
        <f t="shared" si="187"/>
        <v>116.92239095828957</v>
      </c>
      <c r="AZ358" s="7">
        <f t="shared" si="187"/>
        <v>126.01568836537793</v>
      </c>
      <c r="BA358" s="7">
        <f t="shared" si="187"/>
        <v>132.2999475501195</v>
      </c>
      <c r="BB358" s="7">
        <f t="shared" si="187"/>
        <v>134.58812688467913</v>
      </c>
      <c r="BC358" s="7">
        <f t="shared" si="188"/>
        <v>100.07766634715117</v>
      </c>
      <c r="BD358" s="7">
        <f t="shared" si="181"/>
        <v>13.343688846286822</v>
      </c>
      <c r="BE358" s="40">
        <f t="shared" si="189"/>
        <v>1.031428459999103</v>
      </c>
      <c r="BF358" s="40">
        <f t="shared" si="179"/>
        <v>0</v>
      </c>
      <c r="BG358" s="40">
        <f t="shared" si="179"/>
        <v>0</v>
      </c>
      <c r="BH358" s="40">
        <f t="shared" si="179"/>
        <v>0</v>
      </c>
      <c r="BI358" s="40">
        <f t="shared" si="179"/>
        <v>0</v>
      </c>
      <c r="BJ358" s="40">
        <f t="shared" si="179"/>
        <v>0</v>
      </c>
      <c r="BK358" s="40">
        <f t="shared" si="179"/>
        <v>0</v>
      </c>
      <c r="BL358" s="40">
        <f t="shared" si="193"/>
        <v>209.93312259616116</v>
      </c>
      <c r="BM358" s="40">
        <f t="shared" si="193"/>
        <v>520.44730678668338</v>
      </c>
      <c r="BN358" s="40">
        <f t="shared" si="193"/>
        <v>809.80046247357382</v>
      </c>
      <c r="BO358" s="40">
        <f t="shared" si="193"/>
        <v>1058.2736502754692</v>
      </c>
      <c r="BP358" s="40">
        <f t="shared" si="193"/>
        <v>1248.9338330650278</v>
      </c>
      <c r="BQ358" s="40">
        <f t="shared" si="193"/>
        <v>1368.7878344659912</v>
      </c>
      <c r="BR358" s="40">
        <f t="shared" si="193"/>
        <v>1409.6678023509862</v>
      </c>
      <c r="BS358" s="40">
        <f t="shared" si="193"/>
        <v>1368.7878344659912</v>
      </c>
      <c r="BT358" s="40">
        <f t="shared" si="193"/>
        <v>1248.9338330650278</v>
      </c>
      <c r="BU358" s="40">
        <f t="shared" si="193"/>
        <v>1058.2736502754692</v>
      </c>
      <c r="BV358" s="40">
        <f t="shared" si="193"/>
        <v>809.80046247357382</v>
      </c>
      <c r="BW358" s="40">
        <f t="shared" si="193"/>
        <v>520.44730678668338</v>
      </c>
      <c r="BX358" s="40">
        <f t="shared" si="193"/>
        <v>209.93312259616116</v>
      </c>
      <c r="BY358" s="40">
        <f t="shared" si="172"/>
        <v>0</v>
      </c>
      <c r="BZ358" s="40">
        <f t="shared" si="172"/>
        <v>0</v>
      </c>
      <c r="CA358" s="40">
        <f t="shared" si="172"/>
        <v>0</v>
      </c>
      <c r="CB358" s="40">
        <f t="shared" si="174"/>
        <v>0</v>
      </c>
      <c r="CC358" s="40">
        <f t="shared" si="174"/>
        <v>0</v>
      </c>
      <c r="CD358" s="40">
        <f t="shared" si="174"/>
        <v>0</v>
      </c>
      <c r="CE358" s="40">
        <f t="shared" si="190"/>
        <v>718.93057919900298</v>
      </c>
      <c r="CF358" s="10">
        <f t="shared" si="182"/>
        <v>1.7466847854701144</v>
      </c>
      <c r="CG358" s="35">
        <f t="shared" si="183"/>
        <v>6.6580645161290324</v>
      </c>
      <c r="CH358" s="7">
        <f t="shared" si="184"/>
        <v>42.546973978558306</v>
      </c>
      <c r="CI358" s="7">
        <f t="shared" si="191"/>
        <v>21.698956729064736</v>
      </c>
      <c r="CJ358" s="10">
        <f t="shared" si="185"/>
        <v>23.377987992716022</v>
      </c>
    </row>
    <row r="359" spans="1:88" ht="15.75" thickBot="1" x14ac:dyDescent="0.3">
      <c r="A359" s="8">
        <v>348</v>
      </c>
      <c r="B359" s="3" t="s">
        <v>27</v>
      </c>
      <c r="C359" s="14">
        <v>44544</v>
      </c>
      <c r="D359" s="11">
        <f t="shared" si="186"/>
        <v>-23.335219545311354</v>
      </c>
      <c r="E359" s="8">
        <f t="shared" si="194"/>
        <v>-180</v>
      </c>
      <c r="F359" s="3">
        <f t="shared" si="194"/>
        <v>-165</v>
      </c>
      <c r="G359" s="3">
        <f t="shared" si="194"/>
        <v>-150</v>
      </c>
      <c r="H359" s="3">
        <f t="shared" si="194"/>
        <v>-135</v>
      </c>
      <c r="I359" s="3">
        <f t="shared" si="194"/>
        <v>-120</v>
      </c>
      <c r="J359" s="3">
        <f t="shared" si="194"/>
        <v>-105</v>
      </c>
      <c r="K359" s="3">
        <f t="shared" si="194"/>
        <v>-90</v>
      </c>
      <c r="L359" s="3">
        <f t="shared" si="192"/>
        <v>-75</v>
      </c>
      <c r="M359" s="3">
        <f t="shared" si="192"/>
        <v>-60</v>
      </c>
      <c r="N359" s="3">
        <f t="shared" si="192"/>
        <v>-45</v>
      </c>
      <c r="O359" s="3">
        <f t="shared" si="192"/>
        <v>-30</v>
      </c>
      <c r="P359" s="3">
        <f t="shared" si="192"/>
        <v>-15</v>
      </c>
      <c r="Q359" s="3">
        <f t="shared" si="192"/>
        <v>0</v>
      </c>
      <c r="R359" s="3">
        <f t="shared" si="192"/>
        <v>15</v>
      </c>
      <c r="S359" s="3">
        <f t="shared" si="192"/>
        <v>30</v>
      </c>
      <c r="T359" s="3">
        <f t="shared" si="192"/>
        <v>45</v>
      </c>
      <c r="U359" s="3">
        <f t="shared" si="176"/>
        <v>60</v>
      </c>
      <c r="V359" s="3">
        <f t="shared" si="176"/>
        <v>75</v>
      </c>
      <c r="W359" s="3">
        <f t="shared" si="176"/>
        <v>90</v>
      </c>
      <c r="X359" s="3">
        <f t="shared" si="176"/>
        <v>105</v>
      </c>
      <c r="Y359" s="3">
        <f t="shared" si="176"/>
        <v>120</v>
      </c>
      <c r="Z359" s="3">
        <f t="shared" si="176"/>
        <v>135</v>
      </c>
      <c r="AA359" s="3">
        <f t="shared" si="176"/>
        <v>150</v>
      </c>
      <c r="AB359" s="3">
        <f t="shared" si="176"/>
        <v>165</v>
      </c>
      <c r="AC359" s="3">
        <f t="shared" si="176"/>
        <v>180</v>
      </c>
      <c r="AD359" s="7">
        <f t="shared" si="195"/>
        <v>134.54478045468866</v>
      </c>
      <c r="AE359" s="7">
        <f t="shared" si="195"/>
        <v>132.25894036805079</v>
      </c>
      <c r="AF359" s="7">
        <f t="shared" si="195"/>
        <v>125.98014932808191</v>
      </c>
      <c r="AG359" s="7">
        <f t="shared" si="195"/>
        <v>116.89297996131003</v>
      </c>
      <c r="AH359" s="7">
        <f t="shared" si="195"/>
        <v>106.0309223626798</v>
      </c>
      <c r="AI359" s="7">
        <f t="shared" si="195"/>
        <v>94.071573565401565</v>
      </c>
      <c r="AJ359" s="7">
        <f t="shared" si="195"/>
        <v>81.422080309218288</v>
      </c>
      <c r="AK359" s="7">
        <f t="shared" si="195"/>
        <v>68.326859423687765</v>
      </c>
      <c r="AL359" s="7">
        <f t="shared" si="195"/>
        <v>54.937847398707653</v>
      </c>
      <c r="AM359" s="7">
        <f t="shared" si="195"/>
        <v>41.354671207357747</v>
      </c>
      <c r="AN359" s="7">
        <f t="shared" si="195"/>
        <v>27.648201317643874</v>
      </c>
      <c r="AO359" s="7">
        <f t="shared" si="195"/>
        <v>13.882243342532854</v>
      </c>
      <c r="AP359" s="7">
        <f t="shared" si="195"/>
        <v>1.2152195453112542</v>
      </c>
      <c r="AQ359" s="7">
        <f t="shared" si="178"/>
        <v>13.882243342532854</v>
      </c>
      <c r="AR359" s="7">
        <f t="shared" si="178"/>
        <v>27.648201317643874</v>
      </c>
      <c r="AS359" s="7">
        <f t="shared" si="178"/>
        <v>41.354671207357747</v>
      </c>
      <c r="AT359" s="7">
        <f t="shared" si="187"/>
        <v>54.937847398707653</v>
      </c>
      <c r="AU359" s="7">
        <f t="shared" si="187"/>
        <v>68.326859423687765</v>
      </c>
      <c r="AV359" s="7">
        <f t="shared" si="187"/>
        <v>81.422080309218288</v>
      </c>
      <c r="AW359" s="7">
        <f t="shared" si="187"/>
        <v>94.071573565401565</v>
      </c>
      <c r="AX359" s="7">
        <f t="shared" si="187"/>
        <v>106.0309223626798</v>
      </c>
      <c r="AY359" s="7">
        <f t="shared" si="187"/>
        <v>116.89297996131003</v>
      </c>
      <c r="AZ359" s="7">
        <f t="shared" si="187"/>
        <v>125.98014932808191</v>
      </c>
      <c r="BA359" s="7">
        <f t="shared" si="187"/>
        <v>132.25894036805079</v>
      </c>
      <c r="BB359" s="7">
        <f t="shared" si="187"/>
        <v>134.54478045468866</v>
      </c>
      <c r="BC359" s="7">
        <f t="shared" si="188"/>
        <v>100.09888530148829</v>
      </c>
      <c r="BD359" s="7">
        <f t="shared" si="181"/>
        <v>13.34651804019844</v>
      </c>
      <c r="BE359" s="40">
        <f t="shared" si="189"/>
        <v>1.0315970112157162</v>
      </c>
      <c r="BF359" s="40">
        <f t="shared" si="179"/>
        <v>0</v>
      </c>
      <c r="BG359" s="40">
        <f t="shared" si="179"/>
        <v>0</v>
      </c>
      <c r="BH359" s="40">
        <f t="shared" si="179"/>
        <v>0</v>
      </c>
      <c r="BI359" s="40">
        <f t="shared" si="179"/>
        <v>0</v>
      </c>
      <c r="BJ359" s="40">
        <f t="shared" si="179"/>
        <v>0</v>
      </c>
      <c r="BK359" s="40">
        <f t="shared" si="179"/>
        <v>0</v>
      </c>
      <c r="BL359" s="40">
        <f t="shared" si="193"/>
        <v>210.33635449792666</v>
      </c>
      <c r="BM359" s="40">
        <f t="shared" si="193"/>
        <v>520.80004486244604</v>
      </c>
      <c r="BN359" s="40">
        <f t="shared" si="193"/>
        <v>810.10614779413027</v>
      </c>
      <c r="BO359" s="40">
        <f t="shared" si="193"/>
        <v>1058.5389304791256</v>
      </c>
      <c r="BP359" s="40">
        <f t="shared" si="193"/>
        <v>1249.1681093320349</v>
      </c>
      <c r="BQ359" s="40">
        <f t="shared" si="193"/>
        <v>1369.002620843645</v>
      </c>
      <c r="BR359" s="40">
        <f t="shared" si="193"/>
        <v>1409.8759410903338</v>
      </c>
      <c r="BS359" s="40">
        <f t="shared" si="193"/>
        <v>1369.002620843645</v>
      </c>
      <c r="BT359" s="40">
        <f t="shared" si="193"/>
        <v>1249.1681093320349</v>
      </c>
      <c r="BU359" s="40">
        <f t="shared" si="193"/>
        <v>1058.5389304791256</v>
      </c>
      <c r="BV359" s="40">
        <f t="shared" si="193"/>
        <v>810.10614779413027</v>
      </c>
      <c r="BW359" s="40">
        <f t="shared" si="193"/>
        <v>520.80004486244604</v>
      </c>
      <c r="BX359" s="40">
        <f t="shared" si="193"/>
        <v>210.33635449792666</v>
      </c>
      <c r="BY359" s="40">
        <f t="shared" si="172"/>
        <v>0</v>
      </c>
      <c r="BZ359" s="40">
        <f t="shared" si="172"/>
        <v>0</v>
      </c>
      <c r="CA359" s="40">
        <f t="shared" si="172"/>
        <v>0</v>
      </c>
      <c r="CB359" s="40">
        <f t="shared" si="174"/>
        <v>0</v>
      </c>
      <c r="CC359" s="40">
        <f t="shared" si="174"/>
        <v>0</v>
      </c>
      <c r="CD359" s="40">
        <f t="shared" si="174"/>
        <v>0</v>
      </c>
      <c r="CE359" s="40">
        <f t="shared" si="190"/>
        <v>719.03672995607019</v>
      </c>
      <c r="CF359" s="10">
        <f t="shared" si="182"/>
        <v>1.7470551260871274</v>
      </c>
      <c r="CG359" s="35">
        <f t="shared" si="183"/>
        <v>6.6580645161290324</v>
      </c>
      <c r="CH359" s="7">
        <f t="shared" si="184"/>
        <v>42.55888563845815</v>
      </c>
      <c r="CI359" s="7">
        <f t="shared" si="191"/>
        <v>21.705031675613657</v>
      </c>
      <c r="CJ359" s="10">
        <f t="shared" si="185"/>
        <v>23.382192230061012</v>
      </c>
    </row>
    <row r="360" spans="1:88" ht="15.75" thickBot="1" x14ac:dyDescent="0.3">
      <c r="A360" s="8">
        <v>349</v>
      </c>
      <c r="B360" s="3" t="s">
        <v>27</v>
      </c>
      <c r="C360" s="14">
        <v>44545</v>
      </c>
      <c r="D360" s="11">
        <f t="shared" si="186"/>
        <v>-23.371651246135286</v>
      </c>
      <c r="E360" s="8">
        <f t="shared" si="194"/>
        <v>-180</v>
      </c>
      <c r="F360" s="3">
        <f t="shared" si="194"/>
        <v>-165</v>
      </c>
      <c r="G360" s="3">
        <f t="shared" si="194"/>
        <v>-150</v>
      </c>
      <c r="H360" s="3">
        <f t="shared" si="194"/>
        <v>-135</v>
      </c>
      <c r="I360" s="3">
        <f t="shared" si="194"/>
        <v>-120</v>
      </c>
      <c r="J360" s="3">
        <f t="shared" si="194"/>
        <v>-105</v>
      </c>
      <c r="K360" s="3">
        <f t="shared" si="194"/>
        <v>-90</v>
      </c>
      <c r="L360" s="3">
        <f t="shared" si="192"/>
        <v>-75</v>
      </c>
      <c r="M360" s="3">
        <f t="shared" si="192"/>
        <v>-60</v>
      </c>
      <c r="N360" s="3">
        <f t="shared" si="192"/>
        <v>-45</v>
      </c>
      <c r="O360" s="3">
        <f t="shared" si="192"/>
        <v>-30</v>
      </c>
      <c r="P360" s="3">
        <f t="shared" si="192"/>
        <v>-15</v>
      </c>
      <c r="Q360" s="3">
        <f t="shared" si="192"/>
        <v>0</v>
      </c>
      <c r="R360" s="3">
        <f t="shared" si="192"/>
        <v>15</v>
      </c>
      <c r="S360" s="3">
        <f t="shared" si="192"/>
        <v>30</v>
      </c>
      <c r="T360" s="3">
        <f t="shared" si="192"/>
        <v>45</v>
      </c>
      <c r="U360" s="3">
        <f t="shared" si="176"/>
        <v>60</v>
      </c>
      <c r="V360" s="3">
        <f t="shared" si="176"/>
        <v>75</v>
      </c>
      <c r="W360" s="3">
        <f t="shared" si="176"/>
        <v>90</v>
      </c>
      <c r="X360" s="3">
        <f t="shared" si="176"/>
        <v>105</v>
      </c>
      <c r="Y360" s="3">
        <f t="shared" si="176"/>
        <v>120</v>
      </c>
      <c r="Z360" s="3">
        <f t="shared" si="176"/>
        <v>135</v>
      </c>
      <c r="AA360" s="3">
        <f t="shared" si="176"/>
        <v>150</v>
      </c>
      <c r="AB360" s="3">
        <f t="shared" si="176"/>
        <v>165</v>
      </c>
      <c r="AC360" s="3">
        <f t="shared" si="176"/>
        <v>180</v>
      </c>
      <c r="AD360" s="7">
        <f t="shared" si="195"/>
        <v>134.50834875386471</v>
      </c>
      <c r="AE360" s="7">
        <f t="shared" si="195"/>
        <v>132.22447233349919</v>
      </c>
      <c r="AF360" s="7">
        <f t="shared" si="195"/>
        <v>125.95027353143577</v>
      </c>
      <c r="AG360" s="7">
        <f t="shared" si="195"/>
        <v>116.86825373848011</v>
      </c>
      <c r="AH360" s="7">
        <f t="shared" si="195"/>
        <v>106.01085938144969</v>
      </c>
      <c r="AI360" s="7">
        <f t="shared" si="195"/>
        <v>94.055476016560888</v>
      </c>
      <c r="AJ360" s="7">
        <f t="shared" si="195"/>
        <v>81.409343188995365</v>
      </c>
      <c r="AK360" s="7">
        <f t="shared" si="195"/>
        <v>68.317032635213479</v>
      </c>
      <c r="AL360" s="7">
        <f t="shared" si="195"/>
        <v>54.930632795341729</v>
      </c>
      <c r="AM360" s="7">
        <f t="shared" si="195"/>
        <v>41.349927216403778</v>
      </c>
      <c r="AN360" s="7">
        <f t="shared" si="195"/>
        <v>27.646028638545516</v>
      </c>
      <c r="AO360" s="7">
        <f t="shared" si="195"/>
        <v>13.883611844046014</v>
      </c>
      <c r="AP360" s="7">
        <f t="shared" si="195"/>
        <v>1.2516512461353155</v>
      </c>
      <c r="AQ360" s="7">
        <f t="shared" si="178"/>
        <v>13.883611844046014</v>
      </c>
      <c r="AR360" s="7">
        <f t="shared" si="178"/>
        <v>27.646028638545516</v>
      </c>
      <c r="AS360" s="7">
        <f t="shared" si="178"/>
        <v>41.349927216403778</v>
      </c>
      <c r="AT360" s="7">
        <f t="shared" si="187"/>
        <v>54.930632795341729</v>
      </c>
      <c r="AU360" s="7">
        <f t="shared" si="187"/>
        <v>68.317032635213479</v>
      </c>
      <c r="AV360" s="7">
        <f t="shared" si="187"/>
        <v>81.409343188995365</v>
      </c>
      <c r="AW360" s="7">
        <f t="shared" si="187"/>
        <v>94.055476016560888</v>
      </c>
      <c r="AX360" s="7">
        <f t="shared" si="187"/>
        <v>106.01085938144969</v>
      </c>
      <c r="AY360" s="7">
        <f t="shared" si="187"/>
        <v>116.86825373848011</v>
      </c>
      <c r="AZ360" s="7">
        <f t="shared" si="187"/>
        <v>125.95027353143577</v>
      </c>
      <c r="BA360" s="7">
        <f t="shared" si="187"/>
        <v>132.22447233349919</v>
      </c>
      <c r="BB360" s="7">
        <f t="shared" si="187"/>
        <v>134.50834875386471</v>
      </c>
      <c r="BC360" s="7">
        <f t="shared" si="188"/>
        <v>100.11673115380205</v>
      </c>
      <c r="BD360" s="7">
        <f t="shared" si="181"/>
        <v>13.348897487173607</v>
      </c>
      <c r="BE360" s="40">
        <f t="shared" si="189"/>
        <v>1.031756199555987</v>
      </c>
      <c r="BF360" s="40">
        <f t="shared" si="179"/>
        <v>0</v>
      </c>
      <c r="BG360" s="40">
        <f t="shared" si="179"/>
        <v>0</v>
      </c>
      <c r="BH360" s="40">
        <f t="shared" si="179"/>
        <v>0</v>
      </c>
      <c r="BI360" s="40">
        <f t="shared" si="179"/>
        <v>0</v>
      </c>
      <c r="BJ360" s="40">
        <f t="shared" si="179"/>
        <v>0</v>
      </c>
      <c r="BK360" s="40">
        <f t="shared" si="179"/>
        <v>0</v>
      </c>
      <c r="BL360" s="40">
        <f t="shared" si="193"/>
        <v>210.67884045425672</v>
      </c>
      <c r="BM360" s="40">
        <f t="shared" si="193"/>
        <v>521.10520157556107</v>
      </c>
      <c r="BN360" s="40">
        <f t="shared" si="193"/>
        <v>810.37651919026621</v>
      </c>
      <c r="BO360" s="40">
        <f t="shared" si="193"/>
        <v>1058.7794310463848</v>
      </c>
      <c r="BP360" s="40">
        <f t="shared" si="193"/>
        <v>1249.3856892061431</v>
      </c>
      <c r="BQ360" s="40">
        <f t="shared" si="193"/>
        <v>1369.205792167689</v>
      </c>
      <c r="BR360" s="40">
        <f t="shared" si="193"/>
        <v>1410.0741979262757</v>
      </c>
      <c r="BS360" s="40">
        <f t="shared" si="193"/>
        <v>1369.205792167689</v>
      </c>
      <c r="BT360" s="40">
        <f t="shared" si="193"/>
        <v>1249.3856892061431</v>
      </c>
      <c r="BU360" s="40">
        <f t="shared" si="193"/>
        <v>1058.7794310463848</v>
      </c>
      <c r="BV360" s="40">
        <f t="shared" si="193"/>
        <v>810.37651919026621</v>
      </c>
      <c r="BW360" s="40">
        <f t="shared" si="193"/>
        <v>521.10520157556107</v>
      </c>
      <c r="BX360" s="40">
        <f t="shared" si="193"/>
        <v>210.67884045425672</v>
      </c>
      <c r="BY360" s="40">
        <f t="shared" si="172"/>
        <v>0</v>
      </c>
      <c r="BZ360" s="40">
        <f t="shared" si="172"/>
        <v>0</v>
      </c>
      <c r="CA360" s="40">
        <f t="shared" si="172"/>
        <v>0</v>
      </c>
      <c r="CB360" s="40">
        <f t="shared" si="174"/>
        <v>0</v>
      </c>
      <c r="CC360" s="40">
        <f t="shared" si="174"/>
        <v>0</v>
      </c>
      <c r="CD360" s="40">
        <f t="shared" si="174"/>
        <v>0</v>
      </c>
      <c r="CE360" s="40">
        <f t="shared" si="190"/>
        <v>719.13784094240066</v>
      </c>
      <c r="CF360" s="10">
        <f t="shared" si="182"/>
        <v>1.7473665949678272</v>
      </c>
      <c r="CG360" s="35">
        <f t="shared" si="183"/>
        <v>6.6580645161290324</v>
      </c>
      <c r="CH360" s="7">
        <f t="shared" si="184"/>
        <v>42.56959903827957</v>
      </c>
      <c r="CI360" s="7">
        <f t="shared" si="191"/>
        <v>21.71049550952258</v>
      </c>
      <c r="CJ360" s="10">
        <f t="shared" si="185"/>
        <v>23.38610985671432</v>
      </c>
    </row>
    <row r="361" spans="1:88" ht="15.75" thickBot="1" x14ac:dyDescent="0.3">
      <c r="A361" s="8">
        <v>350</v>
      </c>
      <c r="B361" s="3" t="s">
        <v>27</v>
      </c>
      <c r="C361" s="14">
        <v>44546</v>
      </c>
      <c r="D361" s="11">
        <f t="shared" si="186"/>
        <v>-23.401157422293444</v>
      </c>
      <c r="E361" s="8">
        <f t="shared" si="194"/>
        <v>-180</v>
      </c>
      <c r="F361" s="3">
        <f t="shared" si="194"/>
        <v>-165</v>
      </c>
      <c r="G361" s="3">
        <f t="shared" si="194"/>
        <v>-150</v>
      </c>
      <c r="H361" s="3">
        <f t="shared" si="194"/>
        <v>-135</v>
      </c>
      <c r="I361" s="3">
        <f t="shared" si="194"/>
        <v>-120</v>
      </c>
      <c r="J361" s="3">
        <f t="shared" si="194"/>
        <v>-105</v>
      </c>
      <c r="K361" s="3">
        <f t="shared" si="194"/>
        <v>-90</v>
      </c>
      <c r="L361" s="3">
        <f t="shared" si="192"/>
        <v>-75</v>
      </c>
      <c r="M361" s="3">
        <f t="shared" si="192"/>
        <v>-60</v>
      </c>
      <c r="N361" s="3">
        <f t="shared" si="192"/>
        <v>-45</v>
      </c>
      <c r="O361" s="3">
        <f t="shared" si="192"/>
        <v>-30</v>
      </c>
      <c r="P361" s="3">
        <f t="shared" si="192"/>
        <v>-15</v>
      </c>
      <c r="Q361" s="3">
        <f t="shared" si="192"/>
        <v>0</v>
      </c>
      <c r="R361" s="3">
        <f t="shared" si="192"/>
        <v>15</v>
      </c>
      <c r="S361" s="3">
        <f t="shared" si="192"/>
        <v>30</v>
      </c>
      <c r="T361" s="3">
        <f t="shared" si="192"/>
        <v>45</v>
      </c>
      <c r="U361" s="3">
        <f t="shared" si="176"/>
        <v>60</v>
      </c>
      <c r="V361" s="3">
        <f t="shared" si="176"/>
        <v>75</v>
      </c>
      <c r="W361" s="3">
        <f t="shared" si="176"/>
        <v>90</v>
      </c>
      <c r="X361" s="3">
        <f t="shared" si="176"/>
        <v>105</v>
      </c>
      <c r="Y361" s="3">
        <f t="shared" si="176"/>
        <v>120</v>
      </c>
      <c r="Z361" s="3">
        <f t="shared" si="176"/>
        <v>135</v>
      </c>
      <c r="AA361" s="3">
        <f t="shared" si="176"/>
        <v>150</v>
      </c>
      <c r="AB361" s="3">
        <f t="shared" si="176"/>
        <v>165</v>
      </c>
      <c r="AC361" s="3">
        <f t="shared" si="176"/>
        <v>180</v>
      </c>
      <c r="AD361" s="7">
        <f t="shared" si="195"/>
        <v>134.47884257770656</v>
      </c>
      <c r="AE361" s="7">
        <f t="shared" si="195"/>
        <v>132.19655492269479</v>
      </c>
      <c r="AF361" s="7">
        <f t="shared" si="195"/>
        <v>125.92607297587811</v>
      </c>
      <c r="AG361" s="7">
        <f t="shared" si="195"/>
        <v>116.84822323553483</v>
      </c>
      <c r="AH361" s="7">
        <f t="shared" si="195"/>
        <v>105.99460690053179</v>
      </c>
      <c r="AI361" s="7">
        <f t="shared" si="195"/>
        <v>94.042437580189699</v>
      </c>
      <c r="AJ361" s="7">
        <f t="shared" si="195"/>
        <v>81.399029597039956</v>
      </c>
      <c r="AK361" s="7">
        <f t="shared" si="195"/>
        <v>68.30908014070323</v>
      </c>
      <c r="AL361" s="7">
        <f t="shared" si="195"/>
        <v>54.924801112314164</v>
      </c>
      <c r="AM361" s="7">
        <f t="shared" si="195"/>
        <v>41.346104006026408</v>
      </c>
      <c r="AN361" s="7">
        <f t="shared" si="195"/>
        <v>27.644301276974936</v>
      </c>
      <c r="AO361" s="7">
        <f t="shared" si="195"/>
        <v>13.884788786852171</v>
      </c>
      <c r="AP361" s="7">
        <f t="shared" si="195"/>
        <v>1.2811574222935849</v>
      </c>
      <c r="AQ361" s="7">
        <f t="shared" si="178"/>
        <v>13.884788786852171</v>
      </c>
      <c r="AR361" s="7">
        <f t="shared" si="178"/>
        <v>27.644301276974936</v>
      </c>
      <c r="AS361" s="7">
        <f t="shared" si="178"/>
        <v>41.346104006026408</v>
      </c>
      <c r="AT361" s="7">
        <f t="shared" si="187"/>
        <v>54.924801112314164</v>
      </c>
      <c r="AU361" s="7">
        <f t="shared" si="187"/>
        <v>68.30908014070323</v>
      </c>
      <c r="AV361" s="7">
        <f t="shared" si="187"/>
        <v>81.399029597039956</v>
      </c>
      <c r="AW361" s="7">
        <f t="shared" si="187"/>
        <v>94.042437580189699</v>
      </c>
      <c r="AX361" s="7">
        <f t="shared" si="187"/>
        <v>105.99460690053179</v>
      </c>
      <c r="AY361" s="7">
        <f t="shared" si="187"/>
        <v>116.84822323553483</v>
      </c>
      <c r="AZ361" s="7">
        <f t="shared" si="187"/>
        <v>125.92607297587811</v>
      </c>
      <c r="BA361" s="7">
        <f t="shared" si="187"/>
        <v>132.19655492269479</v>
      </c>
      <c r="BB361" s="7">
        <f t="shared" si="187"/>
        <v>134.47884257770656</v>
      </c>
      <c r="BC361" s="7">
        <f t="shared" si="188"/>
        <v>100.13119249546992</v>
      </c>
      <c r="BD361" s="7">
        <f t="shared" si="181"/>
        <v>13.350825666062656</v>
      </c>
      <c r="BE361" s="40">
        <f t="shared" si="189"/>
        <v>1.0319059778489741</v>
      </c>
      <c r="BF361" s="40">
        <f t="shared" si="179"/>
        <v>0</v>
      </c>
      <c r="BG361" s="40">
        <f t="shared" si="179"/>
        <v>0</v>
      </c>
      <c r="BH361" s="40">
        <f t="shared" si="179"/>
        <v>0</v>
      </c>
      <c r="BI361" s="40">
        <f t="shared" si="179"/>
        <v>0</v>
      </c>
      <c r="BJ361" s="40">
        <f t="shared" si="179"/>
        <v>0</v>
      </c>
      <c r="BK361" s="40">
        <f t="shared" si="179"/>
        <v>0</v>
      </c>
      <c r="BL361" s="40">
        <f t="shared" si="193"/>
        <v>210.96049158544713</v>
      </c>
      <c r="BM361" s="40">
        <f t="shared" si="193"/>
        <v>521.36278042117021</v>
      </c>
      <c r="BN361" s="40">
        <f t="shared" si="193"/>
        <v>810.61166623677468</v>
      </c>
      <c r="BO361" s="40">
        <f t="shared" si="193"/>
        <v>1058.9953154703119</v>
      </c>
      <c r="BP361" s="40">
        <f t="shared" si="193"/>
        <v>1249.5867928999046</v>
      </c>
      <c r="BQ361" s="40">
        <f t="shared" si="193"/>
        <v>1369.3976043060347</v>
      </c>
      <c r="BR361" s="40">
        <f t="shared" si="193"/>
        <v>1410.2628408881017</v>
      </c>
      <c r="BS361" s="40">
        <f t="shared" si="193"/>
        <v>1369.3976043060347</v>
      </c>
      <c r="BT361" s="40">
        <f t="shared" si="193"/>
        <v>1249.5867928999046</v>
      </c>
      <c r="BU361" s="40">
        <f t="shared" si="193"/>
        <v>1058.9953154703119</v>
      </c>
      <c r="BV361" s="40">
        <f t="shared" si="193"/>
        <v>810.61166623677468</v>
      </c>
      <c r="BW361" s="40">
        <f t="shared" si="193"/>
        <v>521.36278042117021</v>
      </c>
      <c r="BX361" s="40">
        <f t="shared" si="193"/>
        <v>210.96049158544713</v>
      </c>
      <c r="BY361" s="40">
        <f t="shared" si="172"/>
        <v>0</v>
      </c>
      <c r="BZ361" s="40">
        <f t="shared" si="172"/>
        <v>0</v>
      </c>
      <c r="CA361" s="40">
        <f t="shared" si="172"/>
        <v>0</v>
      </c>
      <c r="CB361" s="40">
        <f t="shared" si="174"/>
        <v>0</v>
      </c>
      <c r="CC361" s="40">
        <f t="shared" si="174"/>
        <v>0</v>
      </c>
      <c r="CD361" s="40">
        <f t="shared" si="174"/>
        <v>0</v>
      </c>
      <c r="CE361" s="40">
        <f t="shared" si="190"/>
        <v>719.23404885293189</v>
      </c>
      <c r="CF361" s="10">
        <f t="shared" si="182"/>
        <v>1.7476189929941872</v>
      </c>
      <c r="CG361" s="35">
        <f t="shared" si="183"/>
        <v>6.6580645161290324</v>
      </c>
      <c r="CH361" s="7">
        <f t="shared" si="184"/>
        <v>42.579122168364023</v>
      </c>
      <c r="CI361" s="7">
        <f t="shared" si="191"/>
        <v>21.715352305865654</v>
      </c>
      <c r="CJ361" s="10">
        <f t="shared" si="185"/>
        <v>23.389746569411599</v>
      </c>
    </row>
    <row r="362" spans="1:88" ht="15.75" thickBot="1" x14ac:dyDescent="0.3">
      <c r="A362" s="8">
        <v>351</v>
      </c>
      <c r="B362" s="3" t="s">
        <v>27</v>
      </c>
      <c r="C362" s="14">
        <v>44547</v>
      </c>
      <c r="D362" s="11">
        <f t="shared" si="186"/>
        <v>-23.423729330469037</v>
      </c>
      <c r="E362" s="8">
        <f t="shared" si="194"/>
        <v>-180</v>
      </c>
      <c r="F362" s="3">
        <f t="shared" si="194"/>
        <v>-165</v>
      </c>
      <c r="G362" s="3">
        <f t="shared" si="194"/>
        <v>-150</v>
      </c>
      <c r="H362" s="3">
        <f t="shared" si="194"/>
        <v>-135</v>
      </c>
      <c r="I362" s="3">
        <f t="shared" si="194"/>
        <v>-120</v>
      </c>
      <c r="J362" s="3">
        <f t="shared" si="194"/>
        <v>-105</v>
      </c>
      <c r="K362" s="3">
        <f t="shared" si="194"/>
        <v>-90</v>
      </c>
      <c r="L362" s="3">
        <f t="shared" si="192"/>
        <v>-75</v>
      </c>
      <c r="M362" s="3">
        <f t="shared" si="192"/>
        <v>-60</v>
      </c>
      <c r="N362" s="3">
        <f t="shared" si="192"/>
        <v>-45</v>
      </c>
      <c r="O362" s="3">
        <f t="shared" si="192"/>
        <v>-30</v>
      </c>
      <c r="P362" s="3">
        <f t="shared" si="192"/>
        <v>-15</v>
      </c>
      <c r="Q362" s="3">
        <f t="shared" si="192"/>
        <v>0</v>
      </c>
      <c r="R362" s="3">
        <f t="shared" si="192"/>
        <v>15</v>
      </c>
      <c r="S362" s="3">
        <f t="shared" si="192"/>
        <v>30</v>
      </c>
      <c r="T362" s="3">
        <f t="shared" si="192"/>
        <v>45</v>
      </c>
      <c r="U362" s="3">
        <f t="shared" si="176"/>
        <v>60</v>
      </c>
      <c r="V362" s="3">
        <f t="shared" si="176"/>
        <v>75</v>
      </c>
      <c r="W362" s="3">
        <f t="shared" si="176"/>
        <v>90</v>
      </c>
      <c r="X362" s="3">
        <f t="shared" si="176"/>
        <v>105</v>
      </c>
      <c r="Y362" s="3">
        <f t="shared" si="176"/>
        <v>120</v>
      </c>
      <c r="Z362" s="3">
        <f t="shared" si="176"/>
        <v>135</v>
      </c>
      <c r="AA362" s="3">
        <f t="shared" si="176"/>
        <v>150</v>
      </c>
      <c r="AB362" s="3">
        <f t="shared" si="176"/>
        <v>165</v>
      </c>
      <c r="AC362" s="3">
        <f t="shared" si="176"/>
        <v>180</v>
      </c>
      <c r="AD362" s="7">
        <f t="shared" si="195"/>
        <v>134.45627066953097</v>
      </c>
      <c r="AE362" s="7">
        <f t="shared" si="195"/>
        <v>132.17519742865423</v>
      </c>
      <c r="AF362" s="7">
        <f t="shared" si="195"/>
        <v>125.90755737827529</v>
      </c>
      <c r="AG362" s="7">
        <f t="shared" si="195"/>
        <v>116.83289731631231</v>
      </c>
      <c r="AH362" s="7">
        <f t="shared" si="195"/>
        <v>105.98217187866159</v>
      </c>
      <c r="AI362" s="7">
        <f t="shared" si="195"/>
        <v>94.032462732722422</v>
      </c>
      <c r="AJ362" s="7">
        <f t="shared" si="195"/>
        <v>81.391141171767785</v>
      </c>
      <c r="AK362" s="7">
        <f t="shared" si="195"/>
        <v>68.303000351731157</v>
      </c>
      <c r="AL362" s="7">
        <f t="shared" si="195"/>
        <v>54.920346859245697</v>
      </c>
      <c r="AM362" s="7">
        <f t="shared" si="195"/>
        <v>41.343190753713621</v>
      </c>
      <c r="AN362" s="7">
        <f t="shared" si="195"/>
        <v>27.642999382818658</v>
      </c>
      <c r="AO362" s="7">
        <f t="shared" si="195"/>
        <v>13.885730565422319</v>
      </c>
      <c r="AP362" s="7">
        <f t="shared" si="195"/>
        <v>1.3037293304689899</v>
      </c>
      <c r="AQ362" s="7">
        <f t="shared" si="178"/>
        <v>13.885730565422319</v>
      </c>
      <c r="AR362" s="7">
        <f t="shared" si="178"/>
        <v>27.642999382818658</v>
      </c>
      <c r="AS362" s="7">
        <f t="shared" si="178"/>
        <v>41.343190753713621</v>
      </c>
      <c r="AT362" s="7">
        <f t="shared" si="187"/>
        <v>54.920346859245697</v>
      </c>
      <c r="AU362" s="7">
        <f t="shared" si="187"/>
        <v>68.303000351731157</v>
      </c>
      <c r="AV362" s="7">
        <f t="shared" si="187"/>
        <v>81.391141171767785</v>
      </c>
      <c r="AW362" s="7">
        <f t="shared" si="187"/>
        <v>94.032462732722422</v>
      </c>
      <c r="AX362" s="7">
        <f t="shared" si="187"/>
        <v>105.98217187866159</v>
      </c>
      <c r="AY362" s="7">
        <f t="shared" si="187"/>
        <v>116.83289731631231</v>
      </c>
      <c r="AZ362" s="7">
        <f t="shared" si="187"/>
        <v>125.90755737827529</v>
      </c>
      <c r="BA362" s="7">
        <f t="shared" si="187"/>
        <v>132.17519742865423</v>
      </c>
      <c r="BB362" s="7">
        <f t="shared" si="187"/>
        <v>134.45627066953097</v>
      </c>
      <c r="BC362" s="7">
        <f t="shared" si="188"/>
        <v>100.14226005911642</v>
      </c>
      <c r="BD362" s="7">
        <f t="shared" si="181"/>
        <v>13.352301341215524</v>
      </c>
      <c r="BE362" s="40">
        <f t="shared" si="189"/>
        <v>1.0320463017121373</v>
      </c>
      <c r="BF362" s="40">
        <f t="shared" si="179"/>
        <v>0</v>
      </c>
      <c r="BG362" s="40">
        <f t="shared" si="179"/>
        <v>0</v>
      </c>
      <c r="BH362" s="40">
        <f t="shared" si="179"/>
        <v>0</v>
      </c>
      <c r="BI362" s="40">
        <f t="shared" si="179"/>
        <v>0</v>
      </c>
      <c r="BJ362" s="40">
        <f t="shared" si="179"/>
        <v>0</v>
      </c>
      <c r="BK362" s="40">
        <f t="shared" si="179"/>
        <v>0</v>
      </c>
      <c r="BL362" s="40">
        <f t="shared" si="193"/>
        <v>211.18123116668315</v>
      </c>
      <c r="BM362" s="40">
        <f t="shared" si="193"/>
        <v>521.57277875373734</v>
      </c>
      <c r="BN362" s="40">
        <f t="shared" si="193"/>
        <v>810.81165531901911</v>
      </c>
      <c r="BO362" s="40">
        <f t="shared" si="193"/>
        <v>1059.1867094144482</v>
      </c>
      <c r="BP362" s="40">
        <f t="shared" si="193"/>
        <v>1249.771591562605</v>
      </c>
      <c r="BQ362" s="40">
        <f t="shared" si="193"/>
        <v>1369.5782570015022</v>
      </c>
      <c r="BR362" s="40">
        <f t="shared" si="193"/>
        <v>1410.4420794713549</v>
      </c>
      <c r="BS362" s="40">
        <f t="shared" si="193"/>
        <v>1369.5782570015022</v>
      </c>
      <c r="BT362" s="40">
        <f t="shared" si="193"/>
        <v>1249.771591562605</v>
      </c>
      <c r="BU362" s="40">
        <f t="shared" si="193"/>
        <v>1059.1867094144482</v>
      </c>
      <c r="BV362" s="40">
        <f t="shared" si="193"/>
        <v>810.81165531901911</v>
      </c>
      <c r="BW362" s="40">
        <f t="shared" si="193"/>
        <v>521.57277875373734</v>
      </c>
      <c r="BX362" s="40">
        <f t="shared" si="193"/>
        <v>211.18123116668315</v>
      </c>
      <c r="BY362" s="40">
        <f t="shared" si="172"/>
        <v>0</v>
      </c>
      <c r="BZ362" s="40">
        <f t="shared" si="172"/>
        <v>0</v>
      </c>
      <c r="CA362" s="40">
        <f t="shared" si="172"/>
        <v>0</v>
      </c>
      <c r="CB362" s="40">
        <f t="shared" si="174"/>
        <v>0</v>
      </c>
      <c r="CC362" s="40">
        <f t="shared" si="174"/>
        <v>0</v>
      </c>
      <c r="CD362" s="40">
        <f t="shared" si="174"/>
        <v>0</v>
      </c>
      <c r="CE362" s="40">
        <f t="shared" si="190"/>
        <v>719.32546053039096</v>
      </c>
      <c r="CF362" s="10">
        <f t="shared" si="182"/>
        <v>1.7478121584199928</v>
      </c>
      <c r="CG362" s="35">
        <f t="shared" si="183"/>
        <v>6.6580645161290324</v>
      </c>
      <c r="CH362" s="7">
        <f t="shared" si="184"/>
        <v>42.587461222567946</v>
      </c>
      <c r="CI362" s="7">
        <f t="shared" si="191"/>
        <v>21.719605223509653</v>
      </c>
      <c r="CJ362" s="10">
        <f t="shared" si="185"/>
        <v>23.393106853206504</v>
      </c>
    </row>
    <row r="363" spans="1:88" ht="15.75" thickBot="1" x14ac:dyDescent="0.3">
      <c r="A363" s="8">
        <v>352</v>
      </c>
      <c r="B363" s="3" t="s">
        <v>27</v>
      </c>
      <c r="C363" s="14">
        <v>44548</v>
      </c>
      <c r="D363" s="11">
        <f t="shared" si="186"/>
        <v>-23.439360282118528</v>
      </c>
      <c r="E363" s="8">
        <f t="shared" si="194"/>
        <v>-180</v>
      </c>
      <c r="F363" s="3">
        <f t="shared" si="194"/>
        <v>-165</v>
      </c>
      <c r="G363" s="3">
        <f t="shared" si="194"/>
        <v>-150</v>
      </c>
      <c r="H363" s="3">
        <f t="shared" si="194"/>
        <v>-135</v>
      </c>
      <c r="I363" s="3">
        <f t="shared" si="194"/>
        <v>-120</v>
      </c>
      <c r="J363" s="3">
        <f t="shared" si="194"/>
        <v>-105</v>
      </c>
      <c r="K363" s="3">
        <f t="shared" si="194"/>
        <v>-90</v>
      </c>
      <c r="L363" s="3">
        <f t="shared" si="192"/>
        <v>-75</v>
      </c>
      <c r="M363" s="3">
        <f t="shared" si="192"/>
        <v>-60</v>
      </c>
      <c r="N363" s="3">
        <f t="shared" si="192"/>
        <v>-45</v>
      </c>
      <c r="O363" s="3">
        <f t="shared" si="192"/>
        <v>-30</v>
      </c>
      <c r="P363" s="3">
        <f t="shared" si="192"/>
        <v>-15</v>
      </c>
      <c r="Q363" s="3">
        <f t="shared" si="192"/>
        <v>0</v>
      </c>
      <c r="R363" s="3">
        <f t="shared" si="192"/>
        <v>15</v>
      </c>
      <c r="S363" s="3">
        <f t="shared" si="192"/>
        <v>30</v>
      </c>
      <c r="T363" s="3">
        <f t="shared" si="192"/>
        <v>45</v>
      </c>
      <c r="U363" s="3">
        <f t="shared" si="176"/>
        <v>60</v>
      </c>
      <c r="V363" s="3">
        <f t="shared" si="176"/>
        <v>75</v>
      </c>
      <c r="W363" s="3">
        <f t="shared" si="176"/>
        <v>90</v>
      </c>
      <c r="X363" s="3">
        <f t="shared" si="176"/>
        <v>105</v>
      </c>
      <c r="Y363" s="3">
        <f t="shared" si="176"/>
        <v>120</v>
      </c>
      <c r="Z363" s="3">
        <f t="shared" si="176"/>
        <v>135</v>
      </c>
      <c r="AA363" s="3">
        <f t="shared" si="176"/>
        <v>150</v>
      </c>
      <c r="AB363" s="3">
        <f t="shared" si="176"/>
        <v>165</v>
      </c>
      <c r="AC363" s="3">
        <f t="shared" si="176"/>
        <v>180</v>
      </c>
      <c r="AD363" s="7">
        <f t="shared" si="195"/>
        <v>134.44063971788145</v>
      </c>
      <c r="AE363" s="7">
        <f t="shared" si="195"/>
        <v>132.16040695945455</v>
      </c>
      <c r="AF363" s="7">
        <f t="shared" si="195"/>
        <v>125.89473417051414</v>
      </c>
      <c r="AG363" s="7">
        <f t="shared" si="195"/>
        <v>116.82228276085148</v>
      </c>
      <c r="AH363" s="7">
        <f t="shared" si="195"/>
        <v>105.97355963865594</v>
      </c>
      <c r="AI363" s="7">
        <f t="shared" si="195"/>
        <v>94.025554897035136</v>
      </c>
      <c r="AJ363" s="7">
        <f t="shared" si="195"/>
        <v>81.385679162900729</v>
      </c>
      <c r="AK363" s="7">
        <f t="shared" si="195"/>
        <v>68.298792046396599</v>
      </c>
      <c r="AL363" s="7">
        <f t="shared" si="195"/>
        <v>54.917265824928457</v>
      </c>
      <c r="AM363" s="7">
        <f t="shared" si="195"/>
        <v>41.341179162915118</v>
      </c>
      <c r="AN363" s="7">
        <f t="shared" si="195"/>
        <v>27.642107743469463</v>
      </c>
      <c r="AO363" s="7">
        <f t="shared" si="195"/>
        <v>13.886403785009891</v>
      </c>
      <c r="AP363" s="7">
        <f t="shared" si="195"/>
        <v>1.3193602821187325</v>
      </c>
      <c r="AQ363" s="7">
        <f t="shared" si="178"/>
        <v>13.886403785009891</v>
      </c>
      <c r="AR363" s="7">
        <f t="shared" si="178"/>
        <v>27.642107743469463</v>
      </c>
      <c r="AS363" s="7">
        <f t="shared" si="178"/>
        <v>41.341179162915118</v>
      </c>
      <c r="AT363" s="7">
        <f t="shared" si="187"/>
        <v>54.917265824928457</v>
      </c>
      <c r="AU363" s="7">
        <f t="shared" si="187"/>
        <v>68.298792046396599</v>
      </c>
      <c r="AV363" s="7">
        <f t="shared" si="187"/>
        <v>81.385679162900729</v>
      </c>
      <c r="AW363" s="7">
        <f t="shared" si="187"/>
        <v>94.025554897035136</v>
      </c>
      <c r="AX363" s="7">
        <f t="shared" si="187"/>
        <v>105.97355963865594</v>
      </c>
      <c r="AY363" s="7">
        <f t="shared" si="187"/>
        <v>116.82228276085148</v>
      </c>
      <c r="AZ363" s="7">
        <f t="shared" si="187"/>
        <v>125.89473417051414</v>
      </c>
      <c r="BA363" s="7">
        <f t="shared" si="187"/>
        <v>132.16040695945455</v>
      </c>
      <c r="BB363" s="7">
        <f t="shared" si="187"/>
        <v>134.44063971788145</v>
      </c>
      <c r="BC363" s="7">
        <f t="shared" si="188"/>
        <v>100.14992673864043</v>
      </c>
      <c r="BD363" s="7">
        <f t="shared" si="181"/>
        <v>13.353323565152058</v>
      </c>
      <c r="BE363" s="40">
        <f t="shared" si="189"/>
        <v>1.0321771295644875</v>
      </c>
      <c r="BF363" s="40">
        <f t="shared" si="179"/>
        <v>0</v>
      </c>
      <c r="BG363" s="40">
        <f t="shared" si="179"/>
        <v>0</v>
      </c>
      <c r="BH363" s="40">
        <f t="shared" si="179"/>
        <v>0</v>
      </c>
      <c r="BI363" s="40">
        <f t="shared" si="179"/>
        <v>0</v>
      </c>
      <c r="BJ363" s="40">
        <f t="shared" si="179"/>
        <v>0</v>
      </c>
      <c r="BK363" s="40">
        <f t="shared" si="179"/>
        <v>0</v>
      </c>
      <c r="BL363" s="40">
        <f t="shared" si="193"/>
        <v>211.34099457759706</v>
      </c>
      <c r="BM363" s="40">
        <f t="shared" si="193"/>
        <v>521.73518763524078</v>
      </c>
      <c r="BN363" s="40">
        <f t="shared" si="193"/>
        <v>810.97652938666329</v>
      </c>
      <c r="BO363" s="40">
        <f t="shared" si="193"/>
        <v>1059.3537003854224</v>
      </c>
      <c r="BP363" s="40">
        <f t="shared" si="193"/>
        <v>1249.9402068906354</v>
      </c>
      <c r="BQ363" s="40">
        <f t="shared" si="193"/>
        <v>1369.7478934430658</v>
      </c>
      <c r="BR363" s="40">
        <f t="shared" si="193"/>
        <v>1410.6120641957289</v>
      </c>
      <c r="BS363" s="40">
        <f t="shared" si="193"/>
        <v>1369.7478934430658</v>
      </c>
      <c r="BT363" s="40">
        <f t="shared" si="193"/>
        <v>1249.9402068906354</v>
      </c>
      <c r="BU363" s="40">
        <f t="shared" si="193"/>
        <v>1059.3537003854224</v>
      </c>
      <c r="BV363" s="40">
        <f t="shared" si="193"/>
        <v>810.97652938666329</v>
      </c>
      <c r="BW363" s="40">
        <f t="shared" si="193"/>
        <v>521.73518763524078</v>
      </c>
      <c r="BX363" s="40">
        <f t="shared" si="193"/>
        <v>211.34099457759706</v>
      </c>
      <c r="BY363" s="40">
        <f t="shared" si="172"/>
        <v>0</v>
      </c>
      <c r="BZ363" s="40">
        <f t="shared" si="172"/>
        <v>0</v>
      </c>
      <c r="CA363" s="40">
        <f t="shared" si="172"/>
        <v>0</v>
      </c>
      <c r="CB363" s="40">
        <f t="shared" si="174"/>
        <v>0</v>
      </c>
      <c r="CC363" s="40">
        <f t="shared" si="174"/>
        <v>0</v>
      </c>
      <c r="CD363" s="40">
        <f t="shared" si="174"/>
        <v>0</v>
      </c>
      <c r="CE363" s="40">
        <f t="shared" si="190"/>
        <v>719.41215273982175</v>
      </c>
      <c r="CF363" s="10">
        <f t="shared" si="182"/>
        <v>1.7479459672203821</v>
      </c>
      <c r="CG363" s="35">
        <f t="shared" si="183"/>
        <v>6.6580645161290324</v>
      </c>
      <c r="CH363" s="7">
        <f t="shared" si="184"/>
        <v>42.594620581131615</v>
      </c>
      <c r="CI363" s="7">
        <f t="shared" si="191"/>
        <v>21.723256496377125</v>
      </c>
      <c r="CJ363" s="10">
        <f t="shared" si="185"/>
        <v>23.39619397122771</v>
      </c>
    </row>
    <row r="364" spans="1:88" ht="15.75" thickBot="1" x14ac:dyDescent="0.3">
      <c r="A364" s="8">
        <v>353</v>
      </c>
      <c r="B364" s="3" t="s">
        <v>27</v>
      </c>
      <c r="C364" s="14">
        <v>44549</v>
      </c>
      <c r="D364" s="11">
        <f t="shared" si="186"/>
        <v>-23.448045645453604</v>
      </c>
      <c r="E364" s="8">
        <f t="shared" si="194"/>
        <v>-180</v>
      </c>
      <c r="F364" s="3">
        <f t="shared" si="194"/>
        <v>-165</v>
      </c>
      <c r="G364" s="3">
        <f t="shared" si="194"/>
        <v>-150</v>
      </c>
      <c r="H364" s="3">
        <f t="shared" si="194"/>
        <v>-135</v>
      </c>
      <c r="I364" s="3">
        <f t="shared" si="194"/>
        <v>-120</v>
      </c>
      <c r="J364" s="3">
        <f t="shared" si="194"/>
        <v>-105</v>
      </c>
      <c r="K364" s="3">
        <f t="shared" si="194"/>
        <v>-90</v>
      </c>
      <c r="L364" s="3">
        <f t="shared" si="192"/>
        <v>-75</v>
      </c>
      <c r="M364" s="3">
        <f t="shared" si="192"/>
        <v>-60</v>
      </c>
      <c r="N364" s="3">
        <f t="shared" ref="L364:AA376" si="196">(N$11-12)*15</f>
        <v>-45</v>
      </c>
      <c r="O364" s="3">
        <f t="shared" si="196"/>
        <v>-30</v>
      </c>
      <c r="P364" s="3">
        <f t="shared" si="196"/>
        <v>-15</v>
      </c>
      <c r="Q364" s="3">
        <f t="shared" si="196"/>
        <v>0</v>
      </c>
      <c r="R364" s="3">
        <f t="shared" si="196"/>
        <v>15</v>
      </c>
      <c r="S364" s="3">
        <f t="shared" si="196"/>
        <v>30</v>
      </c>
      <c r="T364" s="3">
        <f t="shared" si="196"/>
        <v>45</v>
      </c>
      <c r="U364" s="3">
        <f t="shared" si="176"/>
        <v>60</v>
      </c>
      <c r="V364" s="3">
        <f t="shared" si="176"/>
        <v>75</v>
      </c>
      <c r="W364" s="3">
        <f t="shared" si="176"/>
        <v>90</v>
      </c>
      <c r="X364" s="3">
        <f t="shared" si="176"/>
        <v>105</v>
      </c>
      <c r="Y364" s="3">
        <f t="shared" si="176"/>
        <v>120</v>
      </c>
      <c r="Z364" s="3">
        <f t="shared" si="176"/>
        <v>135</v>
      </c>
      <c r="AA364" s="3">
        <f t="shared" si="176"/>
        <v>150</v>
      </c>
      <c r="AB364" s="3">
        <f t="shared" si="176"/>
        <v>165</v>
      </c>
      <c r="AC364" s="3">
        <f t="shared" si="176"/>
        <v>180</v>
      </c>
      <c r="AD364" s="7">
        <f t="shared" si="195"/>
        <v>134.43195435454638</v>
      </c>
      <c r="AE364" s="7">
        <f t="shared" si="195"/>
        <v>132.15218843691156</v>
      </c>
      <c r="AF364" s="7">
        <f t="shared" si="195"/>
        <v>125.88760849842792</v>
      </c>
      <c r="AG364" s="7">
        <f t="shared" si="195"/>
        <v>116.81638426394267</v>
      </c>
      <c r="AH364" s="7">
        <f t="shared" si="195"/>
        <v>105.96877386626625</v>
      </c>
      <c r="AI364" s="7">
        <f t="shared" si="195"/>
        <v>94.021716442666872</v>
      </c>
      <c r="AJ364" s="7">
        <f t="shared" si="195"/>
        <v>81.382644434010686</v>
      </c>
      <c r="AK364" s="7">
        <f t="shared" si="195"/>
        <v>68.296454375096857</v>
      </c>
      <c r="AL364" s="7">
        <f t="shared" si="195"/>
        <v>54.915555087466025</v>
      </c>
      <c r="AM364" s="7">
        <f t="shared" si="195"/>
        <v>41.340063479447942</v>
      </c>
      <c r="AN364" s="7">
        <f t="shared" si="195"/>
        <v>27.641615810334237</v>
      </c>
      <c r="AO364" s="7">
        <f t="shared" si="195"/>
        <v>13.886785301465286</v>
      </c>
      <c r="AP364" s="7">
        <f t="shared" si="195"/>
        <v>1.3280456454537635</v>
      </c>
      <c r="AQ364" s="7">
        <f t="shared" si="178"/>
        <v>13.886785301465286</v>
      </c>
      <c r="AR364" s="7">
        <f t="shared" si="178"/>
        <v>27.641615810334237</v>
      </c>
      <c r="AS364" s="7">
        <f t="shared" si="178"/>
        <v>41.340063479447942</v>
      </c>
      <c r="AT364" s="7">
        <f t="shared" si="187"/>
        <v>54.915555087466025</v>
      </c>
      <c r="AU364" s="7">
        <f t="shared" si="187"/>
        <v>68.296454375096857</v>
      </c>
      <c r="AV364" s="7">
        <f t="shared" si="187"/>
        <v>81.382644434010686</v>
      </c>
      <c r="AW364" s="7">
        <f t="shared" si="187"/>
        <v>94.021716442666872</v>
      </c>
      <c r="AX364" s="7">
        <f t="shared" si="187"/>
        <v>105.96877386626625</v>
      </c>
      <c r="AY364" s="7">
        <f t="shared" si="187"/>
        <v>116.81638426394267</v>
      </c>
      <c r="AZ364" s="7">
        <f t="shared" si="187"/>
        <v>125.88760849842792</v>
      </c>
      <c r="BA364" s="7">
        <f t="shared" si="187"/>
        <v>132.15218843691156</v>
      </c>
      <c r="BB364" s="7">
        <f t="shared" si="187"/>
        <v>134.43195435454638</v>
      </c>
      <c r="BC364" s="7">
        <f t="shared" si="188"/>
        <v>100.15418760461471</v>
      </c>
      <c r="BD364" s="7">
        <f t="shared" si="181"/>
        <v>13.353891680615295</v>
      </c>
      <c r="BE364" s="40">
        <f t="shared" si="189"/>
        <v>1.0322984226389083</v>
      </c>
      <c r="BF364" s="40">
        <f t="shared" si="179"/>
        <v>0</v>
      </c>
      <c r="BG364" s="40">
        <f t="shared" si="179"/>
        <v>0</v>
      </c>
      <c r="BH364" s="40">
        <f t="shared" si="179"/>
        <v>0</v>
      </c>
      <c r="BI364" s="40">
        <f t="shared" si="179"/>
        <v>0</v>
      </c>
      <c r="BJ364" s="40">
        <f t="shared" si="179"/>
        <v>0</v>
      </c>
      <c r="BK364" s="40">
        <f t="shared" si="179"/>
        <v>0</v>
      </c>
      <c r="BL364" s="40">
        <f t="shared" si="193"/>
        <v>211.43972926928205</v>
      </c>
      <c r="BM364" s="40">
        <f t="shared" si="193"/>
        <v>521.84999172172456</v>
      </c>
      <c r="BN364" s="40">
        <f t="shared" si="193"/>
        <v>811.10630776524647</v>
      </c>
      <c r="BO364" s="40">
        <f t="shared" si="193"/>
        <v>1059.4963374801448</v>
      </c>
      <c r="BP364" s="40">
        <f t="shared" si="193"/>
        <v>1250.0927108252824</v>
      </c>
      <c r="BQ364" s="40">
        <f t="shared" si="193"/>
        <v>1369.9065999325874</v>
      </c>
      <c r="BR364" s="40">
        <f t="shared" si="193"/>
        <v>1410.7728862612105</v>
      </c>
      <c r="BS364" s="40">
        <f t="shared" si="193"/>
        <v>1369.9065999325874</v>
      </c>
      <c r="BT364" s="40">
        <f t="shared" si="193"/>
        <v>1250.0927108252824</v>
      </c>
      <c r="BU364" s="40">
        <f t="shared" si="193"/>
        <v>1059.4963374801448</v>
      </c>
      <c r="BV364" s="40">
        <f t="shared" si="193"/>
        <v>811.10630776524647</v>
      </c>
      <c r="BW364" s="40">
        <f t="shared" si="193"/>
        <v>521.84999172172456</v>
      </c>
      <c r="BX364" s="40">
        <f t="shared" si="193"/>
        <v>211.43972926928205</v>
      </c>
      <c r="BY364" s="40">
        <f t="shared" si="172"/>
        <v>0</v>
      </c>
      <c r="BZ364" s="40">
        <f t="shared" si="172"/>
        <v>0</v>
      </c>
      <c r="CA364" s="40">
        <f t="shared" si="172"/>
        <v>0</v>
      </c>
      <c r="CB364" s="40">
        <f t="shared" si="174"/>
        <v>0</v>
      </c>
      <c r="CC364" s="40">
        <f t="shared" si="174"/>
        <v>0</v>
      </c>
      <c r="CD364" s="40">
        <f t="shared" si="174"/>
        <v>0</v>
      </c>
      <c r="CE364" s="40">
        <f t="shared" si="190"/>
        <v>719.49417199321738</v>
      </c>
      <c r="CF364" s="10">
        <f t="shared" si="182"/>
        <v>1.7480203333606192</v>
      </c>
      <c r="CG364" s="35">
        <f t="shared" si="183"/>
        <v>6.6580645161290324</v>
      </c>
      <c r="CH364" s="7">
        <f t="shared" si="184"/>
        <v>42.600602797441866</v>
      </c>
      <c r="CI364" s="7">
        <f t="shared" si="191"/>
        <v>21.726307426695353</v>
      </c>
      <c r="CJ364" s="10">
        <f t="shared" si="185"/>
        <v>23.399009956716554</v>
      </c>
    </row>
    <row r="365" spans="1:88" ht="15.75" thickBot="1" x14ac:dyDescent="0.3">
      <c r="A365" s="8">
        <v>354</v>
      </c>
      <c r="B365" s="3" t="s">
        <v>27</v>
      </c>
      <c r="C365" s="14">
        <v>44550</v>
      </c>
      <c r="D365" s="11">
        <f t="shared" si="186"/>
        <v>-23.449782846813658</v>
      </c>
      <c r="E365" s="8">
        <f t="shared" si="194"/>
        <v>-180</v>
      </c>
      <c r="F365" s="3">
        <f t="shared" si="194"/>
        <v>-165</v>
      </c>
      <c r="G365" s="3">
        <f t="shared" si="194"/>
        <v>-150</v>
      </c>
      <c r="H365" s="3">
        <f t="shared" si="194"/>
        <v>-135</v>
      </c>
      <c r="I365" s="3">
        <f t="shared" si="194"/>
        <v>-120</v>
      </c>
      <c r="J365" s="3">
        <f t="shared" si="194"/>
        <v>-105</v>
      </c>
      <c r="K365" s="3">
        <f t="shared" si="194"/>
        <v>-90</v>
      </c>
      <c r="L365" s="3">
        <f t="shared" si="196"/>
        <v>-75</v>
      </c>
      <c r="M365" s="3">
        <f t="shared" si="196"/>
        <v>-60</v>
      </c>
      <c r="N365" s="3">
        <f t="shared" si="196"/>
        <v>-45</v>
      </c>
      <c r="O365" s="3">
        <f t="shared" si="196"/>
        <v>-30</v>
      </c>
      <c r="P365" s="3">
        <f t="shared" si="196"/>
        <v>-15</v>
      </c>
      <c r="Q365" s="3">
        <f t="shared" si="196"/>
        <v>0</v>
      </c>
      <c r="R365" s="3">
        <f t="shared" si="196"/>
        <v>15</v>
      </c>
      <c r="S365" s="3">
        <f t="shared" si="196"/>
        <v>30</v>
      </c>
      <c r="T365" s="3">
        <f t="shared" si="196"/>
        <v>45</v>
      </c>
      <c r="U365" s="3">
        <f t="shared" si="176"/>
        <v>60</v>
      </c>
      <c r="V365" s="3">
        <f t="shared" si="176"/>
        <v>75</v>
      </c>
      <c r="W365" s="3">
        <f t="shared" si="176"/>
        <v>90</v>
      </c>
      <c r="X365" s="3">
        <f t="shared" si="176"/>
        <v>105</v>
      </c>
      <c r="Y365" s="3">
        <f t="shared" si="176"/>
        <v>120</v>
      </c>
      <c r="Z365" s="3">
        <f t="shared" si="176"/>
        <v>135</v>
      </c>
      <c r="AA365" s="3">
        <f t="shared" si="176"/>
        <v>150</v>
      </c>
      <c r="AB365" s="3">
        <f t="shared" si="176"/>
        <v>165</v>
      </c>
      <c r="AC365" s="3">
        <f t="shared" si="176"/>
        <v>180</v>
      </c>
      <c r="AD365" s="7">
        <f t="shared" si="195"/>
        <v>134.43021715318633</v>
      </c>
      <c r="AE365" s="7">
        <f t="shared" si="195"/>
        <v>132.15054459566434</v>
      </c>
      <c r="AF365" s="7">
        <f t="shared" si="195"/>
        <v>125.88618322105344</v>
      </c>
      <c r="AG365" s="7">
        <f t="shared" si="195"/>
        <v>116.81520443412661</v>
      </c>
      <c r="AH365" s="7">
        <f t="shared" si="195"/>
        <v>105.9678166093878</v>
      </c>
      <c r="AI365" s="7">
        <f t="shared" si="195"/>
        <v>94.02094868597645</v>
      </c>
      <c r="AJ365" s="7">
        <f t="shared" si="195"/>
        <v>81.382037464286185</v>
      </c>
      <c r="AK365" s="7">
        <f t="shared" si="195"/>
        <v>68.295986864531201</v>
      </c>
      <c r="AL365" s="7">
        <f t="shared" si="195"/>
        <v>54.915213021302641</v>
      </c>
      <c r="AM365" s="7">
        <f t="shared" si="195"/>
        <v>41.339840502860007</v>
      </c>
      <c r="AN365" s="7">
        <f t="shared" si="195"/>
        <v>27.641517717153523</v>
      </c>
      <c r="AO365" s="7">
        <f t="shared" si="195"/>
        <v>13.886862248275611</v>
      </c>
      <c r="AP365" s="7">
        <f t="shared" si="195"/>
        <v>1.3297828468136987</v>
      </c>
      <c r="AQ365" s="7">
        <f t="shared" si="178"/>
        <v>13.886862248275611</v>
      </c>
      <c r="AR365" s="7">
        <f t="shared" si="178"/>
        <v>27.641517717153523</v>
      </c>
      <c r="AS365" s="7">
        <f t="shared" si="178"/>
        <v>41.339840502860007</v>
      </c>
      <c r="AT365" s="7">
        <f t="shared" si="187"/>
        <v>54.915213021302641</v>
      </c>
      <c r="AU365" s="7">
        <f t="shared" si="187"/>
        <v>68.295986864531201</v>
      </c>
      <c r="AV365" s="7">
        <f t="shared" si="187"/>
        <v>81.382037464286185</v>
      </c>
      <c r="AW365" s="7">
        <f t="shared" si="187"/>
        <v>94.02094868597645</v>
      </c>
      <c r="AX365" s="7">
        <f t="shared" si="187"/>
        <v>105.9678166093878</v>
      </c>
      <c r="AY365" s="7">
        <f t="shared" si="187"/>
        <v>116.81520443412661</v>
      </c>
      <c r="AZ365" s="7">
        <f t="shared" si="187"/>
        <v>125.88618322105344</v>
      </c>
      <c r="BA365" s="7">
        <f t="shared" si="187"/>
        <v>132.15054459566434</v>
      </c>
      <c r="BB365" s="7">
        <f t="shared" si="187"/>
        <v>134.43021715318633</v>
      </c>
      <c r="BC365" s="7">
        <f t="shared" si="188"/>
        <v>100.15503991499034</v>
      </c>
      <c r="BD365" s="7">
        <f t="shared" si="181"/>
        <v>13.354005321998711</v>
      </c>
      <c r="BE365" s="40">
        <f t="shared" si="189"/>
        <v>1.032410144993644</v>
      </c>
      <c r="BF365" s="40">
        <f t="shared" si="179"/>
        <v>0</v>
      </c>
      <c r="BG365" s="40">
        <f t="shared" si="179"/>
        <v>0</v>
      </c>
      <c r="BH365" s="40">
        <f t="shared" si="179"/>
        <v>0</v>
      </c>
      <c r="BI365" s="40">
        <f t="shared" si="179"/>
        <v>0</v>
      </c>
      <c r="BJ365" s="40">
        <f t="shared" si="179"/>
        <v>0</v>
      </c>
      <c r="BK365" s="40">
        <f t="shared" si="179"/>
        <v>0</v>
      </c>
      <c r="BL365" s="40">
        <f t="shared" si="193"/>
        <v>211.47739474896608</v>
      </c>
      <c r="BM365" s="40">
        <f t="shared" si="193"/>
        <v>521.91716918849897</v>
      </c>
      <c r="BN365" s="40">
        <f t="shared" si="193"/>
        <v>811.20098602596192</v>
      </c>
      <c r="BO365" s="40">
        <f t="shared" si="193"/>
        <v>1059.6146312079918</v>
      </c>
      <c r="BP365" s="40">
        <f t="shared" si="193"/>
        <v>1250.2291253383935</v>
      </c>
      <c r="BQ365" s="40">
        <f t="shared" si="193"/>
        <v>1370.0544056475248</v>
      </c>
      <c r="BR365" s="40">
        <f t="shared" si="193"/>
        <v>1410.924577302957</v>
      </c>
      <c r="BS365" s="40">
        <f t="shared" si="193"/>
        <v>1370.0544056475248</v>
      </c>
      <c r="BT365" s="40">
        <f t="shared" si="193"/>
        <v>1250.2291253383935</v>
      </c>
      <c r="BU365" s="40">
        <f t="shared" si="193"/>
        <v>1059.6146312079918</v>
      </c>
      <c r="BV365" s="40">
        <f t="shared" si="193"/>
        <v>811.20098602596192</v>
      </c>
      <c r="BW365" s="40">
        <f t="shared" si="193"/>
        <v>521.91716918849897</v>
      </c>
      <c r="BX365" s="40">
        <f t="shared" si="193"/>
        <v>211.47739474896608</v>
      </c>
      <c r="BY365" s="40">
        <f t="shared" si="172"/>
        <v>0</v>
      </c>
      <c r="BZ365" s="40">
        <f t="shared" si="172"/>
        <v>0</v>
      </c>
      <c r="CA365" s="40">
        <f t="shared" si="172"/>
        <v>0</v>
      </c>
      <c r="CB365" s="40">
        <f t="shared" si="174"/>
        <v>0</v>
      </c>
      <c r="CC365" s="40">
        <f t="shared" si="174"/>
        <v>0</v>
      </c>
      <c r="CD365" s="40">
        <f t="shared" si="174"/>
        <v>0</v>
      </c>
      <c r="CE365" s="40">
        <f t="shared" si="190"/>
        <v>719.57153442450806</v>
      </c>
      <c r="CF365" s="10">
        <f t="shared" si="182"/>
        <v>1.748035208982923</v>
      </c>
      <c r="CG365" s="35">
        <f t="shared" si="183"/>
        <v>6.6580645161290324</v>
      </c>
      <c r="CH365" s="7">
        <f t="shared" si="184"/>
        <v>42.605408588717623</v>
      </c>
      <c r="CI365" s="7">
        <f t="shared" si="191"/>
        <v>21.728758380245988</v>
      </c>
      <c r="CJ365" s="10">
        <f t="shared" si="185"/>
        <v>23.401555607361718</v>
      </c>
    </row>
    <row r="366" spans="1:88" ht="15.75" thickBot="1" x14ac:dyDescent="0.3">
      <c r="A366" s="8">
        <v>355</v>
      </c>
      <c r="B366" s="3" t="s">
        <v>27</v>
      </c>
      <c r="C366" s="14">
        <v>44551</v>
      </c>
      <c r="D366" s="11">
        <f t="shared" si="186"/>
        <v>-23.444571371428442</v>
      </c>
      <c r="E366" s="8">
        <f t="shared" si="194"/>
        <v>-180</v>
      </c>
      <c r="F366" s="3">
        <f t="shared" si="194"/>
        <v>-165</v>
      </c>
      <c r="G366" s="3">
        <f t="shared" si="194"/>
        <v>-150</v>
      </c>
      <c r="H366" s="3">
        <f t="shared" si="194"/>
        <v>-135</v>
      </c>
      <c r="I366" s="3">
        <f t="shared" si="194"/>
        <v>-120</v>
      </c>
      <c r="J366" s="3">
        <f t="shared" si="194"/>
        <v>-105</v>
      </c>
      <c r="K366" s="3">
        <f t="shared" si="194"/>
        <v>-90</v>
      </c>
      <c r="L366" s="3">
        <f t="shared" si="196"/>
        <v>-75</v>
      </c>
      <c r="M366" s="3">
        <f t="shared" si="196"/>
        <v>-60</v>
      </c>
      <c r="N366" s="3">
        <f t="shared" si="196"/>
        <v>-45</v>
      </c>
      <c r="O366" s="3">
        <f t="shared" si="196"/>
        <v>-30</v>
      </c>
      <c r="P366" s="3">
        <f t="shared" si="196"/>
        <v>-15</v>
      </c>
      <c r="Q366" s="3">
        <f t="shared" si="196"/>
        <v>0</v>
      </c>
      <c r="R366" s="3">
        <f t="shared" si="196"/>
        <v>15</v>
      </c>
      <c r="S366" s="3">
        <f t="shared" si="196"/>
        <v>30</v>
      </c>
      <c r="T366" s="3">
        <f t="shared" si="196"/>
        <v>45</v>
      </c>
      <c r="U366" s="3">
        <f t="shared" si="176"/>
        <v>60</v>
      </c>
      <c r="V366" s="3">
        <f t="shared" si="176"/>
        <v>75</v>
      </c>
      <c r="W366" s="3">
        <f t="shared" si="176"/>
        <v>90</v>
      </c>
      <c r="X366" s="3">
        <f t="shared" si="176"/>
        <v>105</v>
      </c>
      <c r="Y366" s="3">
        <f t="shared" si="176"/>
        <v>120</v>
      </c>
      <c r="Z366" s="3">
        <f t="shared" si="176"/>
        <v>135</v>
      </c>
      <c r="AA366" s="3">
        <f t="shared" si="176"/>
        <v>150</v>
      </c>
      <c r="AB366" s="3">
        <f t="shared" si="176"/>
        <v>165</v>
      </c>
      <c r="AC366" s="3">
        <f t="shared" si="176"/>
        <v>180</v>
      </c>
      <c r="AD366" s="7">
        <f t="shared" si="195"/>
        <v>134.43542862857157</v>
      </c>
      <c r="AE366" s="7">
        <f t="shared" si="195"/>
        <v>132.15547598266613</v>
      </c>
      <c r="AF366" s="7">
        <f t="shared" si="195"/>
        <v>125.89045891021863</v>
      </c>
      <c r="AG366" s="7">
        <f t="shared" si="195"/>
        <v>116.81874379313912</v>
      </c>
      <c r="AH366" s="7">
        <f t="shared" si="195"/>
        <v>105.97068827762155</v>
      </c>
      <c r="AI366" s="7">
        <f t="shared" si="195"/>
        <v>94.023251890231165</v>
      </c>
      <c r="AJ366" s="7">
        <f t="shared" si="195"/>
        <v>81.383858349515677</v>
      </c>
      <c r="AK366" s="7">
        <f t="shared" si="195"/>
        <v>68.297389419928038</v>
      </c>
      <c r="AL366" s="7">
        <f t="shared" si="195"/>
        <v>54.916239301131675</v>
      </c>
      <c r="AM366" s="7">
        <f t="shared" si="195"/>
        <v>41.3405095927451</v>
      </c>
      <c r="AN366" s="7">
        <f t="shared" si="195"/>
        <v>27.641812290167387</v>
      </c>
      <c r="AO366" s="7">
        <f t="shared" si="195"/>
        <v>13.886632051400655</v>
      </c>
      <c r="AP366" s="7">
        <f t="shared" si="195"/>
        <v>1.3245713714284604</v>
      </c>
      <c r="AQ366" s="7">
        <f t="shared" si="178"/>
        <v>13.886632051400655</v>
      </c>
      <c r="AR366" s="7">
        <f t="shared" si="178"/>
        <v>27.641812290167387</v>
      </c>
      <c r="AS366" s="7">
        <f t="shared" si="178"/>
        <v>41.3405095927451</v>
      </c>
      <c r="AT366" s="7">
        <f t="shared" si="187"/>
        <v>54.916239301131675</v>
      </c>
      <c r="AU366" s="7">
        <f t="shared" si="187"/>
        <v>68.297389419928038</v>
      </c>
      <c r="AV366" s="7">
        <f t="shared" si="187"/>
        <v>81.383858349515677</v>
      </c>
      <c r="AW366" s="7">
        <f t="shared" si="187"/>
        <v>94.023251890231165</v>
      </c>
      <c r="AX366" s="7">
        <f t="shared" si="187"/>
        <v>105.97068827762155</v>
      </c>
      <c r="AY366" s="7">
        <f t="shared" si="187"/>
        <v>116.81874379313912</v>
      </c>
      <c r="AZ366" s="7">
        <f t="shared" si="187"/>
        <v>125.89045891021863</v>
      </c>
      <c r="BA366" s="7">
        <f t="shared" si="187"/>
        <v>132.15547598266613</v>
      </c>
      <c r="BB366" s="7">
        <f t="shared" si="187"/>
        <v>134.43542862857157</v>
      </c>
      <c r="BC366" s="7">
        <f t="shared" si="188"/>
        <v>100.15248312105912</v>
      </c>
      <c r="BD366" s="7">
        <f t="shared" si="181"/>
        <v>13.353664416141216</v>
      </c>
      <c r="BE366" s="40">
        <f t="shared" si="189"/>
        <v>1.03251226352295</v>
      </c>
      <c r="BF366" s="40">
        <f t="shared" si="179"/>
        <v>0</v>
      </c>
      <c r="BG366" s="40">
        <f t="shared" si="179"/>
        <v>0</v>
      </c>
      <c r="BH366" s="40">
        <f t="shared" si="179"/>
        <v>0</v>
      </c>
      <c r="BI366" s="40">
        <f t="shared" si="179"/>
        <v>0</v>
      </c>
      <c r="BJ366" s="40">
        <f t="shared" si="179"/>
        <v>0</v>
      </c>
      <c r="BK366" s="40">
        <f t="shared" si="179"/>
        <v>0</v>
      </c>
      <c r="BL366" s="40">
        <f t="shared" si="193"/>
        <v>211.45396258250324</v>
      </c>
      <c r="BM366" s="40">
        <f t="shared" si="193"/>
        <v>521.9366916942023</v>
      </c>
      <c r="BN366" s="40">
        <f t="shared" si="193"/>
        <v>811.26053591390894</v>
      </c>
      <c r="BO366" s="40">
        <f t="shared" si="193"/>
        <v>1059.7085533883096</v>
      </c>
      <c r="BP366" s="40">
        <f t="shared" si="193"/>
        <v>1250.3494223062855</v>
      </c>
      <c r="BQ366" s="40">
        <f t="shared" si="193"/>
        <v>1370.1912825000086</v>
      </c>
      <c r="BR366" s="40">
        <f t="shared" si="193"/>
        <v>1411.0671092453147</v>
      </c>
      <c r="BS366" s="40">
        <f t="shared" si="193"/>
        <v>1370.1912825000086</v>
      </c>
      <c r="BT366" s="40">
        <f t="shared" si="193"/>
        <v>1250.3494223062855</v>
      </c>
      <c r="BU366" s="40">
        <f t="shared" si="193"/>
        <v>1059.7085533883096</v>
      </c>
      <c r="BV366" s="40">
        <f t="shared" si="193"/>
        <v>811.26053591390894</v>
      </c>
      <c r="BW366" s="40">
        <f t="shared" si="193"/>
        <v>521.9366916942023</v>
      </c>
      <c r="BX366" s="40">
        <f t="shared" si="193"/>
        <v>211.45396258250324</v>
      </c>
      <c r="BY366" s="40">
        <f t="shared" si="172"/>
        <v>0</v>
      </c>
      <c r="BZ366" s="40">
        <f t="shared" si="172"/>
        <v>0</v>
      </c>
      <c r="CA366" s="40">
        <f t="shared" si="172"/>
        <v>0</v>
      </c>
      <c r="CB366" s="40">
        <f t="shared" si="174"/>
        <v>0</v>
      </c>
      <c r="CC366" s="40">
        <f t="shared" si="174"/>
        <v>0</v>
      </c>
      <c r="CD366" s="40">
        <f t="shared" si="174"/>
        <v>0</v>
      </c>
      <c r="CE366" s="40">
        <f t="shared" si="190"/>
        <v>719.64422571511045</v>
      </c>
      <c r="CF366" s="10">
        <f t="shared" si="182"/>
        <v>1.7479905845105284</v>
      </c>
      <c r="CG366" s="35">
        <f t="shared" si="183"/>
        <v>6.6580645161290324</v>
      </c>
      <c r="CH366" s="7">
        <f t="shared" si="184"/>
        <v>42.60903683064042</v>
      </c>
      <c r="CI366" s="7">
        <f t="shared" si="191"/>
        <v>21.730608783626614</v>
      </c>
      <c r="CJ366" s="10">
        <f t="shared" si="185"/>
        <v>23.403830481943476</v>
      </c>
    </row>
    <row r="367" spans="1:88" ht="15.75" thickBot="1" x14ac:dyDescent="0.3">
      <c r="A367" s="8">
        <v>356</v>
      </c>
      <c r="B367" s="3" t="s">
        <v>27</v>
      </c>
      <c r="C367" s="14">
        <v>44552</v>
      </c>
      <c r="D367" s="11">
        <f t="shared" si="186"/>
        <v>-23.432412763570579</v>
      </c>
      <c r="E367" s="8">
        <f t="shared" si="194"/>
        <v>-180</v>
      </c>
      <c r="F367" s="3">
        <f t="shared" si="194"/>
        <v>-165</v>
      </c>
      <c r="G367" s="3">
        <f t="shared" si="194"/>
        <v>-150</v>
      </c>
      <c r="H367" s="3">
        <f t="shared" si="194"/>
        <v>-135</v>
      </c>
      <c r="I367" s="3">
        <f t="shared" si="194"/>
        <v>-120</v>
      </c>
      <c r="J367" s="3">
        <f t="shared" si="194"/>
        <v>-105</v>
      </c>
      <c r="K367" s="3">
        <f t="shared" si="194"/>
        <v>-90</v>
      </c>
      <c r="L367" s="3">
        <f t="shared" si="196"/>
        <v>-75</v>
      </c>
      <c r="M367" s="3">
        <f t="shared" si="196"/>
        <v>-60</v>
      </c>
      <c r="N367" s="3">
        <f t="shared" si="196"/>
        <v>-45</v>
      </c>
      <c r="O367" s="3">
        <f t="shared" si="196"/>
        <v>-30</v>
      </c>
      <c r="P367" s="3">
        <f t="shared" si="196"/>
        <v>-15</v>
      </c>
      <c r="Q367" s="3">
        <f t="shared" si="196"/>
        <v>0</v>
      </c>
      <c r="R367" s="3">
        <f t="shared" si="196"/>
        <v>15</v>
      </c>
      <c r="S367" s="3">
        <f t="shared" si="196"/>
        <v>30</v>
      </c>
      <c r="T367" s="3">
        <f t="shared" si="196"/>
        <v>45</v>
      </c>
      <c r="U367" s="3">
        <f t="shared" si="176"/>
        <v>60</v>
      </c>
      <c r="V367" s="3">
        <f t="shared" si="176"/>
        <v>75</v>
      </c>
      <c r="W367" s="3">
        <f t="shared" si="176"/>
        <v>90</v>
      </c>
      <c r="X367" s="3">
        <f t="shared" si="176"/>
        <v>105</v>
      </c>
      <c r="Y367" s="3">
        <f t="shared" si="176"/>
        <v>120</v>
      </c>
      <c r="Z367" s="3">
        <f t="shared" si="176"/>
        <v>135</v>
      </c>
      <c r="AA367" s="3">
        <f t="shared" si="176"/>
        <v>150</v>
      </c>
      <c r="AB367" s="3">
        <f t="shared" si="176"/>
        <v>165</v>
      </c>
      <c r="AC367" s="3">
        <f t="shared" si="176"/>
        <v>180</v>
      </c>
      <c r="AD367" s="7">
        <f t="shared" si="195"/>
        <v>134.44758723642943</v>
      </c>
      <c r="AE367" s="7">
        <f t="shared" si="195"/>
        <v>132.16698095708259</v>
      </c>
      <c r="AF367" s="7">
        <f t="shared" si="195"/>
        <v>125.9004338504602</v>
      </c>
      <c r="AG367" s="7">
        <f t="shared" si="195"/>
        <v>116.82700077580034</v>
      </c>
      <c r="AH367" s="7">
        <f t="shared" si="195"/>
        <v>105.97738764218653</v>
      </c>
      <c r="AI367" s="7">
        <f t="shared" si="195"/>
        <v>94.028625265624669</v>
      </c>
      <c r="AJ367" s="7">
        <f t="shared" si="195"/>
        <v>81.388106802284497</v>
      </c>
      <c r="AK367" s="7">
        <f t="shared" si="195"/>
        <v>68.300662325490677</v>
      </c>
      <c r="AL367" s="7">
        <f t="shared" si="195"/>
        <v>54.918634902677532</v>
      </c>
      <c r="AM367" s="7">
        <f t="shared" si="195"/>
        <v>41.342072670006061</v>
      </c>
      <c r="AN367" s="7">
        <f t="shared" si="195"/>
        <v>27.642503050147639</v>
      </c>
      <c r="AO367" s="7">
        <f t="shared" si="195"/>
        <v>13.886102432224222</v>
      </c>
      <c r="AP367" s="7">
        <f t="shared" si="195"/>
        <v>1.3124127635704594</v>
      </c>
      <c r="AQ367" s="7">
        <f t="shared" si="178"/>
        <v>13.886102432224222</v>
      </c>
      <c r="AR367" s="7">
        <f t="shared" si="178"/>
        <v>27.642503050147639</v>
      </c>
      <c r="AS367" s="7">
        <f t="shared" si="178"/>
        <v>41.342072670006061</v>
      </c>
      <c r="AT367" s="7">
        <f t="shared" si="187"/>
        <v>54.918634902677532</v>
      </c>
      <c r="AU367" s="7">
        <f t="shared" si="187"/>
        <v>68.300662325490677</v>
      </c>
      <c r="AV367" s="7">
        <f t="shared" si="187"/>
        <v>81.388106802284497</v>
      </c>
      <c r="AW367" s="7">
        <f t="shared" si="187"/>
        <v>94.028625265624669</v>
      </c>
      <c r="AX367" s="7">
        <f t="shared" si="187"/>
        <v>105.97738764218653</v>
      </c>
      <c r="AY367" s="7">
        <f t="shared" si="187"/>
        <v>116.82700077580034</v>
      </c>
      <c r="AZ367" s="7">
        <f t="shared" si="187"/>
        <v>125.9004338504602</v>
      </c>
      <c r="BA367" s="7">
        <f t="shared" si="187"/>
        <v>132.16698095708259</v>
      </c>
      <c r="BB367" s="7">
        <f t="shared" si="187"/>
        <v>134.44758723642943</v>
      </c>
      <c r="BC367" s="7">
        <f t="shared" si="188"/>
        <v>100.14651886864725</v>
      </c>
      <c r="BD367" s="7">
        <f t="shared" si="181"/>
        <v>13.3528691824863</v>
      </c>
      <c r="BE367" s="40">
        <f t="shared" si="189"/>
        <v>1.032604747966902</v>
      </c>
      <c r="BF367" s="40">
        <f t="shared" si="179"/>
        <v>0</v>
      </c>
      <c r="BG367" s="40">
        <f t="shared" si="179"/>
        <v>0</v>
      </c>
      <c r="BH367" s="40">
        <f t="shared" si="179"/>
        <v>0</v>
      </c>
      <c r="BI367" s="40">
        <f t="shared" si="179"/>
        <v>0</v>
      </c>
      <c r="BJ367" s="40">
        <f t="shared" si="179"/>
        <v>0</v>
      </c>
      <c r="BK367" s="40">
        <f t="shared" si="179"/>
        <v>0</v>
      </c>
      <c r="BL367" s="40">
        <f t="shared" si="193"/>
        <v>211.36941641474715</v>
      </c>
      <c r="BM367" s="40">
        <f t="shared" si="193"/>
        <v>521.90852438384934</v>
      </c>
      <c r="BN367" s="40">
        <f t="shared" si="193"/>
        <v>811.28490533499735</v>
      </c>
      <c r="BO367" s="40">
        <f t="shared" si="193"/>
        <v>1059.778037123451</v>
      </c>
      <c r="BP367" s="40">
        <f t="shared" si="193"/>
        <v>1250.4535234721438</v>
      </c>
      <c r="BQ367" s="40">
        <f t="shared" si="193"/>
        <v>1370.3171450925527</v>
      </c>
      <c r="BR367" s="40">
        <f t="shared" si="193"/>
        <v>1411.2003942552469</v>
      </c>
      <c r="BS367" s="40">
        <f t="shared" si="193"/>
        <v>1370.3171450925527</v>
      </c>
      <c r="BT367" s="40">
        <f t="shared" si="193"/>
        <v>1250.4535234721438</v>
      </c>
      <c r="BU367" s="40">
        <f t="shared" si="193"/>
        <v>1059.778037123451</v>
      </c>
      <c r="BV367" s="40">
        <f t="shared" si="193"/>
        <v>811.28490533499735</v>
      </c>
      <c r="BW367" s="40">
        <f t="shared" si="193"/>
        <v>521.90852438384934</v>
      </c>
      <c r="BX367" s="40">
        <f t="shared" si="193"/>
        <v>211.36941641474715</v>
      </c>
      <c r="BY367" s="40">
        <f t="shared" si="172"/>
        <v>0</v>
      </c>
      <c r="BZ367" s="40">
        <f t="shared" si="172"/>
        <v>0</v>
      </c>
      <c r="CA367" s="40">
        <f t="shared" si="172"/>
        <v>0</v>
      </c>
      <c r="CB367" s="40">
        <f t="shared" si="174"/>
        <v>0</v>
      </c>
      <c r="CC367" s="40">
        <f t="shared" si="174"/>
        <v>0</v>
      </c>
      <c r="CD367" s="40">
        <f t="shared" ref="CB367:CD376" si="197">IF(1367*$BE367*COS(RADIANS(BB367))&gt;0,1367*$BE367*COS(RADIANS(BB367)),0)</f>
        <v>0</v>
      </c>
      <c r="CE367" s="40">
        <f t="shared" si="190"/>
        <v>719.71220107017598</v>
      </c>
      <c r="CF367" s="10">
        <f t="shared" si="182"/>
        <v>1.747886488668521</v>
      </c>
      <c r="CG367" s="35">
        <f t="shared" si="183"/>
        <v>6.6580645161290324</v>
      </c>
      <c r="CH367" s="7">
        <f t="shared" si="184"/>
        <v>42.611484555944081</v>
      </c>
      <c r="CI367" s="7">
        <f t="shared" si="191"/>
        <v>21.73185712353148</v>
      </c>
      <c r="CJ367" s="10">
        <f t="shared" si="185"/>
        <v>23.40583289929592</v>
      </c>
    </row>
    <row r="368" spans="1:88" ht="15.75" thickBot="1" x14ac:dyDescent="0.3">
      <c r="A368" s="8">
        <v>357</v>
      </c>
      <c r="B368" s="3" t="s">
        <v>27</v>
      </c>
      <c r="C368" s="14">
        <v>44553</v>
      </c>
      <c r="D368" s="11">
        <f t="shared" si="186"/>
        <v>-23.413310626097985</v>
      </c>
      <c r="E368" s="8">
        <f t="shared" si="194"/>
        <v>-180</v>
      </c>
      <c r="F368" s="3">
        <f t="shared" si="194"/>
        <v>-165</v>
      </c>
      <c r="G368" s="3">
        <f t="shared" si="194"/>
        <v>-150</v>
      </c>
      <c r="H368" s="3">
        <f t="shared" si="194"/>
        <v>-135</v>
      </c>
      <c r="I368" s="3">
        <f t="shared" si="194"/>
        <v>-120</v>
      </c>
      <c r="J368" s="3">
        <f t="shared" si="194"/>
        <v>-105</v>
      </c>
      <c r="K368" s="3">
        <f t="shared" si="194"/>
        <v>-90</v>
      </c>
      <c r="L368" s="3">
        <f t="shared" si="196"/>
        <v>-75</v>
      </c>
      <c r="M368" s="3">
        <f t="shared" si="196"/>
        <v>-60</v>
      </c>
      <c r="N368" s="3">
        <f t="shared" si="196"/>
        <v>-45</v>
      </c>
      <c r="O368" s="3">
        <f t="shared" si="196"/>
        <v>-30</v>
      </c>
      <c r="P368" s="3">
        <f t="shared" si="196"/>
        <v>-15</v>
      </c>
      <c r="Q368" s="3">
        <f t="shared" si="196"/>
        <v>0</v>
      </c>
      <c r="R368" s="3">
        <f t="shared" si="196"/>
        <v>15</v>
      </c>
      <c r="S368" s="3">
        <f t="shared" si="196"/>
        <v>30</v>
      </c>
      <c r="T368" s="3">
        <f t="shared" si="196"/>
        <v>45</v>
      </c>
      <c r="U368" s="3">
        <f t="shared" si="176"/>
        <v>60</v>
      </c>
      <c r="V368" s="3">
        <f t="shared" si="176"/>
        <v>75</v>
      </c>
      <c r="W368" s="3">
        <f t="shared" si="176"/>
        <v>90</v>
      </c>
      <c r="X368" s="3">
        <f t="shared" si="176"/>
        <v>105</v>
      </c>
      <c r="Y368" s="3">
        <f t="shared" si="176"/>
        <v>120</v>
      </c>
      <c r="Z368" s="3">
        <f t="shared" si="176"/>
        <v>135</v>
      </c>
      <c r="AA368" s="3">
        <f t="shared" si="176"/>
        <v>150</v>
      </c>
      <c r="AB368" s="3">
        <f t="shared" si="176"/>
        <v>165</v>
      </c>
      <c r="AC368" s="3">
        <f t="shared" si="176"/>
        <v>180</v>
      </c>
      <c r="AD368" s="7">
        <f t="shared" si="195"/>
        <v>134.466689373902</v>
      </c>
      <c r="AE368" s="7">
        <f t="shared" si="195"/>
        <v>132.18505569059724</v>
      </c>
      <c r="AF368" s="7">
        <f t="shared" si="195"/>
        <v>125.91610403927099</v>
      </c>
      <c r="AG368" s="7">
        <f t="shared" si="195"/>
        <v>116.83997173034754</v>
      </c>
      <c r="AH368" s="7">
        <f t="shared" si="195"/>
        <v>105.98791183618265</v>
      </c>
      <c r="AI368" s="7">
        <f t="shared" si="195"/>
        <v>94.037066969223432</v>
      </c>
      <c r="AJ368" s="7">
        <f t="shared" si="195"/>
        <v>81.394782151384419</v>
      </c>
      <c r="AK368" s="7">
        <f t="shared" si="195"/>
        <v>68.305806243060417</v>
      </c>
      <c r="AL368" s="7">
        <f t="shared" si="195"/>
        <v>54.922402100350098</v>
      </c>
      <c r="AM368" s="7">
        <f t="shared" si="195"/>
        <v>41.34453421306543</v>
      </c>
      <c r="AN368" s="7">
        <f t="shared" si="195"/>
        <v>27.643598206300243</v>
      </c>
      <c r="AO368" s="7">
        <f t="shared" si="195"/>
        <v>13.885291398684343</v>
      </c>
      <c r="AP368" s="7">
        <f t="shared" si="195"/>
        <v>1.2933106260981357</v>
      </c>
      <c r="AQ368" s="7">
        <f t="shared" si="178"/>
        <v>13.885291398684343</v>
      </c>
      <c r="AR368" s="7">
        <f t="shared" si="178"/>
        <v>27.643598206300243</v>
      </c>
      <c r="AS368" s="7">
        <f t="shared" si="178"/>
        <v>41.34453421306543</v>
      </c>
      <c r="AT368" s="7">
        <f t="shared" si="187"/>
        <v>54.922402100350098</v>
      </c>
      <c r="AU368" s="7">
        <f t="shared" si="187"/>
        <v>68.305806243060417</v>
      </c>
      <c r="AV368" s="7">
        <f t="shared" si="187"/>
        <v>81.394782151384419</v>
      </c>
      <c r="AW368" s="7">
        <f t="shared" si="187"/>
        <v>94.037066969223432</v>
      </c>
      <c r="AX368" s="7">
        <f t="shared" si="187"/>
        <v>105.98791183618265</v>
      </c>
      <c r="AY368" s="7">
        <f t="shared" si="187"/>
        <v>116.83997173034754</v>
      </c>
      <c r="AZ368" s="7">
        <f t="shared" si="187"/>
        <v>125.91610403927099</v>
      </c>
      <c r="BA368" s="7">
        <f t="shared" si="187"/>
        <v>132.18505569059724</v>
      </c>
      <c r="BB368" s="7">
        <f t="shared" si="187"/>
        <v>134.466689373902</v>
      </c>
      <c r="BC368" s="7">
        <f t="shared" si="188"/>
        <v>100.13715099453528</v>
      </c>
      <c r="BD368" s="7">
        <f t="shared" si="181"/>
        <v>13.351620132604703</v>
      </c>
      <c r="BE368" s="40">
        <f t="shared" si="189"/>
        <v>1.0326875709203633</v>
      </c>
      <c r="BF368" s="40">
        <f t="shared" si="179"/>
        <v>0</v>
      </c>
      <c r="BG368" s="40">
        <f t="shared" si="179"/>
        <v>0</v>
      </c>
      <c r="BH368" s="40">
        <f t="shared" si="179"/>
        <v>0</v>
      </c>
      <c r="BI368" s="40">
        <f t="shared" si="179"/>
        <v>0</v>
      </c>
      <c r="BJ368" s="40">
        <f t="shared" si="179"/>
        <v>0</v>
      </c>
      <c r="BK368" s="40">
        <f t="shared" si="179"/>
        <v>0</v>
      </c>
      <c r="BL368" s="40">
        <f t="shared" si="193"/>
        <v>211.22375200783736</v>
      </c>
      <c r="BM368" s="40">
        <f t="shared" si="193"/>
        <v>521.83262593092525</v>
      </c>
      <c r="BN368" s="40">
        <f t="shared" si="193"/>
        <v>811.27401840158882</v>
      </c>
      <c r="BO368" s="40">
        <f t="shared" si="193"/>
        <v>1059.8229768474689</v>
      </c>
      <c r="BP368" s="40">
        <f t="shared" si="193"/>
        <v>1250.5413004970542</v>
      </c>
      <c r="BQ368" s="40">
        <f t="shared" si="193"/>
        <v>1370.4318507705568</v>
      </c>
      <c r="BR368" s="40">
        <f t="shared" si="193"/>
        <v>1411.3242847953397</v>
      </c>
      <c r="BS368" s="40">
        <f t="shared" si="193"/>
        <v>1370.4318507705568</v>
      </c>
      <c r="BT368" s="40">
        <f t="shared" si="193"/>
        <v>1250.5413004970542</v>
      </c>
      <c r="BU368" s="40">
        <f t="shared" si="193"/>
        <v>1059.8229768474689</v>
      </c>
      <c r="BV368" s="40">
        <f t="shared" si="193"/>
        <v>811.27401840158882</v>
      </c>
      <c r="BW368" s="40">
        <f t="shared" si="193"/>
        <v>521.83262593092525</v>
      </c>
      <c r="BX368" s="40">
        <f t="shared" si="193"/>
        <v>211.22375200783736</v>
      </c>
      <c r="BY368" s="40">
        <f t="shared" si="172"/>
        <v>0</v>
      </c>
      <c r="BZ368" s="40">
        <f t="shared" si="172"/>
        <v>0</v>
      </c>
      <c r="CA368" s="40">
        <f t="shared" si="172"/>
        <v>0</v>
      </c>
      <c r="CB368" s="40">
        <f t="shared" si="197"/>
        <v>0</v>
      </c>
      <c r="CC368" s="40">
        <f t="shared" si="197"/>
        <v>0</v>
      </c>
      <c r="CD368" s="40">
        <f t="shared" si="197"/>
        <v>0</v>
      </c>
      <c r="CE368" s="40">
        <f t="shared" si="190"/>
        <v>719.77538524562328</v>
      </c>
      <c r="CF368" s="10">
        <f t="shared" si="182"/>
        <v>1.7477229884213548</v>
      </c>
      <c r="CG368" s="35">
        <f t="shared" si="183"/>
        <v>6.6580645161290324</v>
      </c>
      <c r="CH368" s="7">
        <f t="shared" si="184"/>
        <v>42.612746956970341</v>
      </c>
      <c r="CI368" s="7">
        <f t="shared" si="191"/>
        <v>21.732500948054874</v>
      </c>
      <c r="CJ368" s="10">
        <f t="shared" si="185"/>
        <v>23.407559939590985</v>
      </c>
    </row>
    <row r="369" spans="1:88" ht="15.75" thickBot="1" x14ac:dyDescent="0.3">
      <c r="A369" s="8">
        <v>358</v>
      </c>
      <c r="B369" s="3" t="s">
        <v>27</v>
      </c>
      <c r="C369" s="14">
        <v>44554</v>
      </c>
      <c r="D369" s="11">
        <f t="shared" si="186"/>
        <v>-23.387270619386246</v>
      </c>
      <c r="E369" s="8">
        <f t="shared" si="194"/>
        <v>-180</v>
      </c>
      <c r="F369" s="3">
        <f t="shared" si="194"/>
        <v>-165</v>
      </c>
      <c r="G369" s="3">
        <f t="shared" si="194"/>
        <v>-150</v>
      </c>
      <c r="H369" s="3">
        <f t="shared" si="194"/>
        <v>-135</v>
      </c>
      <c r="I369" s="3">
        <f t="shared" si="194"/>
        <v>-120</v>
      </c>
      <c r="J369" s="3">
        <f t="shared" si="194"/>
        <v>-105</v>
      </c>
      <c r="K369" s="3">
        <f t="shared" si="194"/>
        <v>-90</v>
      </c>
      <c r="L369" s="3">
        <f t="shared" si="196"/>
        <v>-75</v>
      </c>
      <c r="M369" s="3">
        <f t="shared" si="196"/>
        <v>-60</v>
      </c>
      <c r="N369" s="3">
        <f t="shared" si="196"/>
        <v>-45</v>
      </c>
      <c r="O369" s="3">
        <f t="shared" si="196"/>
        <v>-30</v>
      </c>
      <c r="P369" s="3">
        <f t="shared" si="196"/>
        <v>-15</v>
      </c>
      <c r="Q369" s="3">
        <f t="shared" si="196"/>
        <v>0</v>
      </c>
      <c r="R369" s="3">
        <f t="shared" si="196"/>
        <v>15</v>
      </c>
      <c r="S369" s="3">
        <f t="shared" si="196"/>
        <v>30</v>
      </c>
      <c r="T369" s="3">
        <f t="shared" si="196"/>
        <v>45</v>
      </c>
      <c r="U369" s="3">
        <f t="shared" si="176"/>
        <v>60</v>
      </c>
      <c r="V369" s="3">
        <f t="shared" si="176"/>
        <v>75</v>
      </c>
      <c r="W369" s="3">
        <f t="shared" si="176"/>
        <v>90</v>
      </c>
      <c r="X369" s="3">
        <f t="shared" si="176"/>
        <v>105</v>
      </c>
      <c r="Y369" s="3">
        <f t="shared" si="176"/>
        <v>120</v>
      </c>
      <c r="Z369" s="3">
        <f t="shared" si="176"/>
        <v>135</v>
      </c>
      <c r="AA369" s="3">
        <f t="shared" si="176"/>
        <v>150</v>
      </c>
      <c r="AB369" s="3">
        <f t="shared" si="176"/>
        <v>165</v>
      </c>
      <c r="AC369" s="3">
        <f t="shared" si="176"/>
        <v>180</v>
      </c>
      <c r="AD369" s="7">
        <f t="shared" si="195"/>
        <v>134.49272938061375</v>
      </c>
      <c r="AE369" s="7">
        <f t="shared" si="195"/>
        <v>132.2096941681238</v>
      </c>
      <c r="AF369" s="7">
        <f t="shared" si="195"/>
        <v>125.93746318767738</v>
      </c>
      <c r="AG369" s="7">
        <f t="shared" si="195"/>
        <v>116.85765091921306</v>
      </c>
      <c r="AH369" s="7">
        <f t="shared" si="195"/>
        <v>106.00225635520481</v>
      </c>
      <c r="AI369" s="7">
        <f t="shared" si="195"/>
        <v>94.048574104843681</v>
      </c>
      <c r="AJ369" s="7">
        <f t="shared" si="195"/>
        <v>81.403883340438142</v>
      </c>
      <c r="AK369" s="7">
        <f t="shared" si="195"/>
        <v>68.312822209000217</v>
      </c>
      <c r="AL369" s="7">
        <f t="shared" si="195"/>
        <v>54.927544461774886</v>
      </c>
      <c r="AM369" s="7">
        <f t="shared" si="195"/>
        <v>41.347901249025561</v>
      </c>
      <c r="AN369" s="7">
        <f t="shared" si="195"/>
        <v>27.645110642026083</v>
      </c>
      <c r="AO369" s="7">
        <f t="shared" si="195"/>
        <v>13.88422722439107</v>
      </c>
      <c r="AP369" s="7">
        <f t="shared" si="195"/>
        <v>1.2672706193861589</v>
      </c>
      <c r="AQ369" s="7">
        <f t="shared" si="178"/>
        <v>13.88422722439107</v>
      </c>
      <c r="AR369" s="7">
        <f t="shared" si="178"/>
        <v>27.645110642026083</v>
      </c>
      <c r="AS369" s="7">
        <f t="shared" si="178"/>
        <v>41.347901249025561</v>
      </c>
      <c r="AT369" s="7">
        <f t="shared" si="187"/>
        <v>54.927544461774886</v>
      </c>
      <c r="AU369" s="7">
        <f t="shared" si="187"/>
        <v>68.312822209000217</v>
      </c>
      <c r="AV369" s="7">
        <f t="shared" si="187"/>
        <v>81.403883340438142</v>
      </c>
      <c r="AW369" s="7">
        <f t="shared" si="187"/>
        <v>94.048574104843681</v>
      </c>
      <c r="AX369" s="7">
        <f t="shared" si="187"/>
        <v>106.00225635520481</v>
      </c>
      <c r="AY369" s="7">
        <f t="shared" si="187"/>
        <v>116.85765091921306</v>
      </c>
      <c r="AZ369" s="7">
        <f t="shared" si="187"/>
        <v>125.93746318767738</v>
      </c>
      <c r="BA369" s="7">
        <f t="shared" si="187"/>
        <v>132.2096941681238</v>
      </c>
      <c r="BB369" s="7">
        <f t="shared" si="187"/>
        <v>134.49272938061375</v>
      </c>
      <c r="BC369" s="7">
        <f t="shared" si="188"/>
        <v>100.12438551812026</v>
      </c>
      <c r="BD369" s="7">
        <f t="shared" si="181"/>
        <v>13.349918069082701</v>
      </c>
      <c r="BE369" s="40">
        <f t="shared" si="189"/>
        <v>1.0327607078411054</v>
      </c>
      <c r="BF369" s="40">
        <f t="shared" si="179"/>
        <v>0</v>
      </c>
      <c r="BG369" s="40">
        <f t="shared" si="179"/>
        <v>0</v>
      </c>
      <c r="BH369" s="40">
        <f t="shared" si="179"/>
        <v>0</v>
      </c>
      <c r="BI369" s="40">
        <f t="shared" si="179"/>
        <v>0</v>
      </c>
      <c r="BJ369" s="40">
        <f t="shared" si="179"/>
        <v>0</v>
      </c>
      <c r="BK369" s="40">
        <f t="shared" si="179"/>
        <v>0</v>
      </c>
      <c r="BL369" s="40">
        <f t="shared" si="193"/>
        <v>211.0169772973222</v>
      </c>
      <c r="BM369" s="40">
        <f t="shared" si="193"/>
        <v>521.70894861848956</v>
      </c>
      <c r="BN369" s="40">
        <f t="shared" si="193"/>
        <v>811.22777553687843</v>
      </c>
      <c r="BO369" s="40">
        <f t="shared" si="193"/>
        <v>1059.8432284504836</v>
      </c>
      <c r="BP369" s="40">
        <f t="shared" si="193"/>
        <v>1250.6125750997051</v>
      </c>
      <c r="BQ369" s="40">
        <f t="shared" si="193"/>
        <v>1370.5351997716505</v>
      </c>
      <c r="BR369" s="40">
        <f t="shared" si="193"/>
        <v>1411.4385737764337</v>
      </c>
      <c r="BS369" s="40">
        <f t="shared" si="193"/>
        <v>1370.5351997716505</v>
      </c>
      <c r="BT369" s="40">
        <f t="shared" si="193"/>
        <v>1250.6125750997051</v>
      </c>
      <c r="BU369" s="40">
        <f t="shared" si="193"/>
        <v>1059.8432284504836</v>
      </c>
      <c r="BV369" s="40">
        <f t="shared" si="193"/>
        <v>811.22777553687843</v>
      </c>
      <c r="BW369" s="40">
        <f t="shared" si="193"/>
        <v>521.70894861848956</v>
      </c>
      <c r="BX369" s="40">
        <f t="shared" si="193"/>
        <v>211.0169772973222</v>
      </c>
      <c r="BY369" s="40">
        <f t="shared" si="172"/>
        <v>0</v>
      </c>
      <c r="BZ369" s="40">
        <f t="shared" si="172"/>
        <v>0</v>
      </c>
      <c r="CA369" s="40">
        <f t="shared" si="172"/>
        <v>0</v>
      </c>
      <c r="CB369" s="40">
        <f t="shared" si="197"/>
        <v>0</v>
      </c>
      <c r="CC369" s="40">
        <f t="shared" si="197"/>
        <v>0</v>
      </c>
      <c r="CD369" s="40">
        <f t="shared" si="197"/>
        <v>0</v>
      </c>
      <c r="CE369" s="40">
        <f t="shared" si="190"/>
        <v>719.83367262598119</v>
      </c>
      <c r="CF369" s="10">
        <f t="shared" si="182"/>
        <v>1.7475001888273272</v>
      </c>
      <c r="CG369" s="35">
        <f t="shared" si="183"/>
        <v>6.6580645161290324</v>
      </c>
      <c r="CH369" s="7">
        <f t="shared" si="184"/>
        <v>42.612817392189108</v>
      </c>
      <c r="CI369" s="7">
        <f t="shared" si="191"/>
        <v>21.732536870016446</v>
      </c>
      <c r="CJ369" s="10">
        <f t="shared" si="185"/>
        <v>23.409007447944187</v>
      </c>
    </row>
    <row r="370" spans="1:88" ht="15.75" thickBot="1" x14ac:dyDescent="0.3">
      <c r="A370" s="8">
        <v>359</v>
      </c>
      <c r="B370" s="3" t="s">
        <v>27</v>
      </c>
      <c r="C370" s="14">
        <v>44555</v>
      </c>
      <c r="D370" s="11">
        <f t="shared" si="186"/>
        <v>-23.354300459651352</v>
      </c>
      <c r="E370" s="8">
        <f t="shared" si="194"/>
        <v>-180</v>
      </c>
      <c r="F370" s="3">
        <f t="shared" si="194"/>
        <v>-165</v>
      </c>
      <c r="G370" s="3">
        <f t="shared" si="194"/>
        <v>-150</v>
      </c>
      <c r="H370" s="3">
        <f t="shared" si="194"/>
        <v>-135</v>
      </c>
      <c r="I370" s="3">
        <f t="shared" si="194"/>
        <v>-120</v>
      </c>
      <c r="J370" s="3">
        <f t="shared" si="194"/>
        <v>-105</v>
      </c>
      <c r="K370" s="3">
        <f t="shared" si="194"/>
        <v>-90</v>
      </c>
      <c r="L370" s="3">
        <f t="shared" si="196"/>
        <v>-75</v>
      </c>
      <c r="M370" s="3">
        <f t="shared" si="196"/>
        <v>-60</v>
      </c>
      <c r="N370" s="3">
        <f t="shared" si="196"/>
        <v>-45</v>
      </c>
      <c r="O370" s="3">
        <f t="shared" si="196"/>
        <v>-30</v>
      </c>
      <c r="P370" s="3">
        <f t="shared" si="196"/>
        <v>-15</v>
      </c>
      <c r="Q370" s="3">
        <f t="shared" si="196"/>
        <v>0</v>
      </c>
      <c r="R370" s="3">
        <f t="shared" si="196"/>
        <v>15</v>
      </c>
      <c r="S370" s="3">
        <f t="shared" si="196"/>
        <v>30</v>
      </c>
      <c r="T370" s="3">
        <f t="shared" si="196"/>
        <v>45</v>
      </c>
      <c r="U370" s="3">
        <f t="shared" si="176"/>
        <v>60</v>
      </c>
      <c r="V370" s="3">
        <f t="shared" si="176"/>
        <v>75</v>
      </c>
      <c r="W370" s="3">
        <f t="shared" si="176"/>
        <v>90</v>
      </c>
      <c r="X370" s="3">
        <f t="shared" si="176"/>
        <v>105</v>
      </c>
      <c r="Y370" s="3">
        <f t="shared" si="176"/>
        <v>120</v>
      </c>
      <c r="Z370" s="3">
        <f t="shared" ref="S370:AC376" si="198">(Z$11-12)*15</f>
        <v>135</v>
      </c>
      <c r="AA370" s="3">
        <f t="shared" si="198"/>
        <v>150</v>
      </c>
      <c r="AB370" s="3">
        <f t="shared" si="198"/>
        <v>165</v>
      </c>
      <c r="AC370" s="3">
        <f t="shared" si="198"/>
        <v>180</v>
      </c>
      <c r="AD370" s="7">
        <f t="shared" si="195"/>
        <v>134.52569954034865</v>
      </c>
      <c r="AE370" s="7">
        <f t="shared" si="195"/>
        <v>132.24088818892488</v>
      </c>
      <c r="AF370" s="7">
        <f t="shared" si="195"/>
        <v>125.96450272114771</v>
      </c>
      <c r="AG370" s="7">
        <f t="shared" si="195"/>
        <v>116.88003052024888</v>
      </c>
      <c r="AH370" s="7">
        <f t="shared" si="195"/>
        <v>106.02041505831103</v>
      </c>
      <c r="AI370" s="7">
        <f t="shared" si="195"/>
        <v>94.063142722861571</v>
      </c>
      <c r="AJ370" s="7">
        <f t="shared" si="195"/>
        <v>81.415408925743094</v>
      </c>
      <c r="AK370" s="7">
        <f t="shared" si="195"/>
        <v>68.321711629305028</v>
      </c>
      <c r="AL370" s="7">
        <f t="shared" si="195"/>
        <v>54.934066839206892</v>
      </c>
      <c r="AM370" s="7">
        <f t="shared" si="195"/>
        <v>41.352183339783167</v>
      </c>
      <c r="AN370" s="7">
        <f t="shared" si="195"/>
        <v>27.647057892512574</v>
      </c>
      <c r="AO370" s="7">
        <f t="shared" si="195"/>
        <v>13.882948415286696</v>
      </c>
      <c r="AP370" s="7">
        <f t="shared" si="195"/>
        <v>1.2343004596514142</v>
      </c>
      <c r="AQ370" s="7">
        <f t="shared" si="178"/>
        <v>13.882948415286696</v>
      </c>
      <c r="AR370" s="7">
        <f t="shared" si="178"/>
        <v>27.647057892512574</v>
      </c>
      <c r="AS370" s="7">
        <f t="shared" si="178"/>
        <v>41.352183339783167</v>
      </c>
      <c r="AT370" s="7">
        <f t="shared" si="187"/>
        <v>54.934066839206892</v>
      </c>
      <c r="AU370" s="7">
        <f t="shared" si="187"/>
        <v>68.321711629305028</v>
      </c>
      <c r="AV370" s="7">
        <f t="shared" si="187"/>
        <v>81.415408925743094</v>
      </c>
      <c r="AW370" s="7">
        <f t="shared" si="187"/>
        <v>94.063142722861571</v>
      </c>
      <c r="AX370" s="7">
        <f t="shared" si="187"/>
        <v>106.02041505831103</v>
      </c>
      <c r="AY370" s="7">
        <f t="shared" si="187"/>
        <v>116.88003052024888</v>
      </c>
      <c r="AZ370" s="7">
        <f t="shared" si="187"/>
        <v>125.96450272114771</v>
      </c>
      <c r="BA370" s="7">
        <f t="shared" si="187"/>
        <v>132.24088818892488</v>
      </c>
      <c r="BB370" s="7">
        <f t="shared" si="187"/>
        <v>134.52569954034865</v>
      </c>
      <c r="BC370" s="7">
        <f t="shared" si="188"/>
        <v>100.10823062835651</v>
      </c>
      <c r="BD370" s="7">
        <f t="shared" si="181"/>
        <v>13.347764083780868</v>
      </c>
      <c r="BE370" s="40">
        <f t="shared" si="189"/>
        <v>1.0328241370570801</v>
      </c>
      <c r="BF370" s="40">
        <f t="shared" si="179"/>
        <v>0</v>
      </c>
      <c r="BG370" s="40">
        <f t="shared" si="179"/>
        <v>0</v>
      </c>
      <c r="BH370" s="40">
        <f t="shared" si="179"/>
        <v>0</v>
      </c>
      <c r="BI370" s="40">
        <f t="shared" si="179"/>
        <v>0</v>
      </c>
      <c r="BJ370" s="40">
        <f t="shared" si="179"/>
        <v>0</v>
      </c>
      <c r="BK370" s="40">
        <f t="shared" si="179"/>
        <v>0</v>
      </c>
      <c r="BL370" s="40">
        <f t="shared" si="193"/>
        <v>210.74911246601445</v>
      </c>
      <c r="BM370" s="40">
        <f t="shared" si="193"/>
        <v>521.53743845918393</v>
      </c>
      <c r="BN370" s="40">
        <f t="shared" si="193"/>
        <v>811.14605363791156</v>
      </c>
      <c r="BO370" s="40">
        <f t="shared" si="193"/>
        <v>1059.8386094786324</v>
      </c>
      <c r="BP370" s="40">
        <f t="shared" si="193"/>
        <v>1250.667119284682</v>
      </c>
      <c r="BQ370" s="40">
        <f t="shared" si="193"/>
        <v>1370.6269354718015</v>
      </c>
      <c r="BR370" s="40">
        <f t="shared" si="193"/>
        <v>1411.5429948098081</v>
      </c>
      <c r="BS370" s="40">
        <f t="shared" ref="BR370:BX376" si="199">IF(1367*$BE370*COS(RADIANS(AQ370))&gt;0,1367*$BE370*COS(RADIANS(AQ370)),0)</f>
        <v>1370.6269354718015</v>
      </c>
      <c r="BT370" s="40">
        <f t="shared" si="199"/>
        <v>1250.667119284682</v>
      </c>
      <c r="BU370" s="40">
        <f t="shared" si="199"/>
        <v>1059.8386094786324</v>
      </c>
      <c r="BV370" s="40">
        <f t="shared" si="199"/>
        <v>811.14605363791156</v>
      </c>
      <c r="BW370" s="40">
        <f t="shared" si="199"/>
        <v>521.53743845918393</v>
      </c>
      <c r="BX370" s="40">
        <f t="shared" si="199"/>
        <v>210.74911246601445</v>
      </c>
      <c r="BY370" s="40">
        <f t="shared" si="172"/>
        <v>0</v>
      </c>
      <c r="BZ370" s="40">
        <f t="shared" si="172"/>
        <v>0</v>
      </c>
      <c r="CA370" s="40">
        <f t="shared" si="172"/>
        <v>0</v>
      </c>
      <c r="CB370" s="40">
        <f t="shared" si="197"/>
        <v>0</v>
      </c>
      <c r="CC370" s="40">
        <f t="shared" si="197"/>
        <v>0</v>
      </c>
      <c r="CD370" s="40">
        <f t="shared" si="197"/>
        <v>0</v>
      </c>
      <c r="CE370" s="40">
        <f t="shared" si="190"/>
        <v>719.88692735300208</v>
      </c>
      <c r="CF370" s="10">
        <f t="shared" si="182"/>
        <v>1.7472182328106529</v>
      </c>
      <c r="CG370" s="35">
        <f t="shared" si="183"/>
        <v>6.6580645161290324</v>
      </c>
      <c r="CH370" s="7">
        <f t="shared" si="184"/>
        <v>42.611687396674789</v>
      </c>
      <c r="CI370" s="7">
        <f t="shared" si="191"/>
        <v>21.731960572304143</v>
      </c>
      <c r="CJ370" s="10">
        <f t="shared" si="185"/>
        <v>23.410170040337437</v>
      </c>
    </row>
    <row r="371" spans="1:88" ht="15.75" thickBot="1" x14ac:dyDescent="0.3">
      <c r="A371" s="8">
        <v>360</v>
      </c>
      <c r="B371" s="3" t="s">
        <v>27</v>
      </c>
      <c r="C371" s="14">
        <v>44556</v>
      </c>
      <c r="D371" s="11">
        <f t="shared" si="186"/>
        <v>-23.314409916663173</v>
      </c>
      <c r="E371" s="8">
        <f t="shared" si="194"/>
        <v>-180</v>
      </c>
      <c r="F371" s="3">
        <f t="shared" si="194"/>
        <v>-165</v>
      </c>
      <c r="G371" s="3">
        <f t="shared" si="194"/>
        <v>-150</v>
      </c>
      <c r="H371" s="3">
        <f t="shared" si="194"/>
        <v>-135</v>
      </c>
      <c r="I371" s="3">
        <f t="shared" si="194"/>
        <v>-120</v>
      </c>
      <c r="J371" s="3">
        <f t="shared" si="194"/>
        <v>-105</v>
      </c>
      <c r="K371" s="3">
        <f t="shared" si="194"/>
        <v>-90</v>
      </c>
      <c r="L371" s="3">
        <f t="shared" si="196"/>
        <v>-75</v>
      </c>
      <c r="M371" s="3">
        <f t="shared" si="196"/>
        <v>-60</v>
      </c>
      <c r="N371" s="3">
        <f t="shared" si="196"/>
        <v>-45</v>
      </c>
      <c r="O371" s="3">
        <f t="shared" si="196"/>
        <v>-30</v>
      </c>
      <c r="P371" s="3">
        <f t="shared" si="196"/>
        <v>-15</v>
      </c>
      <c r="Q371" s="3">
        <f t="shared" si="196"/>
        <v>0</v>
      </c>
      <c r="R371" s="3">
        <f t="shared" si="196"/>
        <v>15</v>
      </c>
      <c r="S371" s="3">
        <f t="shared" si="196"/>
        <v>30</v>
      </c>
      <c r="T371" s="3">
        <f t="shared" si="196"/>
        <v>45</v>
      </c>
      <c r="U371" s="3">
        <f t="shared" si="198"/>
        <v>60</v>
      </c>
      <c r="V371" s="3">
        <f t="shared" si="198"/>
        <v>75</v>
      </c>
      <c r="W371" s="3">
        <f t="shared" si="198"/>
        <v>90</v>
      </c>
      <c r="X371" s="3">
        <f t="shared" si="198"/>
        <v>105</v>
      </c>
      <c r="Y371" s="3">
        <f t="shared" si="198"/>
        <v>120</v>
      </c>
      <c r="Z371" s="3">
        <f t="shared" si="198"/>
        <v>135</v>
      </c>
      <c r="AA371" s="3">
        <f t="shared" si="198"/>
        <v>150</v>
      </c>
      <c r="AB371" s="3">
        <f t="shared" si="198"/>
        <v>165</v>
      </c>
      <c r="AC371" s="3">
        <f t="shared" si="198"/>
        <v>180</v>
      </c>
      <c r="AD371" s="7">
        <f t="shared" si="195"/>
        <v>134.56559008333684</v>
      </c>
      <c r="AE371" s="7">
        <f t="shared" si="195"/>
        <v>132.27862736813617</v>
      </c>
      <c r="AF371" s="7">
        <f t="shared" si="195"/>
        <v>125.9972117808328</v>
      </c>
      <c r="AG371" s="7">
        <f t="shared" si="195"/>
        <v>116.90710062840225</v>
      </c>
      <c r="AH371" s="7">
        <f t="shared" si="195"/>
        <v>106.04238016934907</v>
      </c>
      <c r="AI371" s="7">
        <f t="shared" si="195"/>
        <v>94.080767819962261</v>
      </c>
      <c r="AJ371" s="7">
        <f t="shared" si="195"/>
        <v>81.429357073342089</v>
      </c>
      <c r="AK371" s="7">
        <f t="shared" si="195"/>
        <v>68.332476272949194</v>
      </c>
      <c r="AL371" s="7">
        <f t="shared" si="195"/>
        <v>54.94197535784032</v>
      </c>
      <c r="AM371" s="7">
        <f t="shared" si="195"/>
        <v>41.357392563105648</v>
      </c>
      <c r="AN371" s="7">
        <f t="shared" si="195"/>
        <v>27.649462114113604</v>
      </c>
      <c r="AO371" s="7">
        <f t="shared" si="195"/>
        <v>13.88150366315115</v>
      </c>
      <c r="AP371" s="7">
        <f t="shared" si="195"/>
        <v>1.1944099166631164</v>
      </c>
      <c r="AQ371" s="7">
        <f t="shared" si="178"/>
        <v>13.88150366315115</v>
      </c>
      <c r="AR371" s="7">
        <f t="shared" si="178"/>
        <v>27.649462114113604</v>
      </c>
      <c r="AS371" s="7">
        <f t="shared" si="178"/>
        <v>41.357392563105648</v>
      </c>
      <c r="AT371" s="7">
        <f t="shared" si="187"/>
        <v>54.94197535784032</v>
      </c>
      <c r="AU371" s="7">
        <f t="shared" si="187"/>
        <v>68.332476272949194</v>
      </c>
      <c r="AV371" s="7">
        <f t="shared" si="187"/>
        <v>81.429357073342089</v>
      </c>
      <c r="AW371" s="7">
        <f t="shared" si="187"/>
        <v>94.080767819962261</v>
      </c>
      <c r="AX371" s="7">
        <f t="shared" si="187"/>
        <v>106.04238016934907</v>
      </c>
      <c r="AY371" s="7">
        <f t="shared" si="187"/>
        <v>116.90710062840225</v>
      </c>
      <c r="AZ371" s="7">
        <f t="shared" si="187"/>
        <v>125.9972117808328</v>
      </c>
      <c r="BA371" s="7">
        <f t="shared" si="187"/>
        <v>132.27862736813617</v>
      </c>
      <c r="BB371" s="7">
        <f t="shared" si="187"/>
        <v>134.56559008333684</v>
      </c>
      <c r="BC371" s="7">
        <f t="shared" si="188"/>
        <v>100.08869666603245</v>
      </c>
      <c r="BD371" s="7">
        <f t="shared" si="181"/>
        <v>13.345159555470993</v>
      </c>
      <c r="BE371" s="40">
        <f t="shared" si="189"/>
        <v>1.032877839772842</v>
      </c>
      <c r="BF371" s="40">
        <f t="shared" si="179"/>
        <v>0</v>
      </c>
      <c r="BG371" s="40">
        <f t="shared" si="179"/>
        <v>0</v>
      </c>
      <c r="BH371" s="40">
        <f t="shared" si="179"/>
        <v>0</v>
      </c>
      <c r="BI371" s="40">
        <f t="shared" si="179"/>
        <v>0</v>
      </c>
      <c r="BJ371" s="40">
        <f t="shared" si="179"/>
        <v>0</v>
      </c>
      <c r="BK371" s="40">
        <f t="shared" si="179"/>
        <v>0</v>
      </c>
      <c r="BL371" s="40">
        <f t="shared" si="179"/>
        <v>210.4201900353705</v>
      </c>
      <c r="BM371" s="40">
        <f t="shared" si="179"/>
        <v>521.31803535395375</v>
      </c>
      <c r="BN371" s="40">
        <f t="shared" si="179"/>
        <v>811.02870629705762</v>
      </c>
      <c r="BO371" s="40">
        <f t="shared" ref="BL371:BQ376" si="200">IF(1367*$BE371*COS(RADIANS(AM371))&gt;0,1367*$BE371*COS(RADIANS(AM371)),0)</f>
        <v>1059.8088994094301</v>
      </c>
      <c r="BP371" s="40">
        <f t="shared" si="200"/>
        <v>1250.7046556591708</v>
      </c>
      <c r="BQ371" s="40">
        <f t="shared" si="200"/>
        <v>1370.7067447280133</v>
      </c>
      <c r="BR371" s="40">
        <f t="shared" si="199"/>
        <v>1411.6372225587447</v>
      </c>
      <c r="BS371" s="40">
        <f t="shared" si="199"/>
        <v>1370.7067447280133</v>
      </c>
      <c r="BT371" s="40">
        <f t="shared" si="199"/>
        <v>1250.7046556591708</v>
      </c>
      <c r="BU371" s="40">
        <f t="shared" si="199"/>
        <v>1059.8088994094301</v>
      </c>
      <c r="BV371" s="40">
        <f t="shared" si="199"/>
        <v>811.02870629705762</v>
      </c>
      <c r="BW371" s="40">
        <f t="shared" si="199"/>
        <v>521.31803535395375</v>
      </c>
      <c r="BX371" s="40">
        <f t="shared" si="199"/>
        <v>210.4201900353705</v>
      </c>
      <c r="BY371" s="40">
        <f t="shared" si="172"/>
        <v>0</v>
      </c>
      <c r="BZ371" s="40">
        <f t="shared" si="172"/>
        <v>0</v>
      </c>
      <c r="CA371" s="40">
        <f t="shared" si="172"/>
        <v>0</v>
      </c>
      <c r="CB371" s="40">
        <f t="shared" si="197"/>
        <v>0</v>
      </c>
      <c r="CC371" s="40">
        <f t="shared" si="197"/>
        <v>0</v>
      </c>
      <c r="CD371" s="40">
        <f t="shared" si="197"/>
        <v>0</v>
      </c>
      <c r="CE371" s="40">
        <f t="shared" si="190"/>
        <v>719.93498350495986</v>
      </c>
      <c r="CF371" s="10">
        <f t="shared" si="182"/>
        <v>1.7468773008521377</v>
      </c>
      <c r="CG371" s="35">
        <f t="shared" si="183"/>
        <v>6.6580645161290324</v>
      </c>
      <c r="CH371" s="7">
        <f t="shared" si="184"/>
        <v>42.609346696522373</v>
      </c>
      <c r="CI371" s="7">
        <f t="shared" si="191"/>
        <v>21.73076681522641</v>
      </c>
      <c r="CJ371" s="10">
        <f t="shared" si="185"/>
        <v>23.41104111185048</v>
      </c>
    </row>
    <row r="372" spans="1:88" ht="15.75" thickBot="1" x14ac:dyDescent="0.3">
      <c r="A372" s="8">
        <v>361</v>
      </c>
      <c r="B372" s="3" t="s">
        <v>27</v>
      </c>
      <c r="C372" s="14">
        <v>44557</v>
      </c>
      <c r="D372" s="11">
        <f t="shared" si="186"/>
        <v>-23.267610810850513</v>
      </c>
      <c r="E372" s="8">
        <f t="shared" si="194"/>
        <v>-180</v>
      </c>
      <c r="F372" s="3">
        <f t="shared" si="194"/>
        <v>-165</v>
      </c>
      <c r="G372" s="3">
        <f t="shared" si="194"/>
        <v>-150</v>
      </c>
      <c r="H372" s="3">
        <f t="shared" si="194"/>
        <v>-135</v>
      </c>
      <c r="I372" s="3">
        <f t="shared" si="194"/>
        <v>-120</v>
      </c>
      <c r="J372" s="3">
        <f t="shared" si="194"/>
        <v>-105</v>
      </c>
      <c r="K372" s="3">
        <f t="shared" si="194"/>
        <v>-90</v>
      </c>
      <c r="L372" s="3">
        <f t="shared" si="196"/>
        <v>-75</v>
      </c>
      <c r="M372" s="3">
        <f t="shared" si="196"/>
        <v>-60</v>
      </c>
      <c r="N372" s="3">
        <f t="shared" si="196"/>
        <v>-45</v>
      </c>
      <c r="O372" s="3">
        <f t="shared" si="196"/>
        <v>-30</v>
      </c>
      <c r="P372" s="3">
        <f t="shared" si="196"/>
        <v>-15</v>
      </c>
      <c r="Q372" s="3">
        <f t="shared" si="196"/>
        <v>0</v>
      </c>
      <c r="R372" s="3">
        <f t="shared" si="196"/>
        <v>15</v>
      </c>
      <c r="S372" s="3">
        <f t="shared" si="196"/>
        <v>30</v>
      </c>
      <c r="T372" s="3">
        <f t="shared" si="196"/>
        <v>45</v>
      </c>
      <c r="U372" s="3">
        <f t="shared" si="196"/>
        <v>60</v>
      </c>
      <c r="V372" s="3">
        <f t="shared" si="196"/>
        <v>75</v>
      </c>
      <c r="W372" s="3">
        <f t="shared" si="196"/>
        <v>90</v>
      </c>
      <c r="X372" s="3">
        <f t="shared" si="196"/>
        <v>105</v>
      </c>
      <c r="Y372" s="3">
        <f t="shared" si="196"/>
        <v>120</v>
      </c>
      <c r="Z372" s="3">
        <f t="shared" si="196"/>
        <v>135</v>
      </c>
      <c r="AA372" s="3">
        <f t="shared" si="196"/>
        <v>150</v>
      </c>
      <c r="AB372" s="3">
        <f t="shared" si="198"/>
        <v>165</v>
      </c>
      <c r="AC372" s="3">
        <f t="shared" si="198"/>
        <v>180</v>
      </c>
      <c r="AD372" s="7">
        <f t="shared" si="195"/>
        <v>134.6123891891495</v>
      </c>
      <c r="AE372" s="7">
        <f t="shared" si="195"/>
        <v>132.32289913869425</v>
      </c>
      <c r="AF372" s="7">
        <f t="shared" si="195"/>
        <v>126.03557722514</v>
      </c>
      <c r="AG372" s="7">
        <f t="shared" si="195"/>
        <v>116.93884925784582</v>
      </c>
      <c r="AH372" s="7">
        <f t="shared" si="195"/>
        <v>106.06814227864673</v>
      </c>
      <c r="AI372" s="7">
        <f t="shared" si="195"/>
        <v>94.101443338834514</v>
      </c>
      <c r="AJ372" s="7">
        <f t="shared" si="195"/>
        <v>81.445725555330441</v>
      </c>
      <c r="AK372" s="7">
        <f t="shared" si="195"/>
        <v>68.345118263484494</v>
      </c>
      <c r="AL372" s="7">
        <f t="shared" si="195"/>
        <v>54.951277401031291</v>
      </c>
      <c r="AM372" s="7">
        <f t="shared" si="195"/>
        <v>41.363543488680058</v>
      </c>
      <c r="AN372" s="7">
        <f t="shared" si="195"/>
        <v>27.652350045460715</v>
      </c>
      <c r="AO372" s="7">
        <f t="shared" si="195"/>
        <v>13.879951785010256</v>
      </c>
      <c r="AP372" s="7">
        <f t="shared" si="195"/>
        <v>1.147610810850656</v>
      </c>
      <c r="AQ372" s="7">
        <f t="shared" si="178"/>
        <v>13.879951785010256</v>
      </c>
      <c r="AR372" s="7">
        <f t="shared" si="178"/>
        <v>27.652350045460715</v>
      </c>
      <c r="AS372" s="7">
        <f t="shared" si="178"/>
        <v>41.363543488680058</v>
      </c>
      <c r="AT372" s="7">
        <f t="shared" si="187"/>
        <v>54.951277401031291</v>
      </c>
      <c r="AU372" s="7">
        <f t="shared" si="187"/>
        <v>68.345118263484494</v>
      </c>
      <c r="AV372" s="7">
        <f t="shared" ref="AT372:BB376" si="201">DEGREES(ACOS((SIN(RADIANS($J$4))*SIN(RADIANS($D372))+COS(RADIANS($J$4))*COS(RADIANS($D372))*COS(RADIANS(W372)))))</f>
        <v>81.445725555330441</v>
      </c>
      <c r="AW372" s="7">
        <f t="shared" si="201"/>
        <v>94.101443338834514</v>
      </c>
      <c r="AX372" s="7">
        <f t="shared" si="201"/>
        <v>106.06814227864673</v>
      </c>
      <c r="AY372" s="7">
        <f t="shared" si="201"/>
        <v>116.93884925784582</v>
      </c>
      <c r="AZ372" s="7">
        <f t="shared" si="201"/>
        <v>126.03557722514</v>
      </c>
      <c r="BA372" s="7">
        <f t="shared" si="201"/>
        <v>132.32289913869425</v>
      </c>
      <c r="BB372" s="7">
        <f t="shared" si="201"/>
        <v>134.6123891891495</v>
      </c>
      <c r="BC372" s="7">
        <f t="shared" si="188"/>
        <v>100.06579610146125</v>
      </c>
      <c r="BD372" s="7">
        <f t="shared" si="181"/>
        <v>13.3421061468615</v>
      </c>
      <c r="BE372" s="40">
        <f t="shared" si="189"/>
        <v>1.0329218000751172</v>
      </c>
      <c r="BF372" s="40">
        <f t="shared" ref="BF372:BK376" si="202">IF(1367*$BE372*COS(RADIANS(AD372))&gt;0,1367*$BE372*COS(RADIANS(AD372)),0)</f>
        <v>0</v>
      </c>
      <c r="BG372" s="40">
        <f t="shared" si="202"/>
        <v>0</v>
      </c>
      <c r="BH372" s="40">
        <f t="shared" si="202"/>
        <v>0</v>
      </c>
      <c r="BI372" s="40">
        <f t="shared" si="202"/>
        <v>0</v>
      </c>
      <c r="BJ372" s="40">
        <f t="shared" si="202"/>
        <v>0</v>
      </c>
      <c r="BK372" s="40">
        <f t="shared" si="202"/>
        <v>0</v>
      </c>
      <c r="BL372" s="40">
        <f t="shared" si="200"/>
        <v>210.03025497415106</v>
      </c>
      <c r="BM372" s="40">
        <f t="shared" si="200"/>
        <v>521.05067328921712</v>
      </c>
      <c r="BN372" s="40">
        <f t="shared" si="200"/>
        <v>810.87556408165449</v>
      </c>
      <c r="BO372" s="40">
        <f t="shared" si="200"/>
        <v>1059.7538400022365</v>
      </c>
      <c r="BP372" s="40">
        <f t="shared" si="200"/>
        <v>1250.7248578377735</v>
      </c>
      <c r="BQ372" s="40">
        <f t="shared" si="200"/>
        <v>1370.7742583173024</v>
      </c>
      <c r="BR372" s="40">
        <f t="shared" si="199"/>
        <v>1411.7208731891574</v>
      </c>
      <c r="BS372" s="40">
        <f t="shared" si="199"/>
        <v>1370.7742583173024</v>
      </c>
      <c r="BT372" s="40">
        <f t="shared" si="199"/>
        <v>1250.7248578377735</v>
      </c>
      <c r="BU372" s="40">
        <f t="shared" si="199"/>
        <v>1059.7538400022365</v>
      </c>
      <c r="BV372" s="40">
        <f t="shared" si="199"/>
        <v>810.87556408165449</v>
      </c>
      <c r="BW372" s="40">
        <f t="shared" si="199"/>
        <v>521.05067328921712</v>
      </c>
      <c r="BX372" s="40">
        <f t="shared" si="199"/>
        <v>210.03025497415106</v>
      </c>
      <c r="BY372" s="40">
        <f t="shared" si="172"/>
        <v>0</v>
      </c>
      <c r="BZ372" s="40">
        <f t="shared" si="172"/>
        <v>0</v>
      </c>
      <c r="CA372" s="40">
        <f t="shared" si="172"/>
        <v>0</v>
      </c>
      <c r="CB372" s="40">
        <f t="shared" si="197"/>
        <v>0</v>
      </c>
      <c r="CC372" s="40">
        <f t="shared" si="197"/>
        <v>0</v>
      </c>
      <c r="CD372" s="40">
        <f t="shared" si="197"/>
        <v>0</v>
      </c>
      <c r="CE372" s="40">
        <f t="shared" si="190"/>
        <v>719.97764532647022</v>
      </c>
      <c r="CF372" s="10">
        <f t="shared" si="182"/>
        <v>1.7464776105998046</v>
      </c>
      <c r="CG372" s="35">
        <f t="shared" si="183"/>
        <v>6.6580645161290324</v>
      </c>
      <c r="CH372" s="7">
        <f t="shared" si="184"/>
        <v>42.60578322717901</v>
      </c>
      <c r="CI372" s="7">
        <f t="shared" si="191"/>
        <v>21.728949445861296</v>
      </c>
      <c r="CJ372" s="10">
        <f t="shared" si="185"/>
        <v>23.411612847187687</v>
      </c>
    </row>
    <row r="373" spans="1:88" ht="15.75" thickBot="1" x14ac:dyDescent="0.3">
      <c r="A373" s="8">
        <v>362</v>
      </c>
      <c r="B373" s="3" t="s">
        <v>27</v>
      </c>
      <c r="C373" s="14">
        <v>44558</v>
      </c>
      <c r="D373" s="11">
        <f t="shared" si="186"/>
        <v>-23.213917009798429</v>
      </c>
      <c r="E373" s="8">
        <f t="shared" si="194"/>
        <v>-180</v>
      </c>
      <c r="F373" s="3">
        <f t="shared" si="194"/>
        <v>-165</v>
      </c>
      <c r="G373" s="3">
        <f t="shared" si="194"/>
        <v>-150</v>
      </c>
      <c r="H373" s="3">
        <f t="shared" si="194"/>
        <v>-135</v>
      </c>
      <c r="I373" s="3">
        <f t="shared" si="194"/>
        <v>-120</v>
      </c>
      <c r="J373" s="3">
        <f t="shared" si="194"/>
        <v>-105</v>
      </c>
      <c r="K373" s="3">
        <f t="shared" si="194"/>
        <v>-90</v>
      </c>
      <c r="L373" s="3">
        <f t="shared" si="196"/>
        <v>-75</v>
      </c>
      <c r="M373" s="3">
        <f t="shared" si="196"/>
        <v>-60</v>
      </c>
      <c r="N373" s="3">
        <f t="shared" si="196"/>
        <v>-45</v>
      </c>
      <c r="O373" s="3">
        <f t="shared" si="196"/>
        <v>-30</v>
      </c>
      <c r="P373" s="3">
        <f t="shared" si="196"/>
        <v>-15</v>
      </c>
      <c r="Q373" s="3">
        <f t="shared" si="196"/>
        <v>0</v>
      </c>
      <c r="R373" s="3">
        <f t="shared" si="196"/>
        <v>15</v>
      </c>
      <c r="S373" s="3">
        <f t="shared" si="198"/>
        <v>30</v>
      </c>
      <c r="T373" s="3">
        <f t="shared" si="198"/>
        <v>45</v>
      </c>
      <c r="U373" s="3">
        <f t="shared" si="198"/>
        <v>60</v>
      </c>
      <c r="V373" s="3">
        <f t="shared" si="198"/>
        <v>75</v>
      </c>
      <c r="W373" s="3">
        <f t="shared" si="198"/>
        <v>90</v>
      </c>
      <c r="X373" s="3">
        <f t="shared" si="198"/>
        <v>105</v>
      </c>
      <c r="Y373" s="3">
        <f t="shared" si="198"/>
        <v>120</v>
      </c>
      <c r="Z373" s="3">
        <f t="shared" si="198"/>
        <v>135</v>
      </c>
      <c r="AA373" s="3">
        <f t="shared" si="198"/>
        <v>150</v>
      </c>
      <c r="AB373" s="3">
        <f t="shared" si="198"/>
        <v>165</v>
      </c>
      <c r="AC373" s="3">
        <f t="shared" si="198"/>
        <v>180</v>
      </c>
      <c r="AD373" s="7">
        <f t="shared" si="195"/>
        <v>134.66608299020157</v>
      </c>
      <c r="AE373" s="7">
        <f t="shared" si="195"/>
        <v>132.37368875366712</v>
      </c>
      <c r="AF373" s="7">
        <f t="shared" si="195"/>
        <v>126.07958363164327</v>
      </c>
      <c r="AG373" s="7">
        <f t="shared" si="195"/>
        <v>116.97526234456913</v>
      </c>
      <c r="AH373" s="7">
        <f t="shared" ref="AD373:AP376" si="203">DEGREES(ACOS((SIN(RADIANS($J$4))*SIN(RADIANS($D373))+COS(RADIANS($J$4))*COS(RADIANS($D373))*COS(RADIANS(I373)))))</f>
        <v>106.09769034507346</v>
      </c>
      <c r="AI373" s="7">
        <f t="shared" si="203"/>
        <v>94.125162167820022</v>
      </c>
      <c r="AJ373" s="7">
        <f t="shared" si="203"/>
        <v>81.464511745412096</v>
      </c>
      <c r="AK373" s="7">
        <f t="shared" si="203"/>
        <v>68.359640068906714</v>
      </c>
      <c r="AL373" s="7">
        <f t="shared" si="203"/>
        <v>54.961981592454713</v>
      </c>
      <c r="AM373" s="7">
        <f t="shared" si="203"/>
        <v>41.37065314914858</v>
      </c>
      <c r="AN373" s="7">
        <f t="shared" si="203"/>
        <v>27.655752960235674</v>
      </c>
      <c r="AO373" s="7">
        <f t="shared" si="203"/>
        <v>13.878361647263471</v>
      </c>
      <c r="AP373" s="7">
        <f t="shared" si="203"/>
        <v>1.0939170097988062</v>
      </c>
      <c r="AQ373" s="7">
        <f t="shared" si="178"/>
        <v>13.878361647263471</v>
      </c>
      <c r="AR373" s="7">
        <f t="shared" si="178"/>
        <v>27.655752960235674</v>
      </c>
      <c r="AS373" s="7">
        <f t="shared" si="178"/>
        <v>41.37065314914858</v>
      </c>
      <c r="AT373" s="7">
        <f t="shared" si="201"/>
        <v>54.961981592454713</v>
      </c>
      <c r="AU373" s="7">
        <f t="shared" si="201"/>
        <v>68.359640068906714</v>
      </c>
      <c r="AV373" s="7">
        <f t="shared" si="201"/>
        <v>81.464511745412096</v>
      </c>
      <c r="AW373" s="7">
        <f t="shared" si="201"/>
        <v>94.125162167820022</v>
      </c>
      <c r="AX373" s="7">
        <f t="shared" si="201"/>
        <v>106.09769034507346</v>
      </c>
      <c r="AY373" s="7">
        <f t="shared" si="201"/>
        <v>116.97526234456913</v>
      </c>
      <c r="AZ373" s="7">
        <f t="shared" si="201"/>
        <v>126.07958363164327</v>
      </c>
      <c r="BA373" s="7">
        <f t="shared" si="201"/>
        <v>132.37368875366712</v>
      </c>
      <c r="BB373" s="7">
        <f t="shared" si="201"/>
        <v>134.66608299020157</v>
      </c>
      <c r="BC373" s="7">
        <f t="shared" si="188"/>
        <v>100.03954350768269</v>
      </c>
      <c r="BD373" s="7">
        <f t="shared" si="181"/>
        <v>13.338605801024359</v>
      </c>
      <c r="BE373" s="40">
        <f t="shared" si="189"/>
        <v>1.0329560049375197</v>
      </c>
      <c r="BF373" s="40">
        <f t="shared" si="202"/>
        <v>0</v>
      </c>
      <c r="BG373" s="40">
        <f t="shared" si="202"/>
        <v>0</v>
      </c>
      <c r="BH373" s="40">
        <f t="shared" si="202"/>
        <v>0</v>
      </c>
      <c r="BI373" s="40">
        <f t="shared" si="202"/>
        <v>0</v>
      </c>
      <c r="BJ373" s="40">
        <f t="shared" si="202"/>
        <v>0</v>
      </c>
      <c r="BK373" s="40">
        <f t="shared" si="202"/>
        <v>0</v>
      </c>
      <c r="BL373" s="40">
        <f t="shared" si="200"/>
        <v>209.57936482403193</v>
      </c>
      <c r="BM373" s="40">
        <f t="shared" si="200"/>
        <v>520.73528057212911</v>
      </c>
      <c r="BN373" s="40">
        <f t="shared" si="200"/>
        <v>810.68643487145687</v>
      </c>
      <c r="BO373" s="40">
        <f t="shared" si="200"/>
        <v>1059.6731357234542</v>
      </c>
      <c r="BP373" s="40">
        <f t="shared" si="200"/>
        <v>1250.7273509350359</v>
      </c>
      <c r="BQ373" s="40">
        <f t="shared" si="200"/>
        <v>1370.8290514715513</v>
      </c>
      <c r="BR373" s="40">
        <f t="shared" si="199"/>
        <v>1411.7935049188816</v>
      </c>
      <c r="BS373" s="40">
        <f t="shared" si="199"/>
        <v>1370.8290514715513</v>
      </c>
      <c r="BT373" s="40">
        <f t="shared" si="199"/>
        <v>1250.7273509350359</v>
      </c>
      <c r="BU373" s="40">
        <f t="shared" si="199"/>
        <v>1059.6731357234542</v>
      </c>
      <c r="BV373" s="40">
        <f t="shared" si="199"/>
        <v>810.68643487145687</v>
      </c>
      <c r="BW373" s="40">
        <f t="shared" si="199"/>
        <v>520.73528057212911</v>
      </c>
      <c r="BX373" s="40">
        <f t="shared" si="199"/>
        <v>209.57936482403193</v>
      </c>
      <c r="BY373" s="40">
        <f t="shared" si="172"/>
        <v>0</v>
      </c>
      <c r="BZ373" s="40">
        <f t="shared" si="172"/>
        <v>0</v>
      </c>
      <c r="CA373" s="40">
        <f t="shared" si="172"/>
        <v>0</v>
      </c>
      <c r="CB373" s="40">
        <f t="shared" si="197"/>
        <v>0</v>
      </c>
      <c r="CC373" s="40">
        <f t="shared" si="197"/>
        <v>0</v>
      </c>
      <c r="CD373" s="40">
        <f t="shared" si="197"/>
        <v>0</v>
      </c>
      <c r="CE373" s="40">
        <f t="shared" si="190"/>
        <v>720.01468750862966</v>
      </c>
      <c r="CF373" s="10">
        <f t="shared" si="182"/>
        <v>1.7460194164011802</v>
      </c>
      <c r="CG373" s="35">
        <f t="shared" si="183"/>
        <v>6.6580645161290324</v>
      </c>
      <c r="CH373" s="7">
        <f t="shared" si="184"/>
        <v>42.600983155659684</v>
      </c>
      <c r="CI373" s="7">
        <f t="shared" si="191"/>
        <v>21.72650140938644</v>
      </c>
      <c r="CJ373" s="10">
        <f t="shared" si="185"/>
        <v>23.41187623348333</v>
      </c>
    </row>
    <row r="374" spans="1:88" ht="15.75" thickBot="1" x14ac:dyDescent="0.3">
      <c r="A374" s="8">
        <v>363</v>
      </c>
      <c r="B374" s="3" t="s">
        <v>27</v>
      </c>
      <c r="C374" s="14">
        <v>44559</v>
      </c>
      <c r="D374" s="11">
        <f t="shared" si="186"/>
        <v>-23.153344424138982</v>
      </c>
      <c r="E374" s="8">
        <f t="shared" si="194"/>
        <v>-180</v>
      </c>
      <c r="F374" s="3">
        <f t="shared" si="194"/>
        <v>-165</v>
      </c>
      <c r="G374" s="3">
        <f t="shared" si="194"/>
        <v>-150</v>
      </c>
      <c r="H374" s="3">
        <f t="shared" si="194"/>
        <v>-135</v>
      </c>
      <c r="I374" s="3">
        <f t="shared" si="194"/>
        <v>-120</v>
      </c>
      <c r="J374" s="3">
        <f t="shared" si="194"/>
        <v>-105</v>
      </c>
      <c r="K374" s="3">
        <f t="shared" si="194"/>
        <v>-90</v>
      </c>
      <c r="L374" s="3">
        <f t="shared" si="196"/>
        <v>-75</v>
      </c>
      <c r="M374" s="3">
        <f t="shared" si="196"/>
        <v>-60</v>
      </c>
      <c r="N374" s="3">
        <f t="shared" si="196"/>
        <v>-45</v>
      </c>
      <c r="O374" s="3">
        <f t="shared" si="196"/>
        <v>-30</v>
      </c>
      <c r="P374" s="3">
        <f t="shared" si="196"/>
        <v>-15</v>
      </c>
      <c r="Q374" s="3">
        <f t="shared" si="196"/>
        <v>0</v>
      </c>
      <c r="R374" s="3">
        <f t="shared" si="196"/>
        <v>15</v>
      </c>
      <c r="S374" s="3">
        <f t="shared" si="198"/>
        <v>30</v>
      </c>
      <c r="T374" s="3">
        <f t="shared" si="198"/>
        <v>45</v>
      </c>
      <c r="U374" s="3">
        <f t="shared" si="198"/>
        <v>60</v>
      </c>
      <c r="V374" s="3">
        <f t="shared" si="198"/>
        <v>75</v>
      </c>
      <c r="W374" s="3">
        <f t="shared" si="198"/>
        <v>90</v>
      </c>
      <c r="X374" s="3">
        <f t="shared" si="198"/>
        <v>105</v>
      </c>
      <c r="Y374" s="3">
        <f t="shared" si="198"/>
        <v>120</v>
      </c>
      <c r="Z374" s="3">
        <f t="shared" si="198"/>
        <v>135</v>
      </c>
      <c r="AA374" s="3">
        <f t="shared" si="198"/>
        <v>150</v>
      </c>
      <c r="AB374" s="3">
        <f t="shared" si="198"/>
        <v>165</v>
      </c>
      <c r="AC374" s="3">
        <f t="shared" si="198"/>
        <v>180</v>
      </c>
      <c r="AD374" s="7">
        <f t="shared" si="203"/>
        <v>134.726655575861</v>
      </c>
      <c r="AE374" s="7">
        <f t="shared" si="203"/>
        <v>132.43097928898467</v>
      </c>
      <c r="AF374" s="7">
        <f t="shared" si="203"/>
        <v>126.1292132993314</v>
      </c>
      <c r="AG374" s="7">
        <f t="shared" si="203"/>
        <v>117.01632374943809</v>
      </c>
      <c r="AH374" s="7">
        <f t="shared" si="203"/>
        <v>106.13101169848164</v>
      </c>
      <c r="AI374" s="7">
        <f t="shared" si="203"/>
        <v>94.151916140528073</v>
      </c>
      <c r="AJ374" s="7">
        <f t="shared" si="203"/>
        <v>81.485712613720096</v>
      </c>
      <c r="AK374" s="7">
        <f t="shared" si="203"/>
        <v>68.376044489811449</v>
      </c>
      <c r="AL374" s="7">
        <f t="shared" si="203"/>
        <v>54.974097775221431</v>
      </c>
      <c r="AM374" s="7">
        <f t="shared" si="203"/>
        <v>41.378741006147798</v>
      </c>
      <c r="AN374" s="7">
        <f t="shared" si="203"/>
        <v>27.659706611522314</v>
      </c>
      <c r="AO374" s="7">
        <f t="shared" si="203"/>
        <v>13.876812073117902</v>
      </c>
      <c r="AP374" s="7">
        <f t="shared" si="203"/>
        <v>1.0333444241388527</v>
      </c>
      <c r="AQ374" s="7">
        <f t="shared" si="178"/>
        <v>13.876812073117902</v>
      </c>
      <c r="AR374" s="7">
        <f t="shared" si="178"/>
        <v>27.659706611522314</v>
      </c>
      <c r="AS374" s="7">
        <f t="shared" si="178"/>
        <v>41.378741006147798</v>
      </c>
      <c r="AT374" s="7">
        <f t="shared" si="201"/>
        <v>54.974097775221431</v>
      </c>
      <c r="AU374" s="7">
        <f t="shared" si="201"/>
        <v>68.376044489811449</v>
      </c>
      <c r="AV374" s="7">
        <f t="shared" si="201"/>
        <v>81.485712613720096</v>
      </c>
      <c r="AW374" s="7">
        <f t="shared" si="201"/>
        <v>94.151916140528073</v>
      </c>
      <c r="AX374" s="7">
        <f t="shared" si="201"/>
        <v>106.13101169848164</v>
      </c>
      <c r="AY374" s="7">
        <f t="shared" si="201"/>
        <v>117.01632374943809</v>
      </c>
      <c r="AZ374" s="7">
        <f t="shared" si="201"/>
        <v>126.1292132993314</v>
      </c>
      <c r="BA374" s="7">
        <f t="shared" si="201"/>
        <v>132.43097928898467</v>
      </c>
      <c r="BB374" s="7">
        <f t="shared" si="201"/>
        <v>134.726655575861</v>
      </c>
      <c r="BC374" s="7">
        <f t="shared" si="188"/>
        <v>100.0099555292925</v>
      </c>
      <c r="BD374" s="7">
        <f t="shared" si="181"/>
        <v>13.334660737239</v>
      </c>
      <c r="BE374" s="40">
        <f t="shared" si="189"/>
        <v>1.0329804442244102</v>
      </c>
      <c r="BF374" s="40">
        <f t="shared" si="202"/>
        <v>0</v>
      </c>
      <c r="BG374" s="40">
        <f t="shared" si="202"/>
        <v>0</v>
      </c>
      <c r="BH374" s="40">
        <f t="shared" si="202"/>
        <v>0</v>
      </c>
      <c r="BI374" s="40">
        <f t="shared" si="202"/>
        <v>0</v>
      </c>
      <c r="BJ374" s="40">
        <f t="shared" si="202"/>
        <v>0</v>
      </c>
      <c r="BK374" s="40">
        <f t="shared" si="202"/>
        <v>0</v>
      </c>
      <c r="BL374" s="40">
        <f t="shared" si="200"/>
        <v>209.0675898417681</v>
      </c>
      <c r="BM374" s="40">
        <f t="shared" si="200"/>
        <v>520.37178010351602</v>
      </c>
      <c r="BN374" s="40">
        <f t="shared" si="200"/>
        <v>810.46110425342476</v>
      </c>
      <c r="BO374" s="40">
        <f t="shared" si="200"/>
        <v>1059.5664542459524</v>
      </c>
      <c r="BP374" s="40">
        <f t="shared" si="200"/>
        <v>1250.7117121451633</v>
      </c>
      <c r="BQ374" s="40">
        <f t="shared" si="200"/>
        <v>1370.8706445077005</v>
      </c>
      <c r="BR374" s="40">
        <f t="shared" si="199"/>
        <v>1411.8546186650815</v>
      </c>
      <c r="BS374" s="40">
        <f t="shared" si="199"/>
        <v>1370.8706445077005</v>
      </c>
      <c r="BT374" s="40">
        <f t="shared" si="199"/>
        <v>1250.7117121451633</v>
      </c>
      <c r="BU374" s="40">
        <f t="shared" si="199"/>
        <v>1059.5664542459524</v>
      </c>
      <c r="BV374" s="40">
        <f t="shared" si="199"/>
        <v>810.46110425342476</v>
      </c>
      <c r="BW374" s="40">
        <f t="shared" si="199"/>
        <v>520.37178010351602</v>
      </c>
      <c r="BX374" s="40">
        <f t="shared" si="199"/>
        <v>209.0675898417681</v>
      </c>
      <c r="BY374" s="40">
        <f t="shared" si="172"/>
        <v>0</v>
      </c>
      <c r="BZ374" s="40">
        <f t="shared" si="172"/>
        <v>0</v>
      </c>
      <c r="CA374" s="40">
        <f t="shared" si="172"/>
        <v>0</v>
      </c>
      <c r="CB374" s="40">
        <f t="shared" si="197"/>
        <v>0</v>
      </c>
      <c r="CC374" s="40">
        <f t="shared" si="197"/>
        <v>0</v>
      </c>
      <c r="CD374" s="40">
        <f t="shared" si="197"/>
        <v>0</v>
      </c>
      <c r="CE374" s="40">
        <f t="shared" si="190"/>
        <v>720.0458555191916</v>
      </c>
      <c r="CF374" s="10">
        <f t="shared" si="182"/>
        <v>1.7455030087592622</v>
      </c>
      <c r="CG374" s="35">
        <f t="shared" si="183"/>
        <v>6.6580645161290324</v>
      </c>
      <c r="CH374" s="7">
        <f t="shared" si="184"/>
        <v>42.594930906607921</v>
      </c>
      <c r="CI374" s="7">
        <f t="shared" si="191"/>
        <v>21.723414762370041</v>
      </c>
      <c r="CJ374" s="10">
        <f t="shared" si="185"/>
        <v>23.41182107536396</v>
      </c>
    </row>
    <row r="375" spans="1:88" ht="15.75" thickBot="1" x14ac:dyDescent="0.3">
      <c r="A375" s="8">
        <v>364</v>
      </c>
      <c r="B375" s="3" t="s">
        <v>27</v>
      </c>
      <c r="C375" s="14">
        <v>44560</v>
      </c>
      <c r="D375" s="11">
        <f t="shared" si="186"/>
        <v>-23.085911002836564</v>
      </c>
      <c r="E375" s="8">
        <f t="shared" si="194"/>
        <v>-180</v>
      </c>
      <c r="F375" s="3">
        <f t="shared" si="194"/>
        <v>-165</v>
      </c>
      <c r="G375" s="3">
        <f t="shared" si="194"/>
        <v>-150</v>
      </c>
      <c r="H375" s="3">
        <f t="shared" si="194"/>
        <v>-135</v>
      </c>
      <c r="I375" s="3">
        <f t="shared" si="194"/>
        <v>-120</v>
      </c>
      <c r="J375" s="3">
        <f t="shared" si="194"/>
        <v>-105</v>
      </c>
      <c r="K375" s="3">
        <f t="shared" si="194"/>
        <v>-90</v>
      </c>
      <c r="L375" s="3">
        <f t="shared" si="196"/>
        <v>-75</v>
      </c>
      <c r="M375" s="3">
        <f t="shared" si="196"/>
        <v>-60</v>
      </c>
      <c r="N375" s="3">
        <f t="shared" si="196"/>
        <v>-45</v>
      </c>
      <c r="O375" s="3">
        <f t="shared" si="196"/>
        <v>-30</v>
      </c>
      <c r="P375" s="3">
        <f t="shared" si="196"/>
        <v>-15</v>
      </c>
      <c r="Q375" s="3">
        <f t="shared" si="196"/>
        <v>0</v>
      </c>
      <c r="R375" s="3">
        <f t="shared" si="196"/>
        <v>15</v>
      </c>
      <c r="S375" s="3">
        <f t="shared" si="198"/>
        <v>30</v>
      </c>
      <c r="T375" s="3">
        <f t="shared" si="198"/>
        <v>45</v>
      </c>
      <c r="U375" s="3">
        <f t="shared" si="198"/>
        <v>60</v>
      </c>
      <c r="V375" s="3">
        <f t="shared" si="198"/>
        <v>75</v>
      </c>
      <c r="W375" s="3">
        <f t="shared" si="198"/>
        <v>90</v>
      </c>
      <c r="X375" s="3">
        <f t="shared" si="198"/>
        <v>105</v>
      </c>
      <c r="Y375" s="3">
        <f t="shared" si="198"/>
        <v>120</v>
      </c>
      <c r="Z375" s="3">
        <f t="shared" si="198"/>
        <v>135</v>
      </c>
      <c r="AA375" s="3">
        <f t="shared" si="198"/>
        <v>150</v>
      </c>
      <c r="AB375" s="3">
        <f t="shared" si="198"/>
        <v>165</v>
      </c>
      <c r="AC375" s="3">
        <f t="shared" si="198"/>
        <v>180</v>
      </c>
      <c r="AD375" s="7">
        <f t="shared" si="203"/>
        <v>134.79408899716341</v>
      </c>
      <c r="AE375" s="7">
        <f t="shared" si="203"/>
        <v>132.4947516465669</v>
      </c>
      <c r="AF375" s="7">
        <f t="shared" si="203"/>
        <v>126.18444625119757</v>
      </c>
      <c r="AG375" s="7">
        <f t="shared" si="203"/>
        <v>117.06201526173102</v>
      </c>
      <c r="AH375" s="7">
        <f t="shared" si="203"/>
        <v>106.16809204253774</v>
      </c>
      <c r="AI375" s="7">
        <f t="shared" si="203"/>
        <v>94.181696035427734</v>
      </c>
      <c r="AJ375" s="7">
        <f t="shared" si="203"/>
        <v>81.509324720918372</v>
      </c>
      <c r="AK375" s="7">
        <f t="shared" si="203"/>
        <v>68.394334645864106</v>
      </c>
      <c r="AL375" s="7">
        <f t="shared" si="203"/>
        <v>54.987636987986193</v>
      </c>
      <c r="AM375" s="7">
        <f t="shared" si="203"/>
        <v>41.387828911373099</v>
      </c>
      <c r="AN375" s="7">
        <f t="shared" si="203"/>
        <v>27.664251167645524</v>
      </c>
      <c r="AO375" s="7">
        <f t="shared" si="203"/>
        <v>13.875391731696537</v>
      </c>
      <c r="AP375" s="7">
        <f t="shared" si="203"/>
        <v>0.96591100283638576</v>
      </c>
      <c r="AQ375" s="7">
        <f t="shared" si="178"/>
        <v>13.875391731696537</v>
      </c>
      <c r="AR375" s="7">
        <f t="shared" si="178"/>
        <v>27.664251167645524</v>
      </c>
      <c r="AS375" s="7">
        <f t="shared" si="178"/>
        <v>41.387828911373099</v>
      </c>
      <c r="AT375" s="7">
        <f t="shared" si="201"/>
        <v>54.987636987986193</v>
      </c>
      <c r="AU375" s="7">
        <f t="shared" si="201"/>
        <v>68.394334645864106</v>
      </c>
      <c r="AV375" s="7">
        <f t="shared" si="201"/>
        <v>81.509324720918372</v>
      </c>
      <c r="AW375" s="7">
        <f t="shared" si="201"/>
        <v>94.181696035427734</v>
      </c>
      <c r="AX375" s="7">
        <f t="shared" si="201"/>
        <v>106.16809204253774</v>
      </c>
      <c r="AY375" s="7">
        <f t="shared" si="201"/>
        <v>117.06201526173102</v>
      </c>
      <c r="AZ375" s="7">
        <f t="shared" si="201"/>
        <v>126.18444625119757</v>
      </c>
      <c r="BA375" s="7">
        <f t="shared" si="201"/>
        <v>132.4947516465669</v>
      </c>
      <c r="BB375" s="7">
        <f t="shared" si="201"/>
        <v>134.79408899716341</v>
      </c>
      <c r="BC375" s="7">
        <f t="shared" si="188"/>
        <v>99.977050847033908</v>
      </c>
      <c r="BD375" s="7">
        <f t="shared" si="181"/>
        <v>13.330273446271187</v>
      </c>
      <c r="BE375" s="40">
        <f t="shared" si="189"/>
        <v>1.0329951106939008</v>
      </c>
      <c r="BF375" s="40">
        <f t="shared" si="202"/>
        <v>0</v>
      </c>
      <c r="BG375" s="40">
        <f t="shared" si="202"/>
        <v>0</v>
      </c>
      <c r="BH375" s="40">
        <f t="shared" si="202"/>
        <v>0</v>
      </c>
      <c r="BI375" s="40">
        <f t="shared" si="202"/>
        <v>0</v>
      </c>
      <c r="BJ375" s="40">
        <f t="shared" si="202"/>
        <v>0</v>
      </c>
      <c r="BK375" s="40">
        <f t="shared" si="202"/>
        <v>0</v>
      </c>
      <c r="BL375" s="40">
        <f t="shared" si="200"/>
        <v>208.49501315747438</v>
      </c>
      <c r="BM375" s="40">
        <f t="shared" si="200"/>
        <v>519.96008968797491</v>
      </c>
      <c r="BN375" s="40">
        <f t="shared" si="200"/>
        <v>810.19933597329805</v>
      </c>
      <c r="BO375" s="40">
        <f t="shared" si="200"/>
        <v>1059.4334270221311</v>
      </c>
      <c r="BP375" s="40">
        <f t="shared" si="200"/>
        <v>1250.6774714083062</v>
      </c>
      <c r="BQ375" s="40">
        <f t="shared" si="200"/>
        <v>1370.8985035526318</v>
      </c>
      <c r="BR375" s="40">
        <f t="shared" si="199"/>
        <v>1411.9036587891217</v>
      </c>
      <c r="BS375" s="40">
        <f t="shared" si="199"/>
        <v>1370.8985035526318</v>
      </c>
      <c r="BT375" s="40">
        <f t="shared" si="199"/>
        <v>1250.6774714083062</v>
      </c>
      <c r="BU375" s="40">
        <f t="shared" si="199"/>
        <v>1059.4334270221311</v>
      </c>
      <c r="BV375" s="40">
        <f t="shared" si="199"/>
        <v>810.19933597329805</v>
      </c>
      <c r="BW375" s="40">
        <f t="shared" si="199"/>
        <v>519.96008968797491</v>
      </c>
      <c r="BX375" s="40">
        <f t="shared" si="199"/>
        <v>208.49501315747438</v>
      </c>
      <c r="BY375" s="40">
        <f t="shared" si="172"/>
        <v>0</v>
      </c>
      <c r="BZ375" s="40">
        <f t="shared" si="172"/>
        <v>0</v>
      </c>
      <c r="CA375" s="40">
        <f t="shared" si="172"/>
        <v>0</v>
      </c>
      <c r="CB375" s="40">
        <f t="shared" si="197"/>
        <v>0</v>
      </c>
      <c r="CC375" s="40">
        <f t="shared" si="197"/>
        <v>0</v>
      </c>
      <c r="CD375" s="40">
        <f t="shared" si="197"/>
        <v>0</v>
      </c>
      <c r="CE375" s="40">
        <f t="shared" si="190"/>
        <v>720.07086598245201</v>
      </c>
      <c r="CF375" s="10">
        <f t="shared" si="182"/>
        <v>1.7449287137145275</v>
      </c>
      <c r="CG375" s="35">
        <f t="shared" si="183"/>
        <v>6.6580645161290324</v>
      </c>
      <c r="CH375" s="7">
        <f t="shared" si="184"/>
        <v>42.587609192155298</v>
      </c>
      <c r="CI375" s="7">
        <f t="shared" si="191"/>
        <v>21.719680687999201</v>
      </c>
      <c r="CJ375" s="10">
        <f t="shared" si="185"/>
        <v>23.411436012242728</v>
      </c>
    </row>
    <row r="376" spans="1:88" ht="15.75" thickBot="1" x14ac:dyDescent="0.3">
      <c r="A376" s="4">
        <v>365</v>
      </c>
      <c r="B376" s="5" t="s">
        <v>27</v>
      </c>
      <c r="C376" s="15">
        <v>44561</v>
      </c>
      <c r="D376" s="12">
        <f t="shared" si="186"/>
        <v>-23.011636727869245</v>
      </c>
      <c r="E376" s="4">
        <f t="shared" si="194"/>
        <v>-180</v>
      </c>
      <c r="F376" s="5">
        <f t="shared" si="194"/>
        <v>-165</v>
      </c>
      <c r="G376" s="5">
        <f t="shared" si="194"/>
        <v>-150</v>
      </c>
      <c r="H376" s="5">
        <f t="shared" si="194"/>
        <v>-135</v>
      </c>
      <c r="I376" s="5">
        <f t="shared" si="194"/>
        <v>-120</v>
      </c>
      <c r="J376" s="5">
        <f t="shared" si="194"/>
        <v>-105</v>
      </c>
      <c r="K376" s="5">
        <f t="shared" si="194"/>
        <v>-90</v>
      </c>
      <c r="L376" s="5">
        <f t="shared" si="196"/>
        <v>-75</v>
      </c>
      <c r="M376" s="5">
        <f t="shared" si="196"/>
        <v>-60</v>
      </c>
      <c r="N376" s="5">
        <f t="shared" si="196"/>
        <v>-45</v>
      </c>
      <c r="O376" s="5">
        <f t="shared" si="196"/>
        <v>-30</v>
      </c>
      <c r="P376" s="5">
        <f t="shared" si="196"/>
        <v>-15</v>
      </c>
      <c r="Q376" s="5">
        <f t="shared" si="196"/>
        <v>0</v>
      </c>
      <c r="R376" s="5">
        <f t="shared" si="196"/>
        <v>15</v>
      </c>
      <c r="S376" s="5">
        <f t="shared" si="198"/>
        <v>30</v>
      </c>
      <c r="T376" s="5">
        <f t="shared" si="198"/>
        <v>45</v>
      </c>
      <c r="U376" s="5">
        <f t="shared" si="198"/>
        <v>60</v>
      </c>
      <c r="V376" s="5">
        <f t="shared" si="198"/>
        <v>75</v>
      </c>
      <c r="W376" s="5">
        <f t="shared" si="198"/>
        <v>90</v>
      </c>
      <c r="X376" s="5">
        <f t="shared" si="198"/>
        <v>105</v>
      </c>
      <c r="Y376" s="5">
        <f t="shared" si="198"/>
        <v>120</v>
      </c>
      <c r="Z376" s="5">
        <f t="shared" si="198"/>
        <v>135</v>
      </c>
      <c r="AA376" s="5">
        <f t="shared" si="198"/>
        <v>150</v>
      </c>
      <c r="AB376" s="5">
        <f t="shared" si="198"/>
        <v>165</v>
      </c>
      <c r="AC376" s="5">
        <f t="shared" si="198"/>
        <v>180</v>
      </c>
      <c r="AD376" s="33">
        <f t="shared" si="203"/>
        <v>134.86836327213075</v>
      </c>
      <c r="AE376" s="33">
        <f t="shared" si="203"/>
        <v>132.56498455784711</v>
      </c>
      <c r="AF376" s="33">
        <f t="shared" si="203"/>
        <v>126.24526023717378</v>
      </c>
      <c r="AG376" s="33">
        <f t="shared" si="203"/>
        <v>117.11231660316068</v>
      </c>
      <c r="AH376" s="33">
        <f t="shared" si="203"/>
        <v>106.2089154579547</v>
      </c>
      <c r="AI376" s="33">
        <f t="shared" si="203"/>
        <v>94.214491575432206</v>
      </c>
      <c r="AJ376" s="33">
        <f t="shared" si="203"/>
        <v>81.535344211605391</v>
      </c>
      <c r="AK376" s="33">
        <f t="shared" si="203"/>
        <v>68.414513960612425</v>
      </c>
      <c r="AL376" s="33">
        <f t="shared" si="203"/>
        <v>55.002611438081843</v>
      </c>
      <c r="AM376" s="33">
        <f t="shared" si="203"/>
        <v>41.397941062693285</v>
      </c>
      <c r="AN376" s="33">
        <f t="shared" si="203"/>
        <v>27.669431139397044</v>
      </c>
      <c r="AO376" s="33">
        <f t="shared" si="203"/>
        <v>13.8741990069844</v>
      </c>
      <c r="AP376" s="33">
        <f t="shared" si="203"/>
        <v>0.89163672786907511</v>
      </c>
      <c r="AQ376" s="33">
        <f t="shared" si="178"/>
        <v>13.8741990069844</v>
      </c>
      <c r="AR376" s="33">
        <f t="shared" si="178"/>
        <v>27.669431139397044</v>
      </c>
      <c r="AS376" s="33">
        <f t="shared" si="178"/>
        <v>41.397941062693285</v>
      </c>
      <c r="AT376" s="33">
        <f t="shared" si="201"/>
        <v>55.002611438081843</v>
      </c>
      <c r="AU376" s="33">
        <f t="shared" si="201"/>
        <v>68.414513960612425</v>
      </c>
      <c r="AV376" s="33">
        <f t="shared" si="201"/>
        <v>81.535344211605391</v>
      </c>
      <c r="AW376" s="33">
        <f t="shared" si="201"/>
        <v>94.214491575432206</v>
      </c>
      <c r="AX376" s="33">
        <f t="shared" si="201"/>
        <v>106.2089154579547</v>
      </c>
      <c r="AY376" s="33">
        <f t="shared" si="201"/>
        <v>117.11231660316068</v>
      </c>
      <c r="AZ376" s="33">
        <f t="shared" si="201"/>
        <v>126.24526023717378</v>
      </c>
      <c r="BA376" s="33">
        <f t="shared" si="201"/>
        <v>132.56498455784711</v>
      </c>
      <c r="BB376" s="34">
        <f t="shared" si="201"/>
        <v>134.86836327213075</v>
      </c>
      <c r="BC376" s="33">
        <f t="shared" si="188"/>
        <v>99.940850138303631</v>
      </c>
      <c r="BD376" s="33">
        <f t="shared" si="181"/>
        <v>13.325446685107151</v>
      </c>
      <c r="BE376" s="43">
        <f t="shared" si="189"/>
        <v>1.0329999999999999</v>
      </c>
      <c r="BF376" s="40">
        <f t="shared" si="202"/>
        <v>0</v>
      </c>
      <c r="BG376" s="40">
        <f t="shared" si="202"/>
        <v>0</v>
      </c>
      <c r="BH376" s="40">
        <f t="shared" si="202"/>
        <v>0</v>
      </c>
      <c r="BI376" s="40">
        <f t="shared" si="202"/>
        <v>0</v>
      </c>
      <c r="BJ376" s="40">
        <f t="shared" si="202"/>
        <v>0</v>
      </c>
      <c r="BK376" s="40">
        <f t="shared" si="202"/>
        <v>0</v>
      </c>
      <c r="BL376" s="40">
        <f t="shared" si="200"/>
        <v>207.86173094848311</v>
      </c>
      <c r="BM376" s="40">
        <f t="shared" si="200"/>
        <v>519.50012238054649</v>
      </c>
      <c r="BN376" s="40">
        <f t="shared" si="200"/>
        <v>809.90087244330732</v>
      </c>
      <c r="BO376" s="40">
        <f t="shared" si="200"/>
        <v>1059.2736499299183</v>
      </c>
      <c r="BP376" s="40">
        <f t="shared" si="200"/>
        <v>1250.624112162667</v>
      </c>
      <c r="BQ376" s="40">
        <f t="shared" si="200"/>
        <v>1370.9120413619819</v>
      </c>
      <c r="BR376" s="40">
        <f t="shared" si="199"/>
        <v>1411.9400139381314</v>
      </c>
      <c r="BS376" s="40">
        <f t="shared" si="199"/>
        <v>1370.9120413619819</v>
      </c>
      <c r="BT376" s="40">
        <f t="shared" si="199"/>
        <v>1250.624112162667</v>
      </c>
      <c r="BU376" s="40">
        <f t="shared" si="199"/>
        <v>1059.2736499299183</v>
      </c>
      <c r="BV376" s="40">
        <f t="shared" si="199"/>
        <v>809.90087244330732</v>
      </c>
      <c r="BW376" s="40">
        <f t="shared" si="199"/>
        <v>519.50012238054649</v>
      </c>
      <c r="BX376" s="40">
        <f t="shared" si="199"/>
        <v>207.86173094848311</v>
      </c>
      <c r="BY376" s="40">
        <f t="shared" si="172"/>
        <v>0</v>
      </c>
      <c r="BZ376" s="40">
        <f t="shared" si="172"/>
        <v>0</v>
      </c>
      <c r="CA376" s="40">
        <f t="shared" si="172"/>
        <v>0</v>
      </c>
      <c r="CB376" s="40">
        <f t="shared" si="197"/>
        <v>0</v>
      </c>
      <c r="CC376" s="40">
        <f t="shared" si="197"/>
        <v>0</v>
      </c>
      <c r="CD376" s="40">
        <f t="shared" si="197"/>
        <v>0</v>
      </c>
      <c r="CE376" s="40">
        <f t="shared" si="190"/>
        <v>720.08940710844706</v>
      </c>
      <c r="CF376" s="34">
        <f t="shared" si="182"/>
        <v>1.7442968921556286</v>
      </c>
      <c r="CG376" s="36">
        <f t="shared" si="183"/>
        <v>6.6580645161290324</v>
      </c>
      <c r="CH376" s="33">
        <f t="shared" si="184"/>
        <v>42.57899904552589</v>
      </c>
      <c r="CI376" s="7">
        <f t="shared" si="191"/>
        <v>21.715289513218206</v>
      </c>
      <c r="CJ376" s="34">
        <f t="shared" si="185"/>
        <v>23.410708537816106</v>
      </c>
    </row>
  </sheetData>
  <mergeCells count="20">
    <mergeCell ref="F6:I6"/>
    <mergeCell ref="F2:I2"/>
    <mergeCell ref="F3:I3"/>
    <mergeCell ref="J3:P3"/>
    <mergeCell ref="F4:I4"/>
    <mergeCell ref="J4:K4"/>
    <mergeCell ref="F7:I7"/>
    <mergeCell ref="F8:I8"/>
    <mergeCell ref="B10:B11"/>
    <mergeCell ref="C10:C11"/>
    <mergeCell ref="D10:D11"/>
    <mergeCell ref="E10:AC10"/>
    <mergeCell ref="CL10:DJ10"/>
    <mergeCell ref="CJ10:CJ11"/>
    <mergeCell ref="AD10:BB10"/>
    <mergeCell ref="BD10:BD11"/>
    <mergeCell ref="BF10:CD10"/>
    <mergeCell ref="CG10:CG11"/>
    <mergeCell ref="CH10:CH11"/>
    <mergeCell ref="CI10:CI11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808CB-3FEC-48D0-89E1-507CAEB08E74}">
  <dimension ref="A1:EF376"/>
  <sheetViews>
    <sheetView zoomScale="91" zoomScaleNormal="91" workbookViewId="0">
      <selection activeCell="R48" sqref="R47:R48"/>
    </sheetView>
  </sheetViews>
  <sheetFormatPr defaultRowHeight="15" x14ac:dyDescent="0.25"/>
  <cols>
    <col min="1" max="1" width="3.5703125" style="3" customWidth="1"/>
    <col min="2" max="2" width="7.28515625" style="3" bestFit="1" customWidth="1"/>
    <col min="3" max="3" width="8.85546875" style="3"/>
    <col min="4" max="4" width="12.5703125" style="3" customWidth="1"/>
    <col min="5" max="9" width="4.7109375" style="3" customWidth="1"/>
    <col min="10" max="10" width="8.28515625" style="3" bestFit="1" customWidth="1"/>
    <col min="11" max="54" width="4.7109375" style="3" customWidth="1"/>
    <col min="55" max="55" width="25.7109375" style="3" customWidth="1"/>
    <col min="56" max="56" width="15.28515625" style="3" customWidth="1"/>
    <col min="57" max="57" width="4.7109375" style="39" customWidth="1"/>
    <col min="58" max="58" width="4.28515625" style="39" customWidth="1"/>
    <col min="59" max="83" width="4.7109375" style="39" customWidth="1"/>
    <col min="84" max="84" width="13.28515625" style="3" customWidth="1"/>
    <col min="85" max="85" width="8.85546875" style="3"/>
    <col min="86" max="86" width="13.28515625" style="3" customWidth="1"/>
    <col min="87" max="89" width="19.140625" style="3" customWidth="1"/>
    <col min="90" max="90" width="4.7109375" style="3" customWidth="1"/>
    <col min="91" max="91" width="8.140625" customWidth="1"/>
    <col min="92" max="92" width="8.85546875" customWidth="1"/>
    <col min="93" max="93" width="31.140625" customWidth="1"/>
    <col min="94" max="109" width="8.85546875" customWidth="1"/>
    <col min="110" max="110" width="13.140625" customWidth="1"/>
    <col min="112" max="112" width="11" bestFit="1" customWidth="1"/>
    <col min="113" max="124" width="7.140625" customWidth="1"/>
    <col min="125" max="125" width="13.28515625" bestFit="1" customWidth="1"/>
    <col min="126" max="136" width="7.140625" customWidth="1"/>
  </cols>
  <sheetData>
    <row r="1" spans="1:136" ht="15.75" thickBot="1" x14ac:dyDescent="0.3"/>
    <row r="2" spans="1:136" ht="15.75" thickBot="1" x14ac:dyDescent="0.3">
      <c r="F2" s="161" t="s">
        <v>650</v>
      </c>
      <c r="G2" s="162"/>
      <c r="H2" s="162"/>
      <c r="I2" s="162"/>
      <c r="J2" s="73" t="str">
        <f>'Radiação Automática'!L77</f>
        <v>JANEIRO</v>
      </c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4"/>
      <c r="W2" s="39"/>
    </row>
    <row r="3" spans="1:136" ht="15.75" thickBot="1" x14ac:dyDescent="0.3">
      <c r="F3" s="169" t="s">
        <v>337</v>
      </c>
      <c r="G3" s="170"/>
      <c r="H3" s="170"/>
      <c r="I3" s="170"/>
      <c r="J3" s="170" t="str">
        <f>'Radiação Automática'!E17</f>
        <v>PRESIDENTE PRUDENTE - SP</v>
      </c>
      <c r="K3" s="170"/>
      <c r="L3" s="170"/>
      <c r="M3" s="170"/>
      <c r="N3" s="170"/>
      <c r="O3" s="170"/>
      <c r="P3" s="170"/>
      <c r="Q3" s="79"/>
      <c r="R3" s="79"/>
      <c r="S3" s="79"/>
      <c r="T3" s="79"/>
      <c r="U3" s="79"/>
      <c r="V3" s="80"/>
      <c r="W3" s="39"/>
    </row>
    <row r="4" spans="1:136" ht="15.75" thickBot="1" x14ac:dyDescent="0.3">
      <c r="F4" s="171" t="s">
        <v>0</v>
      </c>
      <c r="G4" s="172"/>
      <c r="H4" s="172"/>
      <c r="I4" s="172"/>
      <c r="J4" s="173">
        <f>VLOOKUP(J3,CO12:DF300,15,FALSE)</f>
        <v>-22.12</v>
      </c>
      <c r="K4" s="173"/>
      <c r="L4" s="39"/>
      <c r="M4" s="39"/>
      <c r="N4" s="39"/>
      <c r="O4" s="39"/>
      <c r="P4" s="39"/>
      <c r="Q4" s="39"/>
      <c r="R4" s="39"/>
      <c r="S4" s="39"/>
      <c r="T4" s="39"/>
      <c r="U4" s="39"/>
      <c r="V4" s="75"/>
      <c r="W4" s="39"/>
    </row>
    <row r="5" spans="1:136" ht="15.75" thickBot="1" x14ac:dyDescent="0.3">
      <c r="F5" s="169" t="s">
        <v>9</v>
      </c>
      <c r="G5" s="170"/>
      <c r="H5" s="170"/>
      <c r="I5" s="170"/>
      <c r="J5" s="79" t="s">
        <v>657</v>
      </c>
      <c r="K5" s="79" t="s">
        <v>658</v>
      </c>
      <c r="L5" s="79" t="s">
        <v>659</v>
      </c>
      <c r="M5" s="79" t="s">
        <v>660</v>
      </c>
      <c r="N5" s="79" t="s">
        <v>661</v>
      </c>
      <c r="O5" s="79" t="s">
        <v>662</v>
      </c>
      <c r="P5" s="79" t="s">
        <v>663</v>
      </c>
      <c r="Q5" s="79" t="s">
        <v>664</v>
      </c>
      <c r="R5" s="79" t="s">
        <v>665</v>
      </c>
      <c r="S5" s="79" t="s">
        <v>666</v>
      </c>
      <c r="T5" s="79" t="s">
        <v>667</v>
      </c>
      <c r="U5" s="79" t="s">
        <v>668</v>
      </c>
      <c r="V5" s="80" t="s">
        <v>669</v>
      </c>
      <c r="W5" s="39"/>
    </row>
    <row r="6" spans="1:136" ht="15.75" thickBot="1" x14ac:dyDescent="0.3">
      <c r="F6" s="171" t="s">
        <v>644</v>
      </c>
      <c r="G6" s="172"/>
      <c r="H6" s="172"/>
      <c r="I6" s="172"/>
      <c r="J6" s="32">
        <f>'Radiação Automática'!B22</f>
        <v>197.2</v>
      </c>
      <c r="K6" s="32">
        <f>'Radiação Automática'!C22</f>
        <v>186.5</v>
      </c>
      <c r="L6" s="32">
        <f>'Radiação Automática'!D22</f>
        <v>228.9</v>
      </c>
      <c r="M6" s="32">
        <f>'Radiação Automática'!E22</f>
        <v>239.5</v>
      </c>
      <c r="N6" s="32">
        <f>'Radiação Automática'!F22</f>
        <v>215.1</v>
      </c>
      <c r="O6" s="32">
        <f>'Radiação Automática'!G22</f>
        <v>209.7</v>
      </c>
      <c r="P6" s="32">
        <f>'Radiação Automática'!H22</f>
        <v>235.8</v>
      </c>
      <c r="Q6" s="32">
        <f>'Radiação Automática'!I22</f>
        <v>233.4</v>
      </c>
      <c r="R6" s="32">
        <f>'Radiação Automática'!J22</f>
        <v>195.4</v>
      </c>
      <c r="S6" s="32">
        <f>'Radiação Automática'!K22</f>
        <v>216.1</v>
      </c>
      <c r="T6" s="32">
        <f>'Radiação Automática'!L22</f>
        <v>227</v>
      </c>
      <c r="U6" s="32">
        <f>'Radiação Automática'!M22</f>
        <v>206.4</v>
      </c>
      <c r="V6" s="76">
        <f>'Radiação Automática'!N22</f>
        <v>215.91666666666671</v>
      </c>
      <c r="W6" s="39"/>
    </row>
    <row r="7" spans="1:136" ht="15.75" thickBot="1" x14ac:dyDescent="0.3">
      <c r="F7" s="169" t="s">
        <v>645</v>
      </c>
      <c r="G7" s="170"/>
      <c r="H7" s="170"/>
      <c r="I7" s="170"/>
      <c r="J7" s="81">
        <f>'Radiação Automática'!B23</f>
        <v>6.3612903225806452</v>
      </c>
      <c r="K7" s="81">
        <f>'Radiação Automática'!C23</f>
        <v>6.6607142857142856</v>
      </c>
      <c r="L7" s="81">
        <f>'Radiação Automática'!D23</f>
        <v>7.3838709677419354</v>
      </c>
      <c r="M7" s="81">
        <f>'Radiação Automática'!E23</f>
        <v>7.9833333333333334</v>
      </c>
      <c r="N7" s="81">
        <f>'Radiação Automática'!F23</f>
        <v>6.9387096774193546</v>
      </c>
      <c r="O7" s="81">
        <f>'Radiação Automática'!G23</f>
        <v>6.9899999999999993</v>
      </c>
      <c r="P7" s="81">
        <f>'Radiação Automática'!H23</f>
        <v>7.6064516129032258</v>
      </c>
      <c r="Q7" s="81">
        <f>'Radiação Automática'!I23</f>
        <v>7.5290322580645164</v>
      </c>
      <c r="R7" s="81">
        <f>'Radiação Automática'!J23</f>
        <v>6.5133333333333336</v>
      </c>
      <c r="S7" s="81">
        <f>'Radiação Automática'!K23</f>
        <v>6.9709677419354836</v>
      </c>
      <c r="T7" s="81">
        <f>'Radiação Automática'!L23</f>
        <v>7.5666666666666664</v>
      </c>
      <c r="U7" s="81">
        <f>'Radiação Automática'!M23</f>
        <v>6.6580645161290324</v>
      </c>
      <c r="V7" s="82">
        <f>'Radiação Automática'!N23</f>
        <v>7.0968695596518181</v>
      </c>
      <c r="W7" s="39"/>
    </row>
    <row r="8" spans="1:136" ht="15.75" thickBot="1" x14ac:dyDescent="0.3">
      <c r="F8" s="174" t="s">
        <v>648</v>
      </c>
      <c r="G8" s="175"/>
      <c r="H8" s="175"/>
      <c r="I8" s="175"/>
      <c r="J8" s="77">
        <f>AVERAGE(BF12:CD42)</f>
        <v>468.55578902807923</v>
      </c>
      <c r="K8" s="77">
        <f>AVERAGE(BF43:CD70)</f>
        <v>444.71683727730641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8"/>
      <c r="W8" s="39"/>
    </row>
    <row r="9" spans="1:136" ht="15.75" thickBot="1" x14ac:dyDescent="0.3"/>
    <row r="10" spans="1:136" x14ac:dyDescent="0.25">
      <c r="B10" s="151" t="s">
        <v>9</v>
      </c>
      <c r="C10" s="151" t="s">
        <v>10</v>
      </c>
      <c r="D10" s="151" t="s">
        <v>11</v>
      </c>
      <c r="E10" s="146" t="s">
        <v>1</v>
      </c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6" t="s">
        <v>2</v>
      </c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8"/>
      <c r="BC10" s="7" t="s">
        <v>4</v>
      </c>
      <c r="BD10" s="151" t="s">
        <v>3</v>
      </c>
      <c r="BE10" s="40" t="s">
        <v>5</v>
      </c>
      <c r="BF10" s="153" t="s">
        <v>6</v>
      </c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5"/>
      <c r="CE10" s="85"/>
      <c r="CF10" s="7" t="s">
        <v>8</v>
      </c>
      <c r="CG10" s="151" t="s">
        <v>10</v>
      </c>
      <c r="CH10" s="151" t="s">
        <v>647</v>
      </c>
      <c r="CI10" s="151" t="s">
        <v>7</v>
      </c>
      <c r="CJ10" s="149" t="s">
        <v>651</v>
      </c>
      <c r="CK10" s="149" t="s">
        <v>652</v>
      </c>
      <c r="CM10" s="167" t="s">
        <v>338</v>
      </c>
      <c r="CN10" s="165"/>
      <c r="CO10" s="176"/>
      <c r="CP10" s="26">
        <v>31</v>
      </c>
      <c r="CQ10" s="26">
        <v>28</v>
      </c>
      <c r="CR10" s="26">
        <v>31</v>
      </c>
      <c r="CS10" s="26">
        <v>30</v>
      </c>
      <c r="CT10" s="26">
        <v>31</v>
      </c>
      <c r="CU10" s="26">
        <v>30</v>
      </c>
      <c r="CV10" s="26">
        <v>31</v>
      </c>
      <c r="CW10" s="26">
        <v>30</v>
      </c>
      <c r="CX10" s="26">
        <v>31</v>
      </c>
      <c r="CY10" s="26">
        <v>30</v>
      </c>
      <c r="CZ10" s="26">
        <v>31</v>
      </c>
      <c r="DA10" s="26">
        <v>30</v>
      </c>
      <c r="DB10" s="26">
        <v>31</v>
      </c>
      <c r="DC10" s="167" t="s">
        <v>630</v>
      </c>
      <c r="DD10" s="165" t="s">
        <v>631</v>
      </c>
      <c r="DE10" s="165" t="s">
        <v>632</v>
      </c>
      <c r="DF10" s="163" t="s">
        <v>633</v>
      </c>
      <c r="DH10" s="146" t="s">
        <v>653</v>
      </c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8"/>
    </row>
    <row r="11" spans="1:136" ht="15.75" thickBot="1" x14ac:dyDescent="0.3">
      <c r="B11" s="152"/>
      <c r="C11" s="152"/>
      <c r="D11" s="152"/>
      <c r="E11" s="8">
        <v>0</v>
      </c>
      <c r="F11" s="3">
        <v>1</v>
      </c>
      <c r="G11" s="3">
        <v>2</v>
      </c>
      <c r="H11" s="3">
        <v>3</v>
      </c>
      <c r="I11" s="3">
        <v>4</v>
      </c>
      <c r="J11" s="3">
        <v>5</v>
      </c>
      <c r="K11" s="3">
        <v>6</v>
      </c>
      <c r="L11" s="3">
        <v>7</v>
      </c>
      <c r="M11" s="3">
        <v>8</v>
      </c>
      <c r="N11" s="3">
        <v>9</v>
      </c>
      <c r="O11" s="3">
        <v>10</v>
      </c>
      <c r="P11" s="3">
        <v>11</v>
      </c>
      <c r="Q11" s="3">
        <v>12</v>
      </c>
      <c r="R11" s="3">
        <v>13</v>
      </c>
      <c r="S11" s="3">
        <v>14</v>
      </c>
      <c r="T11" s="3">
        <v>15</v>
      </c>
      <c r="U11" s="3">
        <v>16</v>
      </c>
      <c r="V11" s="3">
        <v>17</v>
      </c>
      <c r="W11" s="3">
        <v>18</v>
      </c>
      <c r="X11" s="3">
        <v>19</v>
      </c>
      <c r="Y11" s="3">
        <v>20</v>
      </c>
      <c r="Z11" s="3">
        <v>21</v>
      </c>
      <c r="AA11" s="3">
        <v>22</v>
      </c>
      <c r="AB11" s="3">
        <v>23</v>
      </c>
      <c r="AC11" s="3">
        <v>24</v>
      </c>
      <c r="AD11" s="8">
        <v>0</v>
      </c>
      <c r="AE11" s="3">
        <v>1</v>
      </c>
      <c r="AF11" s="3">
        <v>2</v>
      </c>
      <c r="AG11" s="3">
        <v>3</v>
      </c>
      <c r="AH11" s="3">
        <v>4</v>
      </c>
      <c r="AI11" s="3">
        <v>5</v>
      </c>
      <c r="AJ11" s="3">
        <v>6</v>
      </c>
      <c r="AK11" s="3">
        <v>7</v>
      </c>
      <c r="AL11" s="3">
        <v>8</v>
      </c>
      <c r="AM11" s="3">
        <v>9</v>
      </c>
      <c r="AN11" s="3">
        <v>10</v>
      </c>
      <c r="AO11" s="3">
        <v>11</v>
      </c>
      <c r="AP11" s="3">
        <v>12</v>
      </c>
      <c r="AQ11" s="3">
        <v>13</v>
      </c>
      <c r="AR11" s="3">
        <v>14</v>
      </c>
      <c r="AS11" s="3">
        <v>15</v>
      </c>
      <c r="AT11" s="3">
        <v>16</v>
      </c>
      <c r="AU11" s="3">
        <v>17</v>
      </c>
      <c r="AV11" s="3">
        <v>18</v>
      </c>
      <c r="AW11" s="3">
        <v>19</v>
      </c>
      <c r="AX11" s="3">
        <v>20</v>
      </c>
      <c r="AY11" s="3">
        <v>21</v>
      </c>
      <c r="AZ11" s="3">
        <v>22</v>
      </c>
      <c r="BA11" s="3">
        <v>23</v>
      </c>
      <c r="BB11" s="9">
        <v>24</v>
      </c>
      <c r="BC11" s="8" t="s">
        <v>12</v>
      </c>
      <c r="BD11" s="152"/>
      <c r="BE11" s="41" t="s">
        <v>12</v>
      </c>
      <c r="BF11" s="41">
        <v>0</v>
      </c>
      <c r="BG11" s="39">
        <v>1</v>
      </c>
      <c r="BH11" s="39">
        <v>2</v>
      </c>
      <c r="BI11" s="39">
        <v>3</v>
      </c>
      <c r="BJ11" s="39">
        <v>4</v>
      </c>
      <c r="BK11" s="39">
        <v>5</v>
      </c>
      <c r="BL11" s="44">
        <v>6</v>
      </c>
      <c r="BM11" s="39">
        <v>7</v>
      </c>
      <c r="BN11" s="39">
        <v>8</v>
      </c>
      <c r="BO11" s="45">
        <v>9</v>
      </c>
      <c r="BP11" s="39">
        <v>10</v>
      </c>
      <c r="BQ11" s="39">
        <v>11</v>
      </c>
      <c r="BR11" s="46">
        <v>12</v>
      </c>
      <c r="BS11" s="39">
        <v>13</v>
      </c>
      <c r="BT11" s="39">
        <v>14</v>
      </c>
      <c r="BU11" s="45">
        <v>15</v>
      </c>
      <c r="BV11" s="39">
        <v>16</v>
      </c>
      <c r="BW11" s="39">
        <v>17</v>
      </c>
      <c r="BX11" s="44">
        <v>18</v>
      </c>
      <c r="BY11" s="39">
        <v>19</v>
      </c>
      <c r="BZ11" s="39">
        <v>20</v>
      </c>
      <c r="CA11" s="39">
        <v>21</v>
      </c>
      <c r="CB11" s="39">
        <v>22</v>
      </c>
      <c r="CC11" s="39">
        <v>23</v>
      </c>
      <c r="CD11" s="42">
        <v>24</v>
      </c>
      <c r="CE11" s="39" t="s">
        <v>698</v>
      </c>
      <c r="CF11" s="8" t="s">
        <v>12</v>
      </c>
      <c r="CG11" s="152"/>
      <c r="CH11" s="156"/>
      <c r="CI11" s="156"/>
      <c r="CJ11" s="150"/>
      <c r="CK11" s="150"/>
      <c r="CM11" s="27" t="s">
        <v>29</v>
      </c>
      <c r="CN11" s="28" t="s">
        <v>28</v>
      </c>
      <c r="CO11" s="29" t="s">
        <v>628</v>
      </c>
      <c r="CP11" s="28" t="s">
        <v>16</v>
      </c>
      <c r="CQ11" s="28" t="s">
        <v>17</v>
      </c>
      <c r="CR11" s="28" t="s">
        <v>18</v>
      </c>
      <c r="CS11" s="28" t="s">
        <v>19</v>
      </c>
      <c r="CT11" s="28" t="s">
        <v>20</v>
      </c>
      <c r="CU11" s="28" t="s">
        <v>21</v>
      </c>
      <c r="CV11" s="28" t="s">
        <v>22</v>
      </c>
      <c r="CW11" s="28" t="s">
        <v>23</v>
      </c>
      <c r="CX11" s="28" t="s">
        <v>24</v>
      </c>
      <c r="CY11" s="28" t="s">
        <v>25</v>
      </c>
      <c r="CZ11" s="28" t="s">
        <v>26</v>
      </c>
      <c r="DA11" s="28" t="s">
        <v>27</v>
      </c>
      <c r="DB11" s="28" t="s">
        <v>30</v>
      </c>
      <c r="DC11" s="168"/>
      <c r="DD11" s="166"/>
      <c r="DE11" s="166"/>
      <c r="DF11" s="164"/>
      <c r="DH11" s="17"/>
      <c r="DI11">
        <v>1</v>
      </c>
      <c r="DJ11">
        <v>2</v>
      </c>
      <c r="DK11">
        <v>3</v>
      </c>
      <c r="DL11">
        <v>4</v>
      </c>
      <c r="DM11">
        <v>5</v>
      </c>
      <c r="DN11">
        <v>6</v>
      </c>
      <c r="DO11">
        <v>7</v>
      </c>
      <c r="DP11">
        <v>8</v>
      </c>
      <c r="DQ11">
        <v>9</v>
      </c>
      <c r="DR11">
        <v>10</v>
      </c>
      <c r="DS11">
        <v>11</v>
      </c>
      <c r="DT11">
        <v>12</v>
      </c>
      <c r="DU11">
        <v>13</v>
      </c>
      <c r="DV11">
        <v>14</v>
      </c>
      <c r="DW11">
        <v>15</v>
      </c>
      <c r="DX11">
        <v>16</v>
      </c>
      <c r="DY11">
        <v>17</v>
      </c>
      <c r="DZ11">
        <v>18</v>
      </c>
      <c r="EA11">
        <v>19</v>
      </c>
      <c r="EB11">
        <v>20</v>
      </c>
      <c r="EC11">
        <v>21</v>
      </c>
      <c r="ED11">
        <v>22</v>
      </c>
      <c r="EE11">
        <v>23</v>
      </c>
      <c r="EF11" s="18">
        <v>24</v>
      </c>
    </row>
    <row r="12" spans="1:136" ht="15.75" thickBot="1" x14ac:dyDescent="0.3">
      <c r="A12" s="7">
        <v>1</v>
      </c>
      <c r="B12" s="22" t="s">
        <v>16</v>
      </c>
      <c r="C12" s="13">
        <v>44197</v>
      </c>
      <c r="D12" s="10">
        <f>(23.45)*SIN(RADIANS((360/365)*(A12-80)))</f>
        <v>-22.930543608307651</v>
      </c>
      <c r="E12" s="7">
        <f>(E$11-12)*15</f>
        <v>-180</v>
      </c>
      <c r="F12" s="22">
        <f t="shared" ref="F12:AC27" si="0">(F$11-12)*15</f>
        <v>-165</v>
      </c>
      <c r="G12" s="22">
        <f t="shared" si="0"/>
        <v>-150</v>
      </c>
      <c r="H12" s="22">
        <f t="shared" si="0"/>
        <v>-135</v>
      </c>
      <c r="I12" s="22">
        <f t="shared" si="0"/>
        <v>-120</v>
      </c>
      <c r="J12" s="22">
        <f t="shared" si="0"/>
        <v>-105</v>
      </c>
      <c r="K12" s="22">
        <f t="shared" si="0"/>
        <v>-90</v>
      </c>
      <c r="L12" s="22">
        <f t="shared" si="0"/>
        <v>-75</v>
      </c>
      <c r="M12" s="22">
        <f t="shared" si="0"/>
        <v>-60</v>
      </c>
      <c r="N12" s="22">
        <f t="shared" si="0"/>
        <v>-45</v>
      </c>
      <c r="O12" s="22">
        <f t="shared" si="0"/>
        <v>-30</v>
      </c>
      <c r="P12" s="22">
        <f t="shared" si="0"/>
        <v>-15</v>
      </c>
      <c r="Q12" s="22">
        <f>(Q$11-12)*15</f>
        <v>0</v>
      </c>
      <c r="R12" s="22">
        <f t="shared" si="0"/>
        <v>15</v>
      </c>
      <c r="S12" s="22">
        <f t="shared" si="0"/>
        <v>30</v>
      </c>
      <c r="T12" s="22">
        <f t="shared" si="0"/>
        <v>45</v>
      </c>
      <c r="U12" s="22">
        <f t="shared" si="0"/>
        <v>60</v>
      </c>
      <c r="V12" s="22">
        <f t="shared" si="0"/>
        <v>75</v>
      </c>
      <c r="W12" s="22">
        <f t="shared" si="0"/>
        <v>90</v>
      </c>
      <c r="X12" s="22">
        <f t="shared" si="0"/>
        <v>105</v>
      </c>
      <c r="Y12" s="22">
        <f t="shared" si="0"/>
        <v>120</v>
      </c>
      <c r="Z12" s="22">
        <f t="shared" si="0"/>
        <v>135</v>
      </c>
      <c r="AA12" s="22">
        <f t="shared" si="0"/>
        <v>150</v>
      </c>
      <c r="AB12" s="22">
        <f t="shared" si="0"/>
        <v>165</v>
      </c>
      <c r="AC12" s="22">
        <f t="shared" si="0"/>
        <v>180</v>
      </c>
      <c r="AD12" s="7">
        <f>DEGREES(ACOS((SIN(RADIANS($J$4))*SIN(RADIANS($D12))+COS(RADIANS($J$4))*COS(RADIANS($D12))*COS(RADIANS(E12)))))</f>
        <v>134.94945639169234</v>
      </c>
      <c r="AE12" s="7">
        <f t="shared" ref="AE12:BB27" si="1">DEGREES(ACOS((SIN(RADIANS($J$4))*SIN(RADIANS($D12))+COS(RADIANS($J$4))*COS(RADIANS($D12))*COS(RADIANS(F12)))))</f>
        <v>132.6416545876871</v>
      </c>
      <c r="AF12" s="7">
        <f t="shared" si="1"/>
        <v>126.31163073741371</v>
      </c>
      <c r="AG12" s="7">
        <f t="shared" si="1"/>
        <v>117.16720543239295</v>
      </c>
      <c r="AH12" s="7">
        <f t="shared" si="1"/>
        <v>106.25346440613851</v>
      </c>
      <c r="AI12" s="7">
        <f t="shared" si="1"/>
        <v>94.250291427490694</v>
      </c>
      <c r="AJ12" s="7">
        <f t="shared" si="1"/>
        <v>81.563766807041802</v>
      </c>
      <c r="AK12" s="7">
        <f t="shared" si="1"/>
        <v>68.436586144673257</v>
      </c>
      <c r="AL12" s="7">
        <f t="shared" si="1"/>
        <v>55.019034471719522</v>
      </c>
      <c r="AM12" s="7">
        <f t="shared" si="1"/>
        <v>41.409103955345778</v>
      </c>
      <c r="AN12" s="7">
        <f t="shared" si="1"/>
        <v>27.67529529854184</v>
      </c>
      <c r="AO12" s="7">
        <f t="shared" si="1"/>
        <v>13.873341844592829</v>
      </c>
      <c r="AP12" s="7">
        <f t="shared" si="1"/>
        <v>0.81054360830760608</v>
      </c>
      <c r="AQ12" s="7">
        <f t="shared" si="1"/>
        <v>13.873341844592829</v>
      </c>
      <c r="AR12" s="7">
        <f t="shared" si="1"/>
        <v>27.67529529854184</v>
      </c>
      <c r="AS12" s="7">
        <f t="shared" si="1"/>
        <v>41.409103955345778</v>
      </c>
      <c r="AT12" s="7">
        <f t="shared" si="1"/>
        <v>55.019034471719522</v>
      </c>
      <c r="AU12" s="7">
        <f t="shared" si="1"/>
        <v>68.436586144673257</v>
      </c>
      <c r="AV12" s="7">
        <f t="shared" si="1"/>
        <v>81.563766807041802</v>
      </c>
      <c r="AW12" s="7">
        <f t="shared" si="1"/>
        <v>94.250291427490694</v>
      </c>
      <c r="AX12" s="7">
        <f t="shared" si="1"/>
        <v>106.25346440613851</v>
      </c>
      <c r="AY12" s="7">
        <f t="shared" si="1"/>
        <v>117.16720543239295</v>
      </c>
      <c r="AZ12" s="7">
        <f t="shared" si="1"/>
        <v>126.31163073741371</v>
      </c>
      <c r="BA12" s="7">
        <f t="shared" si="1"/>
        <v>132.6416545876871</v>
      </c>
      <c r="BB12" s="7">
        <f t="shared" si="1"/>
        <v>134.94945639169234</v>
      </c>
      <c r="BC12" s="53">
        <f>DEGREES(ACOS(-(TAN(RADIANS($J$4))*TAN(RADIANS($D12)))))</f>
        <v>99.901376033740391</v>
      </c>
      <c r="BD12" s="7">
        <f t="shared" ref="BD12:BD75" si="2">(2*BC12)/15</f>
        <v>13.320183471165386</v>
      </c>
      <c r="BE12" s="40">
        <f>1+0.033*COS(RADIANS((360*$A12)/365))</f>
        <v>1.0329951106939008</v>
      </c>
      <c r="BF12" s="40">
        <f>IF(1367*$BE12*COS(RADIANS(AD12))&gt;0,1367*$BE12*COS(RADIANS(AD12)),0)</f>
        <v>0</v>
      </c>
      <c r="BG12" s="40">
        <f>IF(1367*$BE12*COS(RADIANS(AE12))&gt;0,1367*$BE12*COS(RADIANS(AE12)),0)</f>
        <v>0</v>
      </c>
      <c r="BH12" s="40">
        <f t="shared" ref="BH12:BK27" si="3">IF(1367*$BE12*COS(RADIANS(AF12))&gt;0,1367*$BE12*COS(RADIANS(AF12)),0)</f>
        <v>0</v>
      </c>
      <c r="BI12" s="40">
        <f t="shared" si="3"/>
        <v>0</v>
      </c>
      <c r="BJ12" s="40">
        <f t="shared" si="3"/>
        <v>0</v>
      </c>
      <c r="BK12" s="40">
        <f t="shared" si="3"/>
        <v>0</v>
      </c>
      <c r="BL12" s="40">
        <f>IF(1367*$BE12*COS(RADIANS(AJ12))&gt;0,1367*$BE12*COS(RADIANS(AJ12)),0)</f>
        <v>207.16785262821335</v>
      </c>
      <c r="BM12" s="40">
        <f t="shared" ref="BM12:CD27" si="4">IF(1367*$BE12*COS(RADIANS(AK12))&gt;0,1367*$BE12*COS(RADIANS(AK12)),0)</f>
        <v>518.99178686930929</v>
      </c>
      <c r="BN12" s="40">
        <f t="shared" si="4"/>
        <v>809.56543530529109</v>
      </c>
      <c r="BO12" s="40">
        <f t="shared" si="4"/>
        <v>1059.0866839909045</v>
      </c>
      <c r="BP12" s="40">
        <f t="shared" si="4"/>
        <v>1250.5510721815854</v>
      </c>
      <c r="BQ12" s="40">
        <f t="shared" si="4"/>
        <v>1370.9106182320004</v>
      </c>
      <c r="BR12" s="40">
        <f t="shared" si="4"/>
        <v>1411.9630179823687</v>
      </c>
      <c r="BS12" s="40">
        <f t="shared" si="4"/>
        <v>1370.9106182320004</v>
      </c>
      <c r="BT12" s="40">
        <f t="shared" si="4"/>
        <v>1250.5510721815854</v>
      </c>
      <c r="BU12" s="40">
        <f t="shared" si="4"/>
        <v>1059.0866839909045</v>
      </c>
      <c r="BV12" s="40">
        <f t="shared" si="4"/>
        <v>809.56543530529109</v>
      </c>
      <c r="BW12" s="40">
        <f t="shared" si="4"/>
        <v>518.99178686930929</v>
      </c>
      <c r="BX12" s="40">
        <f t="shared" si="4"/>
        <v>207.16785262821335</v>
      </c>
      <c r="BY12" s="40">
        <f t="shared" si="4"/>
        <v>0</v>
      </c>
      <c r="BZ12" s="40">
        <f t="shared" si="4"/>
        <v>0</v>
      </c>
      <c r="CA12" s="40">
        <f t="shared" si="4"/>
        <v>0</v>
      </c>
      <c r="CB12" s="40">
        <f t="shared" si="4"/>
        <v>0</v>
      </c>
      <c r="CC12" s="40">
        <f t="shared" si="4"/>
        <v>0</v>
      </c>
      <c r="CD12" s="40">
        <f t="shared" si="4"/>
        <v>0</v>
      </c>
      <c r="CE12" s="40">
        <f>BR12*0.51</f>
        <v>720.10113917100807</v>
      </c>
      <c r="CF12" s="10">
        <f t="shared" ref="CF12:CF75" si="5">(PI()*BC12)/180</f>
        <v>1.7436079390617234</v>
      </c>
      <c r="CG12" s="13">
        <v>44197</v>
      </c>
      <c r="CH12" s="35">
        <f t="shared" ref="CH12:CH75" si="6">HLOOKUP(B12,$J$5:$V$7,3,)</f>
        <v>6.3612903225806452</v>
      </c>
      <c r="CI12" s="7">
        <f t="shared" ref="CI12:CI75" si="7">37.59*BE12*(CF$12*SIN(RADIANS($J$4))*SIN(RADIANS($D12))+COS(RADIANS($J$4))*COS(RADIANS($D12))*SIN(RADIANS(BC12)))</f>
        <v>42.569079858325424</v>
      </c>
      <c r="CJ12" s="7">
        <f>CI12*0.51</f>
        <v>21.710230727745966</v>
      </c>
      <c r="CK12" s="10">
        <f t="shared" ref="CK12:CK75" si="8">CI12*(0.29+0.52*($CH12/BD12))</f>
        <v>22.91643584955035</v>
      </c>
      <c r="CM12" s="17" t="s">
        <v>89</v>
      </c>
      <c r="CN12" t="s">
        <v>88</v>
      </c>
      <c r="CO12" s="18" t="s">
        <v>339</v>
      </c>
      <c r="CP12">
        <v>202.7</v>
      </c>
      <c r="CQ12">
        <v>164.5</v>
      </c>
      <c r="CR12">
        <v>151</v>
      </c>
      <c r="CS12">
        <v>153.30000000000001</v>
      </c>
      <c r="CT12">
        <v>203.7</v>
      </c>
      <c r="CU12">
        <v>237</v>
      </c>
      <c r="CV12">
        <v>262.10000000000002</v>
      </c>
      <c r="CW12">
        <v>291.39999999999998</v>
      </c>
      <c r="CX12">
        <v>289.5</v>
      </c>
      <c r="CY12">
        <v>304.89999999999998</v>
      </c>
      <c r="CZ12">
        <v>288.7</v>
      </c>
      <c r="DA12">
        <v>266.2</v>
      </c>
      <c r="DB12">
        <v>2815</v>
      </c>
      <c r="DC12" s="17">
        <v>-2.88</v>
      </c>
      <c r="DD12">
        <v>-40.130000000000003</v>
      </c>
      <c r="DE12">
        <v>16.5</v>
      </c>
      <c r="DF12" s="24">
        <v>8402</v>
      </c>
      <c r="DH12" s="17" t="s">
        <v>16</v>
      </c>
      <c r="DI12">
        <f t="shared" ref="DI12:EF12" si="9">AVERAGE(BG12:BG42)</f>
        <v>0</v>
      </c>
      <c r="DJ12">
        <f t="shared" si="9"/>
        <v>0</v>
      </c>
      <c r="DK12">
        <f t="shared" si="9"/>
        <v>0</v>
      </c>
      <c r="DL12">
        <f t="shared" si="9"/>
        <v>0</v>
      </c>
      <c r="DM12">
        <f t="shared" si="9"/>
        <v>0</v>
      </c>
      <c r="DN12">
        <f t="shared" si="9"/>
        <v>187.34044654279657</v>
      </c>
      <c r="DO12">
        <f t="shared" si="9"/>
        <v>503.49660831635617</v>
      </c>
      <c r="DP12">
        <f t="shared" si="9"/>
        <v>798.10725013780859</v>
      </c>
      <c r="DQ12">
        <f t="shared" si="9"/>
        <v>1051.0951436341268</v>
      </c>
      <c r="DR12">
        <f t="shared" si="9"/>
        <v>1245.2195819457991</v>
      </c>
      <c r="DS12">
        <f t="shared" si="9"/>
        <v>1367.2513054076865</v>
      </c>
      <c r="DT12">
        <f t="shared" si="9"/>
        <v>1408.8740537328208</v>
      </c>
      <c r="DU12">
        <f t="shared" si="9"/>
        <v>1367.2513054076865</v>
      </c>
      <c r="DV12">
        <f t="shared" si="9"/>
        <v>1245.2195819457991</v>
      </c>
      <c r="DW12">
        <f t="shared" si="9"/>
        <v>1051.0951436341268</v>
      </c>
      <c r="DX12">
        <f t="shared" si="9"/>
        <v>798.10725013780859</v>
      </c>
      <c r="DY12">
        <f t="shared" si="9"/>
        <v>503.49660831635617</v>
      </c>
      <c r="DZ12">
        <f t="shared" si="9"/>
        <v>187.34044654279657</v>
      </c>
      <c r="EA12">
        <f t="shared" si="9"/>
        <v>0</v>
      </c>
      <c r="EB12">
        <f t="shared" si="9"/>
        <v>0</v>
      </c>
      <c r="EC12">
        <f t="shared" si="9"/>
        <v>0</v>
      </c>
      <c r="ED12">
        <f t="shared" si="9"/>
        <v>0</v>
      </c>
      <c r="EE12">
        <f t="shared" si="9"/>
        <v>0</v>
      </c>
      <c r="EF12" s="18">
        <f t="shared" si="9"/>
        <v>0</v>
      </c>
    </row>
    <row r="13" spans="1:136" ht="15.75" thickBot="1" x14ac:dyDescent="0.3">
      <c r="A13" s="8">
        <v>2</v>
      </c>
      <c r="B13" s="3" t="s">
        <v>16</v>
      </c>
      <c r="C13" s="14">
        <v>44198</v>
      </c>
      <c r="D13" s="11">
        <f t="shared" ref="D13:D76" si="10">(23.45)*SIN(RADIANS((360/365)*(A13-80)))</f>
        <v>-22.84265567379326</v>
      </c>
      <c r="E13" s="8">
        <f>(E$11-12)*15</f>
        <v>-180</v>
      </c>
      <c r="F13" s="3">
        <f t="shared" si="0"/>
        <v>-165</v>
      </c>
      <c r="G13" s="3">
        <f t="shared" si="0"/>
        <v>-150</v>
      </c>
      <c r="H13" s="3">
        <f t="shared" si="0"/>
        <v>-135</v>
      </c>
      <c r="I13" s="3">
        <f t="shared" si="0"/>
        <v>-120</v>
      </c>
      <c r="J13" s="3">
        <f t="shared" si="0"/>
        <v>-105</v>
      </c>
      <c r="K13" s="3">
        <f t="shared" si="0"/>
        <v>-90</v>
      </c>
      <c r="L13" s="3">
        <f t="shared" si="0"/>
        <v>-75</v>
      </c>
      <c r="M13" s="3">
        <f t="shared" si="0"/>
        <v>-60</v>
      </c>
      <c r="N13" s="3">
        <f t="shared" si="0"/>
        <v>-45</v>
      </c>
      <c r="O13" s="3">
        <f t="shared" si="0"/>
        <v>-30</v>
      </c>
      <c r="P13" s="3">
        <f t="shared" si="0"/>
        <v>-15</v>
      </c>
      <c r="Q13" s="3">
        <f t="shared" si="0"/>
        <v>0</v>
      </c>
      <c r="R13" s="3">
        <f t="shared" si="0"/>
        <v>15</v>
      </c>
      <c r="S13" s="3">
        <f t="shared" si="0"/>
        <v>30</v>
      </c>
      <c r="T13" s="3">
        <f t="shared" si="0"/>
        <v>45</v>
      </c>
      <c r="U13" s="3">
        <f t="shared" si="0"/>
        <v>60</v>
      </c>
      <c r="V13" s="3">
        <f t="shared" ref="V13:Y76" si="11">(V$11-12)*15</f>
        <v>75</v>
      </c>
      <c r="W13" s="3">
        <f t="shared" si="11"/>
        <v>90</v>
      </c>
      <c r="X13" s="3">
        <f t="shared" si="11"/>
        <v>105</v>
      </c>
      <c r="Y13" s="3">
        <f t="shared" si="11"/>
        <v>120</v>
      </c>
      <c r="Z13" s="3">
        <f t="shared" ref="Z13:AC76" si="12">(Z$11-12)*15</f>
        <v>135</v>
      </c>
      <c r="AA13" s="3">
        <f t="shared" si="12"/>
        <v>150</v>
      </c>
      <c r="AB13" s="3">
        <f t="shared" si="12"/>
        <v>165</v>
      </c>
      <c r="AC13" s="3">
        <f t="shared" si="12"/>
        <v>180</v>
      </c>
      <c r="AD13" s="7">
        <f t="shared" ref="AD13:AH76" si="13">DEGREES(ACOS((SIN(RADIANS($J$4))*SIN(RADIANS($D13))+COS(RADIANS($J$4))*COS(RADIANS($D13))*COS(RADIANS(E13)))))</f>
        <v>135.03734432620675</v>
      </c>
      <c r="AE13" s="7">
        <f t="shared" si="1"/>
        <v>132.7247361386797</v>
      </c>
      <c r="AF13" s="7">
        <f t="shared" si="1"/>
        <v>126.3835309659287</v>
      </c>
      <c r="AG13" s="7">
        <f t="shared" si="1"/>
        <v>117.22665735007439</v>
      </c>
      <c r="AH13" s="7">
        <f t="shared" si="1"/>
        <v>106.30171973326304</v>
      </c>
      <c r="AI13" s="7">
        <f t="shared" si="1"/>
        <v>94.289083202205703</v>
      </c>
      <c r="AJ13" s="7">
        <f t="shared" si="1"/>
        <v>81.594587797226822</v>
      </c>
      <c r="AK13" s="7">
        <f t="shared" si="1"/>
        <v>68.460555177328899</v>
      </c>
      <c r="AL13" s="7">
        <f t="shared" si="1"/>
        <v>55.036920541299807</v>
      </c>
      <c r="AM13" s="7">
        <f t="shared" si="1"/>
        <v>41.421346328247111</v>
      </c>
      <c r="AN13" s="7">
        <f t="shared" si="1"/>
        <v>27.68189658749505</v>
      </c>
      <c r="AO13" s="7">
        <f t="shared" si="1"/>
        <v>13.872937574159927</v>
      </c>
      <c r="AP13" s="7">
        <f t="shared" si="1"/>
        <v>0.72265567379302398</v>
      </c>
      <c r="AQ13" s="7">
        <f t="shared" si="1"/>
        <v>13.872937574159927</v>
      </c>
      <c r="AR13" s="7">
        <f t="shared" si="1"/>
        <v>27.68189658749505</v>
      </c>
      <c r="AS13" s="7">
        <f t="shared" si="1"/>
        <v>41.421346328247111</v>
      </c>
      <c r="AT13" s="7">
        <f t="shared" si="1"/>
        <v>55.036920541299807</v>
      </c>
      <c r="AU13" s="7">
        <f t="shared" ref="AU13:AX76" si="14">DEGREES(ACOS((SIN(RADIANS($J$4))*SIN(RADIANS($D13))+COS(RADIANS($J$4))*COS(RADIANS($D13))*COS(RADIANS(V13)))))</f>
        <v>68.460555177328899</v>
      </c>
      <c r="AV13" s="7">
        <f t="shared" si="14"/>
        <v>81.594587797226822</v>
      </c>
      <c r="AW13" s="7">
        <f t="shared" si="14"/>
        <v>94.289083202205703</v>
      </c>
      <c r="AX13" s="7">
        <f t="shared" si="14"/>
        <v>106.30171973326304</v>
      </c>
      <c r="AY13" s="7">
        <f t="shared" ref="AY13:BB76" si="15">DEGREES(ACOS((SIN(RADIANS($J$4))*SIN(RADIANS($D13))+COS(RADIANS($J$4))*COS(RADIANS($D13))*COS(RADIANS(Z13)))))</f>
        <v>117.22665735007439</v>
      </c>
      <c r="AZ13" s="7">
        <f t="shared" si="15"/>
        <v>126.3835309659287</v>
      </c>
      <c r="BA13" s="7">
        <f t="shared" si="15"/>
        <v>132.7247361386797</v>
      </c>
      <c r="BB13" s="7">
        <f t="shared" si="15"/>
        <v>135.03734432620675</v>
      </c>
      <c r="BC13" s="7">
        <f t="shared" ref="BC13:BC76" si="16">DEGREES(ACOS(-(TAN(RADIANS($J$4))*TAN(RADIANS($D13)))))</f>
        <v>99.858653070079455</v>
      </c>
      <c r="BD13" s="7">
        <f t="shared" si="2"/>
        <v>13.314487076010595</v>
      </c>
      <c r="BE13" s="40">
        <f t="shared" ref="BE13:BE76" si="17">1+0.033*COS(RADIANS((360*$A13)/365))</f>
        <v>1.0329804442244102</v>
      </c>
      <c r="BF13" s="40">
        <f t="shared" ref="BF13:BF76" si="18">IF(1367*$BE13*COS(RADIANS(AD13))&gt;0,1367*$BE13*COS(RADIANS(AD13)),0)</f>
        <v>0</v>
      </c>
      <c r="BG13" s="40">
        <f t="shared" ref="BG13:BK76" si="19">IF(1367*$BE13*COS(RADIANS(AE13))&gt;0,1367*$BE13*COS(RADIANS(AE13)),0)</f>
        <v>0</v>
      </c>
      <c r="BH13" s="40">
        <f t="shared" si="3"/>
        <v>0</v>
      </c>
      <c r="BI13" s="40">
        <f t="shared" si="3"/>
        <v>0</v>
      </c>
      <c r="BJ13" s="40">
        <f t="shared" si="3"/>
        <v>0</v>
      </c>
      <c r="BK13" s="40">
        <f t="shared" si="3"/>
        <v>0</v>
      </c>
      <c r="BL13" s="40">
        <f t="shared" ref="BL13:BP76" si="20">IF(1367*$BE13*COS(RADIANS(AJ13))&gt;0,1367*$BE13*COS(RADIANS(AJ13)),0)</f>
        <v>206.41350104940059</v>
      </c>
      <c r="BM13" s="40">
        <f t="shared" si="4"/>
        <v>518.43498789314822</v>
      </c>
      <c r="BN13" s="40">
        <f t="shared" si="4"/>
        <v>809.19272604838193</v>
      </c>
      <c r="BO13" s="40">
        <f t="shared" si="4"/>
        <v>1058.8720561597033</v>
      </c>
      <c r="BP13" s="40">
        <f t="shared" si="4"/>
        <v>1250.4577444946281</v>
      </c>
      <c r="BQ13" s="40">
        <f t="shared" si="4"/>
        <v>1370.893543003451</v>
      </c>
      <c r="BR13" s="40">
        <f t="shared" si="4"/>
        <v>1411.9719510473631</v>
      </c>
      <c r="BS13" s="40">
        <f t="shared" si="4"/>
        <v>1370.893543003451</v>
      </c>
      <c r="BT13" s="40">
        <f t="shared" si="4"/>
        <v>1250.4577444946281</v>
      </c>
      <c r="BU13" s="40">
        <f t="shared" si="4"/>
        <v>1058.8720561597033</v>
      </c>
      <c r="BV13" s="40">
        <f t="shared" si="4"/>
        <v>809.19272604838193</v>
      </c>
      <c r="BW13" s="40">
        <f t="shared" si="4"/>
        <v>518.43498789314822</v>
      </c>
      <c r="BX13" s="40">
        <f t="shared" si="4"/>
        <v>206.41350104940059</v>
      </c>
      <c r="BY13" s="40">
        <f t="shared" si="4"/>
        <v>0</v>
      </c>
      <c r="BZ13" s="40">
        <f t="shared" si="4"/>
        <v>0</v>
      </c>
      <c r="CA13" s="40">
        <f t="shared" si="4"/>
        <v>0</v>
      </c>
      <c r="CB13" s="40">
        <f t="shared" si="4"/>
        <v>0</v>
      </c>
      <c r="CC13" s="40">
        <f t="shared" ref="CC13:CD76" si="21">IF(1367*$BE13*COS(RADIANS(BA13))&gt;0,1367*$BE13*COS(RADIANS(BA13)),0)</f>
        <v>0</v>
      </c>
      <c r="CD13" s="40">
        <f t="shared" si="21"/>
        <v>0</v>
      </c>
      <c r="CE13" s="40">
        <f t="shared" ref="CE13:CE76" si="22">BR13*0.51</f>
        <v>720.10569503415513</v>
      </c>
      <c r="CF13" s="10">
        <f t="shared" si="5"/>
        <v>1.7428622826796303</v>
      </c>
      <c r="CG13" s="14">
        <v>44198</v>
      </c>
      <c r="CH13" s="35">
        <f t="shared" si="6"/>
        <v>6.3612903225806452</v>
      </c>
      <c r="CI13" s="7">
        <f t="shared" si="7"/>
        <v>42.557829421447245</v>
      </c>
      <c r="CJ13" s="7">
        <f t="shared" ref="CJ13:CJ76" si="23">CI13*0.51</f>
        <v>21.704493004938094</v>
      </c>
      <c r="CK13" s="10">
        <f t="shared" si="8"/>
        <v>22.914900956970495</v>
      </c>
      <c r="CM13" s="17" t="s">
        <v>36</v>
      </c>
      <c r="CN13" t="s">
        <v>35</v>
      </c>
      <c r="CO13" s="18" t="s">
        <v>340</v>
      </c>
      <c r="CP13">
        <v>239.8</v>
      </c>
      <c r="CQ13">
        <v>221.8</v>
      </c>
      <c r="CR13">
        <v>226.7</v>
      </c>
      <c r="CS13">
        <v>212.4</v>
      </c>
      <c r="CT13">
        <v>181.4</v>
      </c>
      <c r="CU13">
        <v>142.1</v>
      </c>
      <c r="CV13">
        <v>156.9</v>
      </c>
      <c r="CW13">
        <v>187.6</v>
      </c>
      <c r="CX13">
        <v>229</v>
      </c>
      <c r="CY13">
        <v>268.60000000000002</v>
      </c>
      <c r="CZ13">
        <v>263.10000000000002</v>
      </c>
      <c r="DA13">
        <v>264.89999999999998</v>
      </c>
      <c r="DB13">
        <v>2594.3000000000002</v>
      </c>
      <c r="DC13" s="17">
        <v>-9.2799999999999994</v>
      </c>
      <c r="DD13">
        <v>-37.9</v>
      </c>
      <c r="DE13">
        <v>605.34</v>
      </c>
      <c r="DF13" s="24">
        <v>10353</v>
      </c>
      <c r="DH13" s="17" t="s">
        <v>17</v>
      </c>
      <c r="DI13" s="83">
        <f t="shared" ref="DI13:EF13" si="24">AVERAGE(BG43:BG70)</f>
        <v>0</v>
      </c>
      <c r="DJ13" s="83">
        <f t="shared" si="24"/>
        <v>0</v>
      </c>
      <c r="DK13" s="83">
        <f t="shared" si="24"/>
        <v>0</v>
      </c>
      <c r="DL13" s="83">
        <f t="shared" si="24"/>
        <v>0</v>
      </c>
      <c r="DM13" s="83">
        <f t="shared" si="24"/>
        <v>0</v>
      </c>
      <c r="DN13" s="83">
        <f t="shared" si="24"/>
        <v>118.38260970000064</v>
      </c>
      <c r="DO13" s="83">
        <f t="shared" si="24"/>
        <v>444.77731394455179</v>
      </c>
      <c r="DP13" s="83">
        <f t="shared" si="24"/>
        <v>748.92875848758888</v>
      </c>
      <c r="DQ13" s="83">
        <f t="shared" si="24"/>
        <v>1010.1095250175315</v>
      </c>
      <c r="DR13" s="83">
        <f t="shared" si="24"/>
        <v>1210.520575916988</v>
      </c>
      <c r="DS13" s="83">
        <f t="shared" si="24"/>
        <v>1336.5042292620822</v>
      </c>
      <c r="DT13" s="83">
        <f t="shared" si="24"/>
        <v>1379.4749072751772</v>
      </c>
      <c r="DU13" s="83">
        <f t="shared" si="24"/>
        <v>1336.5042292620822</v>
      </c>
      <c r="DV13" s="83">
        <f t="shared" si="24"/>
        <v>1210.520575916988</v>
      </c>
      <c r="DW13" s="83">
        <f t="shared" si="24"/>
        <v>1010.1095250175315</v>
      </c>
      <c r="DX13" s="83">
        <f t="shared" si="24"/>
        <v>748.92875848758888</v>
      </c>
      <c r="DY13" s="83">
        <f t="shared" si="24"/>
        <v>444.77731394455179</v>
      </c>
      <c r="DZ13" s="83">
        <f t="shared" si="24"/>
        <v>118.38260970000064</v>
      </c>
      <c r="EA13" s="83">
        <f t="shared" si="24"/>
        <v>0</v>
      </c>
      <c r="EB13" s="83">
        <f t="shared" si="24"/>
        <v>0</v>
      </c>
      <c r="EC13" s="83">
        <f t="shared" si="24"/>
        <v>0</v>
      </c>
      <c r="ED13" s="83">
        <f t="shared" si="24"/>
        <v>0</v>
      </c>
      <c r="EE13" s="83">
        <f t="shared" si="24"/>
        <v>0</v>
      </c>
      <c r="EF13" s="84">
        <f t="shared" si="24"/>
        <v>0</v>
      </c>
    </row>
    <row r="14" spans="1:136" ht="15.75" thickBot="1" x14ac:dyDescent="0.3">
      <c r="A14" s="8">
        <v>3</v>
      </c>
      <c r="B14" s="3" t="s">
        <v>16</v>
      </c>
      <c r="C14" s="14">
        <v>44199</v>
      </c>
      <c r="D14" s="11">
        <f t="shared" si="10"/>
        <v>-22.747998967417843</v>
      </c>
      <c r="E14" s="8">
        <f>(E$11-12)*15</f>
        <v>-180</v>
      </c>
      <c r="F14" s="3">
        <f t="shared" si="0"/>
        <v>-165</v>
      </c>
      <c r="G14" s="3">
        <f t="shared" si="0"/>
        <v>-150</v>
      </c>
      <c r="H14" s="3">
        <f t="shared" si="0"/>
        <v>-135</v>
      </c>
      <c r="I14" s="3">
        <f t="shared" si="0"/>
        <v>-120</v>
      </c>
      <c r="J14" s="3">
        <f t="shared" si="0"/>
        <v>-105</v>
      </c>
      <c r="K14" s="3">
        <f t="shared" si="0"/>
        <v>-90</v>
      </c>
      <c r="L14" s="3">
        <f t="shared" si="0"/>
        <v>-75</v>
      </c>
      <c r="M14" s="3">
        <f t="shared" si="0"/>
        <v>-60</v>
      </c>
      <c r="N14" s="3">
        <f t="shared" si="0"/>
        <v>-45</v>
      </c>
      <c r="O14" s="3">
        <f>(O$11-12)*15</f>
        <v>-30</v>
      </c>
      <c r="P14" s="3">
        <f t="shared" si="0"/>
        <v>-15</v>
      </c>
      <c r="Q14" s="3">
        <f t="shared" si="0"/>
        <v>0</v>
      </c>
      <c r="R14" s="3">
        <f t="shared" si="0"/>
        <v>15</v>
      </c>
      <c r="S14" s="3">
        <f t="shared" si="0"/>
        <v>30</v>
      </c>
      <c r="T14" s="3">
        <f t="shared" si="0"/>
        <v>45</v>
      </c>
      <c r="U14" s="3">
        <f t="shared" si="0"/>
        <v>60</v>
      </c>
      <c r="V14" s="3">
        <f t="shared" si="11"/>
        <v>75</v>
      </c>
      <c r="W14" s="3">
        <f t="shared" si="11"/>
        <v>90</v>
      </c>
      <c r="X14" s="3">
        <f t="shared" si="11"/>
        <v>105</v>
      </c>
      <c r="Y14" s="3">
        <f t="shared" si="11"/>
        <v>120</v>
      </c>
      <c r="Z14" s="3">
        <f t="shared" si="12"/>
        <v>135</v>
      </c>
      <c r="AA14" s="3">
        <f t="shared" si="12"/>
        <v>150</v>
      </c>
      <c r="AB14" s="3">
        <f t="shared" si="12"/>
        <v>165</v>
      </c>
      <c r="AC14" s="3">
        <f t="shared" si="12"/>
        <v>180</v>
      </c>
      <c r="AD14" s="7">
        <f t="shared" si="13"/>
        <v>135.13200103258214</v>
      </c>
      <c r="AE14" s="7">
        <f t="shared" si="1"/>
        <v>132.81420145583664</v>
      </c>
      <c r="AF14" s="7">
        <f t="shared" si="1"/>
        <v>126.46093187458182</v>
      </c>
      <c r="AG14" s="7">
        <f t="shared" si="1"/>
        <v>117.29064590438158</v>
      </c>
      <c r="AH14" s="7">
        <f t="shared" si="1"/>
        <v>106.35366067478873</v>
      </c>
      <c r="AI14" s="7">
        <f t="shared" si="1"/>
        <v>94.330853453494299</v>
      </c>
      <c r="AJ14" s="7">
        <f t="shared" si="1"/>
        <v>81.627802032350672</v>
      </c>
      <c r="AK14" s="7">
        <f t="shared" si="1"/>
        <v>68.48642528657183</v>
      </c>
      <c r="AL14" s="7">
        <f t="shared" si="1"/>
        <v>55.056285169884248</v>
      </c>
      <c r="AM14" s="7">
        <f t="shared" si="1"/>
        <v>41.434699105459501</v>
      </c>
      <c r="AN14" s="7">
        <f t="shared" si="1"/>
        <v>27.689292020059231</v>
      </c>
      <c r="AO14" s="7">
        <f t="shared" si="1"/>
        <v>13.873112705071842</v>
      </c>
      <c r="AP14" s="7">
        <f t="shared" si="1"/>
        <v>0.62799896741780015</v>
      </c>
      <c r="AQ14" s="7">
        <f t="shared" si="1"/>
        <v>13.873112705071842</v>
      </c>
      <c r="AR14" s="7">
        <f t="shared" si="1"/>
        <v>27.689292020059231</v>
      </c>
      <c r="AS14" s="7">
        <f t="shared" si="1"/>
        <v>41.434699105459501</v>
      </c>
      <c r="AT14" s="7">
        <f t="shared" si="1"/>
        <v>55.056285169884248</v>
      </c>
      <c r="AU14" s="7">
        <f t="shared" si="14"/>
        <v>68.48642528657183</v>
      </c>
      <c r="AV14" s="7">
        <f t="shared" si="14"/>
        <v>81.627802032350672</v>
      </c>
      <c r="AW14" s="7">
        <f t="shared" si="14"/>
        <v>94.330853453494299</v>
      </c>
      <c r="AX14" s="7">
        <f t="shared" si="14"/>
        <v>106.35366067478873</v>
      </c>
      <c r="AY14" s="7">
        <f t="shared" si="15"/>
        <v>117.29064590438158</v>
      </c>
      <c r="AZ14" s="7">
        <f t="shared" si="15"/>
        <v>126.46093187458182</v>
      </c>
      <c r="BA14" s="7">
        <f t="shared" si="15"/>
        <v>132.81420145583664</v>
      </c>
      <c r="BB14" s="7">
        <f t="shared" si="15"/>
        <v>135.13200103258214</v>
      </c>
      <c r="BC14" s="7">
        <f t="shared" si="16"/>
        <v>99.812707639470815</v>
      </c>
      <c r="BD14" s="7">
        <f t="shared" si="2"/>
        <v>13.308361018596109</v>
      </c>
      <c r="BE14" s="40">
        <f t="shared" si="17"/>
        <v>1.0329560049375197</v>
      </c>
      <c r="BF14" s="40">
        <f t="shared" si="18"/>
        <v>0</v>
      </c>
      <c r="BG14" s="40">
        <f t="shared" si="19"/>
        <v>0</v>
      </c>
      <c r="BH14" s="40">
        <f t="shared" si="3"/>
        <v>0</v>
      </c>
      <c r="BI14" s="40">
        <f t="shared" si="3"/>
        <v>0</v>
      </c>
      <c r="BJ14" s="40">
        <f t="shared" si="3"/>
        <v>0</v>
      </c>
      <c r="BK14" s="40">
        <f t="shared" si="3"/>
        <v>0</v>
      </c>
      <c r="BL14" s="40">
        <f t="shared" si="20"/>
        <v>205.59881272098792</v>
      </c>
      <c r="BM14" s="40">
        <f t="shared" si="4"/>
        <v>517.82962669388769</v>
      </c>
      <c r="BN14" s="40">
        <f t="shared" si="4"/>
        <v>808.78242668035125</v>
      </c>
      <c r="BO14" s="40">
        <f t="shared" si="4"/>
        <v>1058.6292601835366</v>
      </c>
      <c r="BP14" s="40">
        <f t="shared" si="4"/>
        <v>1250.3434783916166</v>
      </c>
      <c r="BQ14" s="40">
        <f t="shared" si="4"/>
        <v>1370.8600741564362</v>
      </c>
      <c r="BR14" s="40">
        <f t="shared" si="4"/>
        <v>1411.9660406397138</v>
      </c>
      <c r="BS14" s="40">
        <f t="shared" si="4"/>
        <v>1370.8600741564362</v>
      </c>
      <c r="BT14" s="40">
        <f t="shared" si="4"/>
        <v>1250.3434783916166</v>
      </c>
      <c r="BU14" s="40">
        <f t="shared" si="4"/>
        <v>1058.6292601835366</v>
      </c>
      <c r="BV14" s="40">
        <f t="shared" si="4"/>
        <v>808.78242668035125</v>
      </c>
      <c r="BW14" s="40">
        <f t="shared" si="4"/>
        <v>517.82962669388769</v>
      </c>
      <c r="BX14" s="40">
        <f t="shared" si="4"/>
        <v>205.59881272098792</v>
      </c>
      <c r="BY14" s="40">
        <f t="shared" si="4"/>
        <v>0</v>
      </c>
      <c r="BZ14" s="40">
        <f t="shared" si="4"/>
        <v>0</v>
      </c>
      <c r="CA14" s="40">
        <f t="shared" si="4"/>
        <v>0</v>
      </c>
      <c r="CB14" s="40">
        <f t="shared" si="4"/>
        <v>0</v>
      </c>
      <c r="CC14" s="40">
        <f t="shared" si="21"/>
        <v>0</v>
      </c>
      <c r="CD14" s="40">
        <f t="shared" si="21"/>
        <v>0</v>
      </c>
      <c r="CE14" s="40">
        <f t="shared" si="22"/>
        <v>720.10268072625411</v>
      </c>
      <c r="CF14" s="10">
        <f t="shared" si="5"/>
        <v>1.7420603836392632</v>
      </c>
      <c r="CG14" s="14">
        <v>44199</v>
      </c>
      <c r="CH14" s="35">
        <f t="shared" si="6"/>
        <v>6.3612903225806452</v>
      </c>
      <c r="CI14" s="7">
        <f t="shared" si="7"/>
        <v>42.545223969521281</v>
      </c>
      <c r="CJ14" s="7">
        <f t="shared" si="23"/>
        <v>21.698064224455855</v>
      </c>
      <c r="CK14" s="10">
        <f t="shared" si="8"/>
        <v>22.912979202905348</v>
      </c>
      <c r="CM14" s="17" t="s">
        <v>139</v>
      </c>
      <c r="CN14" t="s">
        <v>138</v>
      </c>
      <c r="CO14" s="18" t="s">
        <v>341</v>
      </c>
      <c r="CP14">
        <v>228.5</v>
      </c>
      <c r="CQ14">
        <v>230.6</v>
      </c>
      <c r="CR14">
        <v>239.4</v>
      </c>
      <c r="CS14">
        <v>223.5</v>
      </c>
      <c r="CT14">
        <v>212.4</v>
      </c>
      <c r="CU14">
        <v>196.6</v>
      </c>
      <c r="CV14">
        <v>208.4</v>
      </c>
      <c r="CW14">
        <v>219.1</v>
      </c>
      <c r="CX14">
        <v>189</v>
      </c>
      <c r="CY14">
        <v>183.7</v>
      </c>
      <c r="CZ14">
        <v>169.8</v>
      </c>
      <c r="DA14">
        <v>183.2</v>
      </c>
      <c r="DB14">
        <v>2484.1999999999998</v>
      </c>
      <c r="DC14" s="17">
        <v>-19.489999999999998</v>
      </c>
      <c r="DD14">
        <v>-41.08</v>
      </c>
      <c r="DE14">
        <v>82.74</v>
      </c>
      <c r="DF14" s="24">
        <v>26451</v>
      </c>
      <c r="DH14" s="17" t="s">
        <v>18</v>
      </c>
      <c r="DI14">
        <f t="shared" ref="DI14:EF14" si="25">AVERAGE(BG71:BG101)</f>
        <v>0</v>
      </c>
      <c r="DJ14">
        <f t="shared" si="25"/>
        <v>0</v>
      </c>
      <c r="DK14">
        <f t="shared" si="25"/>
        <v>0</v>
      </c>
      <c r="DL14">
        <f t="shared" si="25"/>
        <v>0</v>
      </c>
      <c r="DM14">
        <f t="shared" si="25"/>
        <v>0</v>
      </c>
      <c r="DN14">
        <f t="shared" si="25"/>
        <v>24.604004489260038</v>
      </c>
      <c r="DO14">
        <f t="shared" si="25"/>
        <v>348.04519266532719</v>
      </c>
      <c r="DP14">
        <f t="shared" si="25"/>
        <v>655.43559771683692</v>
      </c>
      <c r="DQ14">
        <f t="shared" si="25"/>
        <v>919.39772269021455</v>
      </c>
      <c r="DR14">
        <f t="shared" si="25"/>
        <v>1121.9429849865633</v>
      </c>
      <c r="DS14">
        <f t="shared" si="25"/>
        <v>1249.2682597022576</v>
      </c>
      <c r="DT14">
        <f t="shared" si="25"/>
        <v>1292.6965397803883</v>
      </c>
      <c r="DU14">
        <f t="shared" si="25"/>
        <v>1249.2682597022576</v>
      </c>
      <c r="DV14">
        <f t="shared" si="25"/>
        <v>1121.9429849865633</v>
      </c>
      <c r="DW14">
        <f t="shared" si="25"/>
        <v>919.39772269021455</v>
      </c>
      <c r="DX14">
        <f t="shared" si="25"/>
        <v>655.43559771683692</v>
      </c>
      <c r="DY14">
        <f t="shared" si="25"/>
        <v>348.04519266532719</v>
      </c>
      <c r="DZ14">
        <f t="shared" si="25"/>
        <v>24.604004489260038</v>
      </c>
      <c r="EA14">
        <f t="shared" si="25"/>
        <v>0</v>
      </c>
      <c r="EB14">
        <f t="shared" si="25"/>
        <v>0</v>
      </c>
      <c r="EC14">
        <f t="shared" si="25"/>
        <v>0</v>
      </c>
      <c r="ED14">
        <f t="shared" si="25"/>
        <v>0</v>
      </c>
      <c r="EE14">
        <f t="shared" si="25"/>
        <v>0</v>
      </c>
      <c r="EF14" s="18">
        <f t="shared" si="25"/>
        <v>0</v>
      </c>
    </row>
    <row r="15" spans="1:136" ht="15.75" thickBot="1" x14ac:dyDescent="0.3">
      <c r="A15" s="8">
        <v>4</v>
      </c>
      <c r="B15" s="3" t="s">
        <v>16</v>
      </c>
      <c r="C15" s="14">
        <v>44200</v>
      </c>
      <c r="D15" s="11">
        <f t="shared" si="10"/>
        <v>-22.646601538006347</v>
      </c>
      <c r="E15" s="8">
        <f>(E$11-12)*15</f>
        <v>-180</v>
      </c>
      <c r="F15" s="3">
        <f t="shared" si="0"/>
        <v>-165</v>
      </c>
      <c r="G15" s="3">
        <f t="shared" si="0"/>
        <v>-150</v>
      </c>
      <c r="H15" s="3">
        <f t="shared" si="0"/>
        <v>-135</v>
      </c>
      <c r="I15" s="3">
        <f t="shared" si="0"/>
        <v>-120</v>
      </c>
      <c r="J15" s="3">
        <f t="shared" si="0"/>
        <v>-105</v>
      </c>
      <c r="K15" s="3">
        <f t="shared" si="0"/>
        <v>-90</v>
      </c>
      <c r="L15" s="3">
        <f t="shared" si="0"/>
        <v>-75</v>
      </c>
      <c r="M15" s="3">
        <f t="shared" si="0"/>
        <v>-60</v>
      </c>
      <c r="N15" s="3">
        <f t="shared" si="0"/>
        <v>-45</v>
      </c>
      <c r="O15" s="3">
        <f t="shared" si="0"/>
        <v>-30</v>
      </c>
      <c r="P15" s="3">
        <f t="shared" si="0"/>
        <v>-15</v>
      </c>
      <c r="Q15" s="3">
        <f t="shared" si="0"/>
        <v>0</v>
      </c>
      <c r="R15" s="3">
        <f t="shared" si="0"/>
        <v>15</v>
      </c>
      <c r="S15" s="3">
        <f t="shared" si="0"/>
        <v>30</v>
      </c>
      <c r="T15" s="3">
        <f t="shared" si="0"/>
        <v>45</v>
      </c>
      <c r="U15" s="3">
        <f t="shared" si="0"/>
        <v>60</v>
      </c>
      <c r="V15" s="3">
        <f t="shared" si="11"/>
        <v>75</v>
      </c>
      <c r="W15" s="3">
        <f t="shared" si="11"/>
        <v>90</v>
      </c>
      <c r="X15" s="3">
        <f t="shared" si="11"/>
        <v>105</v>
      </c>
      <c r="Y15" s="3">
        <f t="shared" si="11"/>
        <v>120</v>
      </c>
      <c r="Z15" s="3">
        <f t="shared" si="12"/>
        <v>135</v>
      </c>
      <c r="AA15" s="3">
        <f t="shared" si="12"/>
        <v>150</v>
      </c>
      <c r="AB15" s="3">
        <f t="shared" si="12"/>
        <v>165</v>
      </c>
      <c r="AC15" s="3">
        <f t="shared" si="12"/>
        <v>180</v>
      </c>
      <c r="AD15" s="7">
        <f t="shared" si="13"/>
        <v>135.23339846199366</v>
      </c>
      <c r="AE15" s="7">
        <f t="shared" si="1"/>
        <v>132.91002063165527</v>
      </c>
      <c r="AF15" s="7">
        <f t="shared" si="1"/>
        <v>126.54380215744497</v>
      </c>
      <c r="AG15" s="7">
        <f t="shared" si="1"/>
        <v>117.35914259710637</v>
      </c>
      <c r="AH15" s="7">
        <f t="shared" si="1"/>
        <v>106.40926486044145</v>
      </c>
      <c r="AI15" s="7">
        <f t="shared" si="1"/>
        <v>94.375587678314346</v>
      </c>
      <c r="AJ15" s="7">
        <f t="shared" si="1"/>
        <v>81.663403913652076</v>
      </c>
      <c r="AK15" s="7">
        <f t="shared" si="1"/>
        <v>68.514200927640076</v>
      </c>
      <c r="AL15" s="7">
        <f t="shared" si="1"/>
        <v>55.077144912881849</v>
      </c>
      <c r="AM15" s="7">
        <f t="shared" si="1"/>
        <v>41.449195332859929</v>
      </c>
      <c r="AN15" s="7">
        <f t="shared" si="1"/>
        <v>27.697542573113559</v>
      </c>
      <c r="AO15" s="7">
        <f t="shared" si="1"/>
        <v>13.874002693089924</v>
      </c>
      <c r="AP15" s="7">
        <f t="shared" si="1"/>
        <v>0.52660153800579868</v>
      </c>
      <c r="AQ15" s="7">
        <f t="shared" si="1"/>
        <v>13.874002693089924</v>
      </c>
      <c r="AR15" s="7">
        <f t="shared" si="1"/>
        <v>27.697542573113559</v>
      </c>
      <c r="AS15" s="7">
        <f t="shared" si="1"/>
        <v>41.449195332859929</v>
      </c>
      <c r="AT15" s="7">
        <f t="shared" si="1"/>
        <v>55.077144912881849</v>
      </c>
      <c r="AU15" s="7">
        <f t="shared" si="14"/>
        <v>68.514200927640076</v>
      </c>
      <c r="AV15" s="7">
        <f t="shared" si="14"/>
        <v>81.663403913652076</v>
      </c>
      <c r="AW15" s="7">
        <f t="shared" si="14"/>
        <v>94.375587678314346</v>
      </c>
      <c r="AX15" s="7">
        <f t="shared" si="14"/>
        <v>106.40926486044145</v>
      </c>
      <c r="AY15" s="7">
        <f t="shared" si="15"/>
        <v>117.35914259710637</v>
      </c>
      <c r="AZ15" s="7">
        <f t="shared" si="15"/>
        <v>126.54380215744497</v>
      </c>
      <c r="BA15" s="7">
        <f t="shared" si="15"/>
        <v>132.91002063165527</v>
      </c>
      <c r="BB15" s="7">
        <f t="shared" si="15"/>
        <v>135.23339846199366</v>
      </c>
      <c r="BC15" s="7">
        <f t="shared" si="16"/>
        <v>99.763567935470988</v>
      </c>
      <c r="BD15" s="7">
        <f t="shared" si="2"/>
        <v>13.301809058062798</v>
      </c>
      <c r="BE15" s="40">
        <f t="shared" si="17"/>
        <v>1.0329218000751172</v>
      </c>
      <c r="BF15" s="40">
        <f t="shared" si="18"/>
        <v>0</v>
      </c>
      <c r="BG15" s="40">
        <f t="shared" si="19"/>
        <v>0</v>
      </c>
      <c r="BH15" s="40">
        <f t="shared" si="3"/>
        <v>0</v>
      </c>
      <c r="BI15" s="40">
        <f t="shared" si="3"/>
        <v>0</v>
      </c>
      <c r="BJ15" s="40">
        <f t="shared" si="3"/>
        <v>0</v>
      </c>
      <c r="BK15" s="40">
        <f t="shared" si="3"/>
        <v>0</v>
      </c>
      <c r="BL15" s="40">
        <f t="shared" si="20"/>
        <v>204.72393803791653</v>
      </c>
      <c r="BM15" s="40">
        <f t="shared" si="4"/>
        <v>517.17560150189672</v>
      </c>
      <c r="BN15" s="40">
        <f t="shared" si="4"/>
        <v>808.3342004515946</v>
      </c>
      <c r="BO15" s="40">
        <f t="shared" si="4"/>
        <v>1058.3577575309232</v>
      </c>
      <c r="BP15" s="40">
        <f t="shared" si="4"/>
        <v>1250.2075805083898</v>
      </c>
      <c r="BQ15" s="40">
        <f t="shared" si="4"/>
        <v>1370.8094209949033</v>
      </c>
      <c r="BR15" s="40">
        <f t="shared" si="4"/>
        <v>1411.9444628652727</v>
      </c>
      <c r="BS15" s="40">
        <f t="shared" si="4"/>
        <v>1370.8094209949033</v>
      </c>
      <c r="BT15" s="40">
        <f t="shared" si="4"/>
        <v>1250.2075805083898</v>
      </c>
      <c r="BU15" s="40">
        <f t="shared" si="4"/>
        <v>1058.3577575309232</v>
      </c>
      <c r="BV15" s="40">
        <f t="shared" si="4"/>
        <v>808.3342004515946</v>
      </c>
      <c r="BW15" s="40">
        <f t="shared" si="4"/>
        <v>517.17560150189672</v>
      </c>
      <c r="BX15" s="40">
        <f t="shared" si="4"/>
        <v>204.72393803791653</v>
      </c>
      <c r="BY15" s="40">
        <f t="shared" si="4"/>
        <v>0</v>
      </c>
      <c r="BZ15" s="40">
        <f t="shared" si="4"/>
        <v>0</v>
      </c>
      <c r="CA15" s="40">
        <f t="shared" si="4"/>
        <v>0</v>
      </c>
      <c r="CB15" s="40">
        <f t="shared" si="4"/>
        <v>0</v>
      </c>
      <c r="CC15" s="40">
        <f t="shared" si="21"/>
        <v>0</v>
      </c>
      <c r="CD15" s="40">
        <f t="shared" si="21"/>
        <v>0</v>
      </c>
      <c r="CE15" s="40">
        <f t="shared" si="22"/>
        <v>720.09167606128915</v>
      </c>
      <c r="CF15" s="10">
        <f t="shared" si="5"/>
        <v>1.7412027340110106</v>
      </c>
      <c r="CG15" s="14">
        <v>44200</v>
      </c>
      <c r="CH15" s="35">
        <f t="shared" si="6"/>
        <v>6.3612903225806452</v>
      </c>
      <c r="CI15" s="7">
        <f t="shared" si="7"/>
        <v>42.531238228824883</v>
      </c>
      <c r="CJ15" s="7">
        <f t="shared" si="23"/>
        <v>21.690931496700692</v>
      </c>
      <c r="CK15" s="10">
        <f t="shared" si="8"/>
        <v>22.910654160393062</v>
      </c>
      <c r="CM15" s="17" t="s">
        <v>61</v>
      </c>
      <c r="CN15" t="s">
        <v>60</v>
      </c>
      <c r="CO15" s="18" t="s">
        <v>342</v>
      </c>
      <c r="CP15">
        <v>230.2</v>
      </c>
      <c r="CQ15">
        <v>210.8</v>
      </c>
      <c r="CR15">
        <v>216</v>
      </c>
      <c r="CS15">
        <v>193.5</v>
      </c>
      <c r="CT15">
        <v>187.7</v>
      </c>
      <c r="CU15">
        <v>152.19999999999999</v>
      </c>
      <c r="CV15">
        <v>174.1</v>
      </c>
      <c r="CW15">
        <v>170</v>
      </c>
      <c r="CX15">
        <v>192.4</v>
      </c>
      <c r="CY15">
        <v>223.5</v>
      </c>
      <c r="CZ15">
        <v>213.1</v>
      </c>
      <c r="DA15">
        <v>221.9</v>
      </c>
      <c r="DB15">
        <v>2385.4</v>
      </c>
      <c r="DC15" s="17">
        <v>-12.15</v>
      </c>
      <c r="DD15">
        <v>-38.43</v>
      </c>
      <c r="DE15">
        <v>130.91999999999999</v>
      </c>
      <c r="DF15" s="24">
        <v>11324</v>
      </c>
      <c r="DH15" s="17" t="s">
        <v>19</v>
      </c>
      <c r="DI15">
        <f t="shared" ref="DI15:EF15" si="26">AVERAGE(BG102:BG131)</f>
        <v>0</v>
      </c>
      <c r="DJ15">
        <f t="shared" si="26"/>
        <v>0</v>
      </c>
      <c r="DK15">
        <f t="shared" si="26"/>
        <v>0</v>
      </c>
      <c r="DL15">
        <f t="shared" si="26"/>
        <v>0</v>
      </c>
      <c r="DM15">
        <f t="shared" si="26"/>
        <v>0</v>
      </c>
      <c r="DN15">
        <f t="shared" si="26"/>
        <v>0</v>
      </c>
      <c r="DO15">
        <f t="shared" si="26"/>
        <v>232.75110517103775</v>
      </c>
      <c r="DP15">
        <f t="shared" si="26"/>
        <v>530.85062104250903</v>
      </c>
      <c r="DQ15">
        <f t="shared" si="26"/>
        <v>786.83447860560818</v>
      </c>
      <c r="DR15">
        <f t="shared" si="26"/>
        <v>983.25780100073609</v>
      </c>
      <c r="DS15">
        <f t="shared" si="26"/>
        <v>1106.7346634115529</v>
      </c>
      <c r="DT15">
        <f t="shared" si="26"/>
        <v>1148.8503217199254</v>
      </c>
      <c r="DU15">
        <f t="shared" si="26"/>
        <v>1106.7346634115529</v>
      </c>
      <c r="DV15">
        <f t="shared" si="26"/>
        <v>983.25780100073609</v>
      </c>
      <c r="DW15">
        <f t="shared" si="26"/>
        <v>786.83447860560818</v>
      </c>
      <c r="DX15">
        <f t="shared" si="26"/>
        <v>530.85062104250903</v>
      </c>
      <c r="DY15">
        <f t="shared" si="26"/>
        <v>232.75110517103775</v>
      </c>
      <c r="DZ15">
        <f t="shared" si="26"/>
        <v>0</v>
      </c>
      <c r="EA15">
        <f t="shared" si="26"/>
        <v>0</v>
      </c>
      <c r="EB15">
        <f t="shared" si="26"/>
        <v>0</v>
      </c>
      <c r="EC15">
        <f t="shared" si="26"/>
        <v>0</v>
      </c>
      <c r="ED15">
        <f t="shared" si="26"/>
        <v>0</v>
      </c>
      <c r="EE15">
        <f t="shared" si="26"/>
        <v>0</v>
      </c>
      <c r="EF15" s="18">
        <f t="shared" si="26"/>
        <v>0</v>
      </c>
    </row>
    <row r="16" spans="1:136" ht="15.75" thickBot="1" x14ac:dyDescent="0.3">
      <c r="A16" s="8">
        <v>5</v>
      </c>
      <c r="B16" s="3" t="s">
        <v>16</v>
      </c>
      <c r="C16" s="14">
        <v>44201</v>
      </c>
      <c r="D16" s="11">
        <f t="shared" si="10"/>
        <v>-22.538493431805453</v>
      </c>
      <c r="E16" s="8">
        <f>(E$11-12)*15</f>
        <v>-180</v>
      </c>
      <c r="F16" s="3">
        <f t="shared" si="0"/>
        <v>-165</v>
      </c>
      <c r="G16" s="3">
        <f t="shared" si="0"/>
        <v>-150</v>
      </c>
      <c r="H16" s="3">
        <f t="shared" si="0"/>
        <v>-135</v>
      </c>
      <c r="I16" s="3">
        <f t="shared" si="0"/>
        <v>-120</v>
      </c>
      <c r="J16" s="3">
        <f t="shared" si="0"/>
        <v>-105</v>
      </c>
      <c r="K16" s="3">
        <f t="shared" si="0"/>
        <v>-90</v>
      </c>
      <c r="L16" s="3">
        <f t="shared" si="0"/>
        <v>-75</v>
      </c>
      <c r="M16" s="3">
        <f t="shared" si="0"/>
        <v>-60</v>
      </c>
      <c r="N16" s="3">
        <f t="shared" si="0"/>
        <v>-45</v>
      </c>
      <c r="O16" s="3">
        <f t="shared" si="0"/>
        <v>-30</v>
      </c>
      <c r="P16" s="3">
        <f t="shared" si="0"/>
        <v>-15</v>
      </c>
      <c r="Q16" s="3">
        <f t="shared" si="0"/>
        <v>0</v>
      </c>
      <c r="R16" s="3">
        <f t="shared" si="0"/>
        <v>15</v>
      </c>
      <c r="S16" s="3">
        <f t="shared" si="0"/>
        <v>30</v>
      </c>
      <c r="T16" s="3">
        <f t="shared" si="0"/>
        <v>45</v>
      </c>
      <c r="U16" s="3">
        <f t="shared" si="0"/>
        <v>60</v>
      </c>
      <c r="V16" s="3">
        <f t="shared" si="11"/>
        <v>75</v>
      </c>
      <c r="W16" s="3">
        <f t="shared" si="11"/>
        <v>90</v>
      </c>
      <c r="X16" s="3">
        <f t="shared" si="11"/>
        <v>105</v>
      </c>
      <c r="Y16" s="3">
        <f t="shared" si="11"/>
        <v>120</v>
      </c>
      <c r="Z16" s="3">
        <f t="shared" si="12"/>
        <v>135</v>
      </c>
      <c r="AA16" s="3">
        <f t="shared" si="12"/>
        <v>150</v>
      </c>
      <c r="AB16" s="3">
        <f t="shared" si="12"/>
        <v>165</v>
      </c>
      <c r="AC16" s="3">
        <f t="shared" si="12"/>
        <v>180</v>
      </c>
      <c r="AD16" s="7">
        <f t="shared" si="13"/>
        <v>135.34150656819455</v>
      </c>
      <c r="AE16" s="7">
        <f t="shared" si="1"/>
        <v>133.0121616115608</v>
      </c>
      <c r="AF16" s="7">
        <f t="shared" si="1"/>
        <v>126.63210825552551</v>
      </c>
      <c r="AG16" s="7">
        <f t="shared" si="1"/>
        <v>117.43211689029297</v>
      </c>
      <c r="AH16" s="7">
        <f t="shared" si="1"/>
        <v>106.46850831966997</v>
      </c>
      <c r="AI16" s="7">
        <f t="shared" si="1"/>
        <v>94.423270316477215</v>
      </c>
      <c r="AJ16" s="7">
        <f t="shared" si="1"/>
        <v>81.701387383712273</v>
      </c>
      <c r="AK16" s="7">
        <f t="shared" si="1"/>
        <v>68.543886760088313</v>
      </c>
      <c r="AL16" s="7">
        <f t="shared" si="1"/>
        <v>55.099517317009621</v>
      </c>
      <c r="AM16" s="7">
        <f t="shared" si="1"/>
        <v>41.464870110065391</v>
      </c>
      <c r="AN16" s="7">
        <f t="shared" si="1"/>
        <v>27.70671306915256</v>
      </c>
      <c r="AO16" s="7">
        <f t="shared" si="1"/>
        <v>13.875751675408109</v>
      </c>
      <c r="AP16" s="7">
        <f t="shared" si="1"/>
        <v>0.41849343180555831</v>
      </c>
      <c r="AQ16" s="7">
        <f t="shared" si="1"/>
        <v>13.875751675408109</v>
      </c>
      <c r="AR16" s="7">
        <f t="shared" si="1"/>
        <v>27.70671306915256</v>
      </c>
      <c r="AS16" s="7">
        <f t="shared" si="1"/>
        <v>41.464870110065391</v>
      </c>
      <c r="AT16" s="7">
        <f t="shared" si="1"/>
        <v>55.099517317009621</v>
      </c>
      <c r="AU16" s="7">
        <f t="shared" si="14"/>
        <v>68.543886760088313</v>
      </c>
      <c r="AV16" s="7">
        <f t="shared" si="14"/>
        <v>81.701387383712273</v>
      </c>
      <c r="AW16" s="7">
        <f t="shared" si="14"/>
        <v>94.423270316477215</v>
      </c>
      <c r="AX16" s="7">
        <f t="shared" si="14"/>
        <v>106.46850831966997</v>
      </c>
      <c r="AY16" s="7">
        <f t="shared" si="15"/>
        <v>117.43211689029297</v>
      </c>
      <c r="AZ16" s="7">
        <f t="shared" si="15"/>
        <v>126.63210825552551</v>
      </c>
      <c r="BA16" s="7">
        <f t="shared" si="15"/>
        <v>133.0121616115608</v>
      </c>
      <c r="BB16" s="7">
        <f t="shared" si="15"/>
        <v>135.34150656819455</v>
      </c>
      <c r="BC16" s="7">
        <f t="shared" si="16"/>
        <v>99.711263895929903</v>
      </c>
      <c r="BD16" s="7">
        <f t="shared" si="2"/>
        <v>13.294835186123986</v>
      </c>
      <c r="BE16" s="40">
        <f t="shared" si="17"/>
        <v>1.032877839772842</v>
      </c>
      <c r="BF16" s="40">
        <f t="shared" si="18"/>
        <v>0</v>
      </c>
      <c r="BG16" s="40">
        <f t="shared" si="19"/>
        <v>0</v>
      </c>
      <c r="BH16" s="40">
        <f t="shared" si="3"/>
        <v>0</v>
      </c>
      <c r="BI16" s="40">
        <f t="shared" si="3"/>
        <v>0</v>
      </c>
      <c r="BJ16" s="40">
        <f t="shared" si="3"/>
        <v>0</v>
      </c>
      <c r="BK16" s="40">
        <f t="shared" si="3"/>
        <v>0</v>
      </c>
      <c r="BL16" s="40">
        <f t="shared" si="20"/>
        <v>203.78904152300174</v>
      </c>
      <c r="BM16" s="40">
        <f t="shared" si="4"/>
        <v>516.47280805420871</v>
      </c>
      <c r="BN16" s="40">
        <f t="shared" si="4"/>
        <v>807.84769263067062</v>
      </c>
      <c r="BO16" s="40">
        <f t="shared" si="4"/>
        <v>1058.0569783882643</v>
      </c>
      <c r="BP16" s="40">
        <f t="shared" si="4"/>
        <v>1250.0493159930058</v>
      </c>
      <c r="BQ16" s="40">
        <f t="shared" si="4"/>
        <v>1370.7407449194714</v>
      </c>
      <c r="BR16" s="40">
        <f t="shared" si="4"/>
        <v>1411.906343738339</v>
      </c>
      <c r="BS16" s="40">
        <f t="shared" si="4"/>
        <v>1370.7407449194714</v>
      </c>
      <c r="BT16" s="40">
        <f t="shared" si="4"/>
        <v>1250.0493159930058</v>
      </c>
      <c r="BU16" s="40">
        <f t="shared" si="4"/>
        <v>1058.0569783882643</v>
      </c>
      <c r="BV16" s="40">
        <f t="shared" si="4"/>
        <v>807.84769263067062</v>
      </c>
      <c r="BW16" s="40">
        <f t="shared" si="4"/>
        <v>516.47280805420871</v>
      </c>
      <c r="BX16" s="40">
        <f t="shared" si="4"/>
        <v>203.78904152300174</v>
      </c>
      <c r="BY16" s="40">
        <f t="shared" si="4"/>
        <v>0</v>
      </c>
      <c r="BZ16" s="40">
        <f t="shared" si="4"/>
        <v>0</v>
      </c>
      <c r="CA16" s="40">
        <f t="shared" si="4"/>
        <v>0</v>
      </c>
      <c r="CB16" s="40">
        <f t="shared" si="4"/>
        <v>0</v>
      </c>
      <c r="CC16" s="40">
        <f t="shared" si="21"/>
        <v>0</v>
      </c>
      <c r="CD16" s="40">
        <f t="shared" si="21"/>
        <v>0</v>
      </c>
      <c r="CE16" s="40">
        <f t="shared" si="22"/>
        <v>720.0722353065529</v>
      </c>
      <c r="CF16" s="10">
        <f t="shared" si="5"/>
        <v>1.7402898563089253</v>
      </c>
      <c r="CG16" s="14">
        <v>44201</v>
      </c>
      <c r="CH16" s="35">
        <f t="shared" si="6"/>
        <v>6.3612903225806452</v>
      </c>
      <c r="CI16" s="7">
        <f t="shared" si="7"/>
        <v>42.515845468568926</v>
      </c>
      <c r="CJ16" s="7">
        <f t="shared" si="23"/>
        <v>21.683081188970153</v>
      </c>
      <c r="CK16" s="10">
        <f t="shared" si="8"/>
        <v>22.90790841245785</v>
      </c>
      <c r="CM16" s="17" t="s">
        <v>206</v>
      </c>
      <c r="CN16" t="s">
        <v>205</v>
      </c>
      <c r="CO16" s="18" t="s">
        <v>343</v>
      </c>
      <c r="CP16">
        <v>130.1</v>
      </c>
      <c r="CQ16">
        <v>110.3</v>
      </c>
      <c r="CR16">
        <v>114.3</v>
      </c>
      <c r="CS16">
        <v>132.6</v>
      </c>
      <c r="CT16">
        <v>164.4</v>
      </c>
      <c r="CU16">
        <v>205.9</v>
      </c>
      <c r="CV16">
        <v>236.3</v>
      </c>
      <c r="CW16">
        <v>234.4</v>
      </c>
      <c r="CX16">
        <v>199.3</v>
      </c>
      <c r="CY16">
        <v>180.3</v>
      </c>
      <c r="CZ16">
        <v>143.30000000000001</v>
      </c>
      <c r="DA16">
        <v>127.2</v>
      </c>
      <c r="DB16">
        <v>1978.4</v>
      </c>
      <c r="DC16" s="17">
        <v>-3.22</v>
      </c>
      <c r="DD16">
        <v>-52.22</v>
      </c>
      <c r="DE16">
        <v>74.040000000000006</v>
      </c>
      <c r="DF16" s="24">
        <v>9976</v>
      </c>
      <c r="DH16" s="17" t="s">
        <v>20</v>
      </c>
      <c r="DI16">
        <f t="shared" ref="DI16:EF16" si="27">AVERAGE(BG132:BG162)</f>
        <v>0</v>
      </c>
      <c r="DJ16">
        <f t="shared" si="27"/>
        <v>0</v>
      </c>
      <c r="DK16">
        <f t="shared" si="27"/>
        <v>0</v>
      </c>
      <c r="DL16">
        <f t="shared" si="27"/>
        <v>0</v>
      </c>
      <c r="DM16">
        <f t="shared" si="27"/>
        <v>0</v>
      </c>
      <c r="DN16">
        <f t="shared" si="27"/>
        <v>0</v>
      </c>
      <c r="DO16">
        <f t="shared" si="27"/>
        <v>138.71361364643715</v>
      </c>
      <c r="DP16">
        <f t="shared" si="27"/>
        <v>420.71330610084544</v>
      </c>
      <c r="DQ16">
        <f t="shared" si="27"/>
        <v>662.87193187067476</v>
      </c>
      <c r="DR16">
        <f t="shared" si="27"/>
        <v>848.68678079576193</v>
      </c>
      <c r="DS16">
        <f t="shared" si="27"/>
        <v>965.49487799541976</v>
      </c>
      <c r="DT16">
        <f t="shared" si="27"/>
        <v>1005.3359446799983</v>
      </c>
      <c r="DU16">
        <f t="shared" si="27"/>
        <v>965.49487799541976</v>
      </c>
      <c r="DV16">
        <f t="shared" si="27"/>
        <v>848.68678079576193</v>
      </c>
      <c r="DW16">
        <f t="shared" si="27"/>
        <v>662.87193187067476</v>
      </c>
      <c r="DX16">
        <f t="shared" si="27"/>
        <v>420.71330610084544</v>
      </c>
      <c r="DY16">
        <f t="shared" si="27"/>
        <v>138.71361364643715</v>
      </c>
      <c r="DZ16">
        <f t="shared" si="27"/>
        <v>0</v>
      </c>
      <c r="EA16">
        <f t="shared" si="27"/>
        <v>0</v>
      </c>
      <c r="EB16">
        <f t="shared" si="27"/>
        <v>0</v>
      </c>
      <c r="EC16">
        <f t="shared" si="27"/>
        <v>0</v>
      </c>
      <c r="ED16">
        <f t="shared" si="27"/>
        <v>0</v>
      </c>
      <c r="EE16">
        <f t="shared" si="27"/>
        <v>0</v>
      </c>
      <c r="EF16" s="18">
        <f t="shared" si="27"/>
        <v>0</v>
      </c>
    </row>
    <row r="17" spans="1:136" ht="15.75" thickBot="1" x14ac:dyDescent="0.3">
      <c r="A17" s="8">
        <v>6</v>
      </c>
      <c r="B17" s="3" t="s">
        <v>16</v>
      </c>
      <c r="C17" s="14">
        <v>44202</v>
      </c>
      <c r="D17" s="11">
        <f t="shared" si="10"/>
        <v>-22.423706683580185</v>
      </c>
      <c r="E17" s="8">
        <f t="shared" ref="E17:I80" si="28">(E$11-12)*15</f>
        <v>-180</v>
      </c>
      <c r="F17" s="3">
        <f t="shared" si="0"/>
        <v>-165</v>
      </c>
      <c r="G17" s="3">
        <f t="shared" si="0"/>
        <v>-150</v>
      </c>
      <c r="H17" s="3">
        <f t="shared" si="0"/>
        <v>-135</v>
      </c>
      <c r="I17" s="3">
        <f t="shared" si="0"/>
        <v>-120</v>
      </c>
      <c r="J17" s="3">
        <f t="shared" si="0"/>
        <v>-105</v>
      </c>
      <c r="K17" s="3">
        <f t="shared" si="0"/>
        <v>-90</v>
      </c>
      <c r="L17" s="3">
        <f t="shared" si="0"/>
        <v>-75</v>
      </c>
      <c r="M17" s="3">
        <f t="shared" si="0"/>
        <v>-60</v>
      </c>
      <c r="N17" s="3">
        <f t="shared" si="0"/>
        <v>-45</v>
      </c>
      <c r="O17" s="3">
        <f t="shared" si="0"/>
        <v>-30</v>
      </c>
      <c r="P17" s="3">
        <f t="shared" si="0"/>
        <v>-15</v>
      </c>
      <c r="Q17" s="3">
        <f t="shared" si="0"/>
        <v>0</v>
      </c>
      <c r="R17" s="3">
        <f t="shared" si="0"/>
        <v>15</v>
      </c>
      <c r="S17" s="3">
        <f t="shared" si="0"/>
        <v>30</v>
      </c>
      <c r="T17" s="3">
        <f t="shared" si="0"/>
        <v>45</v>
      </c>
      <c r="U17" s="3">
        <f t="shared" si="0"/>
        <v>60</v>
      </c>
      <c r="V17" s="3">
        <f t="shared" si="11"/>
        <v>75</v>
      </c>
      <c r="W17" s="3">
        <f t="shared" si="11"/>
        <v>90</v>
      </c>
      <c r="X17" s="3">
        <f t="shared" si="11"/>
        <v>105</v>
      </c>
      <c r="Y17" s="3">
        <f t="shared" si="11"/>
        <v>120</v>
      </c>
      <c r="Z17" s="3">
        <f t="shared" si="12"/>
        <v>135</v>
      </c>
      <c r="AA17" s="3">
        <f t="shared" si="12"/>
        <v>150</v>
      </c>
      <c r="AB17" s="3">
        <f t="shared" si="12"/>
        <v>165</v>
      </c>
      <c r="AC17" s="3">
        <f t="shared" si="12"/>
        <v>180</v>
      </c>
      <c r="AD17" s="7">
        <f t="shared" si="13"/>
        <v>135.45629331641982</v>
      </c>
      <c r="AE17" s="7">
        <f t="shared" si="1"/>
        <v>133.12059019971829</v>
      </c>
      <c r="AF17" s="7">
        <f t="shared" si="1"/>
        <v>126.72581436186834</v>
      </c>
      <c r="AG17" s="7">
        <f t="shared" si="1"/>
        <v>117.50953621344274</v>
      </c>
      <c r="AH17" s="7">
        <f t="shared" si="1"/>
        <v>106.53136548760047</v>
      </c>
      <c r="AI17" s="7">
        <f t="shared" si="1"/>
        <v>94.473884750570392</v>
      </c>
      <c r="AJ17" s="7">
        <f t="shared" si="1"/>
        <v>81.741745916219131</v>
      </c>
      <c r="AK17" s="7">
        <f t="shared" si="1"/>
        <v>68.575487623443877</v>
      </c>
      <c r="AL17" s="7">
        <f t="shared" si="1"/>
        <v>55.123420876591794</v>
      </c>
      <c r="AM17" s="7">
        <f t="shared" si="1"/>
        <v>41.481760517674367</v>
      </c>
      <c r="AN17" s="7">
        <f t="shared" si="1"/>
        <v>27.716872049580882</v>
      </c>
      <c r="AO17" s="7">
        <f t="shared" si="1"/>
        <v>13.878512171649557</v>
      </c>
      <c r="AP17" s="7">
        <f t="shared" si="1"/>
        <v>0.3037066835800577</v>
      </c>
      <c r="AQ17" s="7">
        <f t="shared" si="1"/>
        <v>13.878512171649557</v>
      </c>
      <c r="AR17" s="7">
        <f t="shared" si="1"/>
        <v>27.716872049580882</v>
      </c>
      <c r="AS17" s="7">
        <f t="shared" si="1"/>
        <v>41.481760517674367</v>
      </c>
      <c r="AT17" s="7">
        <f t="shared" si="1"/>
        <v>55.123420876591794</v>
      </c>
      <c r="AU17" s="7">
        <f t="shared" si="14"/>
        <v>68.575487623443877</v>
      </c>
      <c r="AV17" s="7">
        <f t="shared" si="14"/>
        <v>81.741745916219131</v>
      </c>
      <c r="AW17" s="7">
        <f t="shared" si="14"/>
        <v>94.473884750570392</v>
      </c>
      <c r="AX17" s="7">
        <f t="shared" si="14"/>
        <v>106.53136548760047</v>
      </c>
      <c r="AY17" s="7">
        <f t="shared" si="15"/>
        <v>117.50953621344274</v>
      </c>
      <c r="AZ17" s="7">
        <f t="shared" si="15"/>
        <v>126.72581436186834</v>
      </c>
      <c r="BA17" s="7">
        <f t="shared" si="15"/>
        <v>133.12059019971829</v>
      </c>
      <c r="BB17" s="7">
        <f t="shared" si="15"/>
        <v>135.45629331641982</v>
      </c>
      <c r="BC17" s="7">
        <f t="shared" si="16"/>
        <v>99.655827143004174</v>
      </c>
      <c r="BD17" s="7">
        <f t="shared" si="2"/>
        <v>13.287443619067224</v>
      </c>
      <c r="BE17" s="40">
        <f t="shared" si="17"/>
        <v>1.0328241370570801</v>
      </c>
      <c r="BF17" s="40">
        <f t="shared" si="18"/>
        <v>0</v>
      </c>
      <c r="BG17" s="40">
        <f t="shared" si="19"/>
        <v>0</v>
      </c>
      <c r="BH17" s="40">
        <f t="shared" si="3"/>
        <v>0</v>
      </c>
      <c r="BI17" s="40">
        <f t="shared" si="3"/>
        <v>0</v>
      </c>
      <c r="BJ17" s="40">
        <f t="shared" si="3"/>
        <v>0</v>
      </c>
      <c r="BK17" s="40">
        <f t="shared" si="3"/>
        <v>0</v>
      </c>
      <c r="BL17" s="40">
        <f t="shared" si="20"/>
        <v>202.79430208002375</v>
      </c>
      <c r="BM17" s="40">
        <f t="shared" si="4"/>
        <v>515.72114014411636</v>
      </c>
      <c r="BN17" s="40">
        <f t="shared" si="4"/>
        <v>807.32253133019208</v>
      </c>
      <c r="BO17" s="40">
        <f t="shared" si="4"/>
        <v>1057.7263227230032</v>
      </c>
      <c r="BP17" s="40">
        <f t="shared" si="4"/>
        <v>1249.867909750961</v>
      </c>
      <c r="BQ17" s="40">
        <f t="shared" si="4"/>
        <v>1370.6531607870959</v>
      </c>
      <c r="BR17" s="40">
        <f t="shared" si="4"/>
        <v>1411.8507605803602</v>
      </c>
      <c r="BS17" s="40">
        <f t="shared" si="4"/>
        <v>1370.6531607870959</v>
      </c>
      <c r="BT17" s="40">
        <f t="shared" si="4"/>
        <v>1249.867909750961</v>
      </c>
      <c r="BU17" s="40">
        <f t="shared" si="4"/>
        <v>1057.7263227230032</v>
      </c>
      <c r="BV17" s="40">
        <f t="shared" si="4"/>
        <v>807.32253133019208</v>
      </c>
      <c r="BW17" s="40">
        <f t="shared" si="4"/>
        <v>515.72114014411636</v>
      </c>
      <c r="BX17" s="40">
        <f t="shared" si="4"/>
        <v>202.79430208002375</v>
      </c>
      <c r="BY17" s="40">
        <f t="shared" si="4"/>
        <v>0</v>
      </c>
      <c r="BZ17" s="40">
        <f t="shared" si="4"/>
        <v>0</v>
      </c>
      <c r="CA17" s="40">
        <f t="shared" si="4"/>
        <v>0</v>
      </c>
      <c r="CB17" s="40">
        <f t="shared" si="4"/>
        <v>0</v>
      </c>
      <c r="CC17" s="40">
        <f t="shared" si="21"/>
        <v>0</v>
      </c>
      <c r="CD17" s="40">
        <f t="shared" si="21"/>
        <v>0</v>
      </c>
      <c r="CE17" s="40">
        <f t="shared" si="22"/>
        <v>720.04388789598374</v>
      </c>
      <c r="CF17" s="10">
        <f t="shared" si="5"/>
        <v>1.7393223024437567</v>
      </c>
      <c r="CG17" s="14">
        <v>44202</v>
      </c>
      <c r="CH17" s="35">
        <f t="shared" si="6"/>
        <v>6.3612903225806452</v>
      </c>
      <c r="CI17" s="7">
        <f t="shared" si="7"/>
        <v>42.499017555465912</v>
      </c>
      <c r="CJ17" s="7">
        <f t="shared" si="23"/>
        <v>21.674498953287614</v>
      </c>
      <c r="CK17" s="10">
        <f t="shared" si="8"/>
        <v>22.904723583279139</v>
      </c>
      <c r="CM17" s="17" t="s">
        <v>125</v>
      </c>
      <c r="CN17" t="s">
        <v>124</v>
      </c>
      <c r="CO17" s="18" t="s">
        <v>344</v>
      </c>
      <c r="CP17">
        <v>166.9</v>
      </c>
      <c r="CQ17">
        <v>146.6</v>
      </c>
      <c r="CR17">
        <v>159.1</v>
      </c>
      <c r="CS17">
        <v>188.9</v>
      </c>
      <c r="CT17">
        <v>247.1</v>
      </c>
      <c r="CU17">
        <v>273.5</v>
      </c>
      <c r="CV17">
        <v>295.60000000000002</v>
      </c>
      <c r="CW17">
        <v>288.2</v>
      </c>
      <c r="CX17">
        <v>249.6</v>
      </c>
      <c r="CY17">
        <v>206.5</v>
      </c>
      <c r="CZ17">
        <v>174.8</v>
      </c>
      <c r="DA17">
        <v>153.80000000000001</v>
      </c>
      <c r="DB17">
        <v>2550.6</v>
      </c>
      <c r="DC17" s="17">
        <v>-9.1</v>
      </c>
      <c r="DD17">
        <v>-45.93</v>
      </c>
      <c r="DE17">
        <v>285.05</v>
      </c>
      <c r="DF17" s="24">
        <v>27993</v>
      </c>
      <c r="DH17" s="17" t="s">
        <v>21</v>
      </c>
      <c r="DI17">
        <f t="shared" ref="DI17:EF17" si="29">AVERAGE(BG163:BG192)</f>
        <v>0</v>
      </c>
      <c r="DJ17">
        <f t="shared" si="29"/>
        <v>0</v>
      </c>
      <c r="DK17">
        <f t="shared" si="29"/>
        <v>0</v>
      </c>
      <c r="DL17">
        <f t="shared" si="29"/>
        <v>0</v>
      </c>
      <c r="DM17">
        <f t="shared" si="29"/>
        <v>0</v>
      </c>
      <c r="DN17">
        <f t="shared" si="29"/>
        <v>0</v>
      </c>
      <c r="DO17">
        <f t="shared" si="29"/>
        <v>96.276727737984444</v>
      </c>
      <c r="DP17">
        <f t="shared" si="29"/>
        <v>368.36193655680694</v>
      </c>
      <c r="DQ17">
        <f t="shared" si="29"/>
        <v>602.00680221748621</v>
      </c>
      <c r="DR17">
        <f t="shared" si="29"/>
        <v>781.28881324164445</v>
      </c>
      <c r="DS17">
        <f t="shared" si="29"/>
        <v>893.99019685551582</v>
      </c>
      <c r="DT17">
        <f t="shared" si="29"/>
        <v>932.43054001365874</v>
      </c>
      <c r="DU17">
        <f t="shared" si="29"/>
        <v>893.99019685551582</v>
      </c>
      <c r="DV17">
        <f t="shared" si="29"/>
        <v>781.28881324164445</v>
      </c>
      <c r="DW17">
        <f t="shared" si="29"/>
        <v>602.00680221748621</v>
      </c>
      <c r="DX17">
        <f t="shared" si="29"/>
        <v>368.36193655680694</v>
      </c>
      <c r="DY17">
        <f t="shared" si="29"/>
        <v>96.276727737984444</v>
      </c>
      <c r="DZ17">
        <f t="shared" si="29"/>
        <v>0</v>
      </c>
      <c r="EA17">
        <f t="shared" si="29"/>
        <v>0</v>
      </c>
      <c r="EB17">
        <f t="shared" si="29"/>
        <v>0</v>
      </c>
      <c r="EC17">
        <f t="shared" si="29"/>
        <v>0</v>
      </c>
      <c r="ED17">
        <f t="shared" si="29"/>
        <v>0</v>
      </c>
      <c r="EE17">
        <f t="shared" si="29"/>
        <v>0</v>
      </c>
      <c r="EF17" s="18">
        <f t="shared" si="29"/>
        <v>0</v>
      </c>
    </row>
    <row r="18" spans="1:136" ht="15.75" thickBot="1" x14ac:dyDescent="0.3">
      <c r="A18" s="8">
        <v>7</v>
      </c>
      <c r="B18" s="3" t="s">
        <v>16</v>
      </c>
      <c r="C18" s="14">
        <v>44203</v>
      </c>
      <c r="D18" s="11">
        <f t="shared" si="10"/>
        <v>-22.302275307121349</v>
      </c>
      <c r="E18" s="8">
        <f t="shared" si="28"/>
        <v>-180</v>
      </c>
      <c r="F18" s="3">
        <f t="shared" si="0"/>
        <v>-165</v>
      </c>
      <c r="G18" s="3">
        <f t="shared" si="0"/>
        <v>-150</v>
      </c>
      <c r="H18" s="3">
        <f t="shared" si="0"/>
        <v>-135</v>
      </c>
      <c r="I18" s="3">
        <f t="shared" si="0"/>
        <v>-120</v>
      </c>
      <c r="J18" s="3">
        <f t="shared" si="0"/>
        <v>-105</v>
      </c>
      <c r="K18" s="3">
        <f t="shared" si="0"/>
        <v>-90</v>
      </c>
      <c r="L18" s="3">
        <f t="shared" si="0"/>
        <v>-75</v>
      </c>
      <c r="M18" s="3">
        <f t="shared" si="0"/>
        <v>-60</v>
      </c>
      <c r="N18" s="3">
        <f t="shared" si="0"/>
        <v>-45</v>
      </c>
      <c r="O18" s="3">
        <f t="shared" si="0"/>
        <v>-30</v>
      </c>
      <c r="P18" s="3">
        <f t="shared" si="0"/>
        <v>-15</v>
      </c>
      <c r="Q18" s="3">
        <f t="shared" si="0"/>
        <v>0</v>
      </c>
      <c r="R18" s="3">
        <f t="shared" si="0"/>
        <v>15</v>
      </c>
      <c r="S18" s="3">
        <f t="shared" si="0"/>
        <v>30</v>
      </c>
      <c r="T18" s="3">
        <f t="shared" si="0"/>
        <v>45</v>
      </c>
      <c r="U18" s="3">
        <f t="shared" si="0"/>
        <v>60</v>
      </c>
      <c r="V18" s="3">
        <f t="shared" si="11"/>
        <v>75</v>
      </c>
      <c r="W18" s="3">
        <f t="shared" si="11"/>
        <v>90</v>
      </c>
      <c r="X18" s="3">
        <f t="shared" si="11"/>
        <v>105</v>
      </c>
      <c r="Y18" s="3">
        <f t="shared" si="11"/>
        <v>120</v>
      </c>
      <c r="Z18" s="3">
        <f t="shared" si="12"/>
        <v>135</v>
      </c>
      <c r="AA18" s="3">
        <f t="shared" si="12"/>
        <v>150</v>
      </c>
      <c r="AB18" s="3">
        <f t="shared" si="12"/>
        <v>165</v>
      </c>
      <c r="AC18" s="3">
        <f t="shared" si="12"/>
        <v>180</v>
      </c>
      <c r="AD18" s="7">
        <f t="shared" si="13"/>
        <v>135.57772469287863</v>
      </c>
      <c r="AE18" s="7">
        <f t="shared" si="1"/>
        <v>133.23527006520939</v>
      </c>
      <c r="AF18" s="7">
        <f t="shared" si="1"/>
        <v>126.8248824270409</v>
      </c>
      <c r="AG18" s="7">
        <f t="shared" si="1"/>
        <v>117.59136597130495</v>
      </c>
      <c r="AH18" s="7">
        <f t="shared" si="1"/>
        <v>106.59780921150852</v>
      </c>
      <c r="AI18" s="7">
        <f t="shared" si="1"/>
        <v>94.527413306014566</v>
      </c>
      <c r="AJ18" s="7">
        <f t="shared" si="1"/>
        <v>81.784472505236451</v>
      </c>
      <c r="AK18" s="7">
        <f t="shared" si="1"/>
        <v>68.609008511499184</v>
      </c>
      <c r="AL18" s="7">
        <f t="shared" si="1"/>
        <v>55.14887498726678</v>
      </c>
      <c r="AM18" s="7">
        <f t="shared" si="1"/>
        <v>41.499905539893376</v>
      </c>
      <c r="AN18" s="7">
        <f t="shared" si="1"/>
        <v>27.728091638683956</v>
      </c>
      <c r="AO18" s="7">
        <f t="shared" si="1"/>
        <v>13.882444748349501</v>
      </c>
      <c r="AP18" s="7">
        <f t="shared" si="1"/>
        <v>0.1822753071232297</v>
      </c>
      <c r="AQ18" s="7">
        <f t="shared" si="1"/>
        <v>13.882444748349501</v>
      </c>
      <c r="AR18" s="7">
        <f t="shared" si="1"/>
        <v>27.728091638683956</v>
      </c>
      <c r="AS18" s="7">
        <f t="shared" si="1"/>
        <v>41.499905539893376</v>
      </c>
      <c r="AT18" s="7">
        <f t="shared" si="1"/>
        <v>55.14887498726678</v>
      </c>
      <c r="AU18" s="7">
        <f t="shared" si="14"/>
        <v>68.609008511499184</v>
      </c>
      <c r="AV18" s="7">
        <f t="shared" si="14"/>
        <v>81.784472505236451</v>
      </c>
      <c r="AW18" s="7">
        <f t="shared" si="14"/>
        <v>94.527413306014566</v>
      </c>
      <c r="AX18" s="7">
        <f t="shared" si="14"/>
        <v>106.59780921150852</v>
      </c>
      <c r="AY18" s="7">
        <f t="shared" si="15"/>
        <v>117.59136597130495</v>
      </c>
      <c r="AZ18" s="7">
        <f t="shared" si="15"/>
        <v>126.8248824270409</v>
      </c>
      <c r="BA18" s="7">
        <f t="shared" si="15"/>
        <v>133.23527006520939</v>
      </c>
      <c r="BB18" s="7">
        <f t="shared" si="15"/>
        <v>135.57772469287863</v>
      </c>
      <c r="BC18" s="7">
        <f t="shared" si="16"/>
        <v>99.597290920536508</v>
      </c>
      <c r="BD18" s="7">
        <f t="shared" si="2"/>
        <v>13.279638789404867</v>
      </c>
      <c r="BE18" s="40">
        <f t="shared" si="17"/>
        <v>1.0327607078411054</v>
      </c>
      <c r="BF18" s="40">
        <f t="shared" si="18"/>
        <v>0</v>
      </c>
      <c r="BG18" s="40">
        <f t="shared" si="19"/>
        <v>0</v>
      </c>
      <c r="BH18" s="40">
        <f t="shared" si="3"/>
        <v>0</v>
      </c>
      <c r="BI18" s="40">
        <f t="shared" si="3"/>
        <v>0</v>
      </c>
      <c r="BJ18" s="40">
        <f t="shared" si="3"/>
        <v>0</v>
      </c>
      <c r="BK18" s="40">
        <f t="shared" si="3"/>
        <v>0</v>
      </c>
      <c r="BL18" s="40">
        <f t="shared" si="20"/>
        <v>201.73991325710932</v>
      </c>
      <c r="BM18" s="40">
        <f t="shared" si="4"/>
        <v>514.92049020113984</v>
      </c>
      <c r="BN18" s="40">
        <f t="shared" si="4"/>
        <v>806.75832838180906</v>
      </c>
      <c r="BO18" s="40">
        <f t="shared" si="4"/>
        <v>1057.3651614119349</v>
      </c>
      <c r="BP18" s="40">
        <f t="shared" si="4"/>
        <v>1249.6625477678874</v>
      </c>
      <c r="BQ18" s="40">
        <f t="shared" si="4"/>
        <v>1370.5457383559653</v>
      </c>
      <c r="BR18" s="40">
        <f t="shared" si="4"/>
        <v>1411.7767435065086</v>
      </c>
      <c r="BS18" s="40">
        <f t="shared" si="4"/>
        <v>1370.5457383559653</v>
      </c>
      <c r="BT18" s="40">
        <f t="shared" si="4"/>
        <v>1249.6625477678874</v>
      </c>
      <c r="BU18" s="40">
        <f t="shared" si="4"/>
        <v>1057.3651614119349</v>
      </c>
      <c r="BV18" s="40">
        <f t="shared" si="4"/>
        <v>806.75832838180906</v>
      </c>
      <c r="BW18" s="40">
        <f t="shared" si="4"/>
        <v>514.92049020113984</v>
      </c>
      <c r="BX18" s="40">
        <f t="shared" si="4"/>
        <v>201.73991325710932</v>
      </c>
      <c r="BY18" s="40">
        <f t="shared" si="4"/>
        <v>0</v>
      </c>
      <c r="BZ18" s="40">
        <f t="shared" si="4"/>
        <v>0</v>
      </c>
      <c r="CA18" s="40">
        <f t="shared" si="4"/>
        <v>0</v>
      </c>
      <c r="CB18" s="40">
        <f t="shared" si="4"/>
        <v>0</v>
      </c>
      <c r="CC18" s="40">
        <f t="shared" si="21"/>
        <v>0</v>
      </c>
      <c r="CD18" s="40">
        <f t="shared" si="21"/>
        <v>0</v>
      </c>
      <c r="CE18" s="40">
        <f t="shared" si="22"/>
        <v>720.00613918831937</v>
      </c>
      <c r="CF18" s="10">
        <f t="shared" si="5"/>
        <v>1.7383006526300162</v>
      </c>
      <c r="CG18" s="14">
        <v>44203</v>
      </c>
      <c r="CH18" s="35">
        <f t="shared" si="6"/>
        <v>6.3612903225806452</v>
      </c>
      <c r="CI18" s="7">
        <f t="shared" si="7"/>
        <v>42.480725011481269</v>
      </c>
      <c r="CJ18" s="7">
        <f t="shared" si="23"/>
        <v>21.665169755855448</v>
      </c>
      <c r="CK18" s="10">
        <f t="shared" si="8"/>
        <v>22.901080371211222</v>
      </c>
      <c r="CM18" s="17" t="s">
        <v>315</v>
      </c>
      <c r="CN18" t="s">
        <v>314</v>
      </c>
      <c r="CO18" s="18" t="s">
        <v>345</v>
      </c>
      <c r="CP18">
        <v>201.4</v>
      </c>
      <c r="CQ18">
        <v>189.9</v>
      </c>
      <c r="CR18">
        <v>213.4</v>
      </c>
      <c r="CS18">
        <v>235.9</v>
      </c>
      <c r="CT18">
        <v>234.9</v>
      </c>
      <c r="CU18">
        <v>216.9</v>
      </c>
      <c r="CV18">
        <v>246.5</v>
      </c>
      <c r="CW18">
        <v>232</v>
      </c>
      <c r="CX18">
        <v>184</v>
      </c>
      <c r="CY18">
        <v>231.4</v>
      </c>
      <c r="CZ18">
        <v>241.1</v>
      </c>
      <c r="DA18">
        <v>220.4</v>
      </c>
      <c r="DB18">
        <v>2647.8</v>
      </c>
      <c r="DC18" s="17">
        <v>-20.92</v>
      </c>
      <c r="DD18">
        <v>-51.38</v>
      </c>
      <c r="DE18">
        <v>379</v>
      </c>
      <c r="DF18" s="24">
        <v>27843</v>
      </c>
      <c r="DH18" s="17" t="s">
        <v>22</v>
      </c>
      <c r="DI18">
        <f t="shared" ref="DI18:EF18" si="30">AVERAGE(BG193:BG223)</f>
        <v>0</v>
      </c>
      <c r="DJ18">
        <f t="shared" si="30"/>
        <v>0</v>
      </c>
      <c r="DK18">
        <f t="shared" si="30"/>
        <v>0</v>
      </c>
      <c r="DL18">
        <f t="shared" si="30"/>
        <v>0</v>
      </c>
      <c r="DM18">
        <f t="shared" si="30"/>
        <v>0</v>
      </c>
      <c r="DN18">
        <f t="shared" si="30"/>
        <v>0</v>
      </c>
      <c r="DO18">
        <f t="shared" si="30"/>
        <v>118.33646878168253</v>
      </c>
      <c r="DP18">
        <f t="shared" si="30"/>
        <v>394.49255384005994</v>
      </c>
      <c r="DQ18">
        <f t="shared" si="30"/>
        <v>631.6331601778644</v>
      </c>
      <c r="DR18">
        <f t="shared" si="30"/>
        <v>813.59754736655657</v>
      </c>
      <c r="DS18">
        <f t="shared" si="30"/>
        <v>927.98514312959423</v>
      </c>
      <c r="DT18">
        <f t="shared" si="30"/>
        <v>967.00062185016657</v>
      </c>
      <c r="DU18">
        <f t="shared" si="30"/>
        <v>927.98514312959423</v>
      </c>
      <c r="DV18">
        <f t="shared" si="30"/>
        <v>813.59754736655657</v>
      </c>
      <c r="DW18">
        <f t="shared" si="30"/>
        <v>631.6331601778644</v>
      </c>
      <c r="DX18">
        <f t="shared" si="30"/>
        <v>394.49255384005994</v>
      </c>
      <c r="DY18">
        <f t="shared" si="30"/>
        <v>118.33646878168253</v>
      </c>
      <c r="DZ18">
        <f t="shared" si="30"/>
        <v>0</v>
      </c>
      <c r="EA18">
        <f t="shared" si="30"/>
        <v>0</v>
      </c>
      <c r="EB18">
        <f t="shared" si="30"/>
        <v>0</v>
      </c>
      <c r="EC18">
        <f t="shared" si="30"/>
        <v>0</v>
      </c>
      <c r="ED18">
        <f t="shared" si="30"/>
        <v>0</v>
      </c>
      <c r="EE18">
        <f t="shared" si="30"/>
        <v>0</v>
      </c>
      <c r="EF18" s="18">
        <f t="shared" si="30"/>
        <v>0</v>
      </c>
    </row>
    <row r="19" spans="1:136" ht="15.75" thickBot="1" x14ac:dyDescent="0.3">
      <c r="A19" s="8">
        <v>8</v>
      </c>
      <c r="B19" s="3" t="s">
        <v>16</v>
      </c>
      <c r="C19" s="14">
        <v>44204</v>
      </c>
      <c r="D19" s="11">
        <f t="shared" si="10"/>
        <v>-22.174235285166493</v>
      </c>
      <c r="E19" s="8">
        <f t="shared" si="28"/>
        <v>-180</v>
      </c>
      <c r="F19" s="3">
        <f t="shared" si="0"/>
        <v>-165</v>
      </c>
      <c r="G19" s="3">
        <f t="shared" si="0"/>
        <v>-150</v>
      </c>
      <c r="H19" s="3">
        <f t="shared" si="0"/>
        <v>-135</v>
      </c>
      <c r="I19" s="3">
        <f t="shared" si="0"/>
        <v>-120</v>
      </c>
      <c r="J19" s="3">
        <f t="shared" si="0"/>
        <v>-105</v>
      </c>
      <c r="K19" s="3">
        <f t="shared" si="0"/>
        <v>-90</v>
      </c>
      <c r="L19" s="3">
        <f t="shared" si="0"/>
        <v>-75</v>
      </c>
      <c r="M19" s="3">
        <f t="shared" si="0"/>
        <v>-60</v>
      </c>
      <c r="N19" s="3">
        <f t="shared" si="0"/>
        <v>-45</v>
      </c>
      <c r="O19" s="3">
        <f t="shared" si="0"/>
        <v>-30</v>
      </c>
      <c r="P19" s="3">
        <f t="shared" si="0"/>
        <v>-15</v>
      </c>
      <c r="Q19" s="3">
        <f t="shared" si="0"/>
        <v>0</v>
      </c>
      <c r="R19" s="3">
        <f t="shared" si="0"/>
        <v>15</v>
      </c>
      <c r="S19" s="3">
        <f t="shared" si="0"/>
        <v>30</v>
      </c>
      <c r="T19" s="3">
        <f t="shared" si="0"/>
        <v>45</v>
      </c>
      <c r="U19" s="3">
        <f t="shared" ref="U19:X82" si="31">(U$11-12)*15</f>
        <v>60</v>
      </c>
      <c r="V19" s="3">
        <f t="shared" si="11"/>
        <v>75</v>
      </c>
      <c r="W19" s="3">
        <f t="shared" si="11"/>
        <v>90</v>
      </c>
      <c r="X19" s="3">
        <f t="shared" si="11"/>
        <v>105</v>
      </c>
      <c r="Y19" s="3">
        <f t="shared" si="11"/>
        <v>120</v>
      </c>
      <c r="Z19" s="3">
        <f t="shared" si="12"/>
        <v>135</v>
      </c>
      <c r="AA19" s="3">
        <f t="shared" si="12"/>
        <v>150</v>
      </c>
      <c r="AB19" s="3">
        <f t="shared" si="12"/>
        <v>165</v>
      </c>
      <c r="AC19" s="3">
        <f t="shared" si="12"/>
        <v>180</v>
      </c>
      <c r="AD19" s="7">
        <f t="shared" si="13"/>
        <v>135.70576471483349</v>
      </c>
      <c r="AE19" s="7">
        <f t="shared" si="1"/>
        <v>133.35616274856667</v>
      </c>
      <c r="AF19" s="7">
        <f t="shared" si="1"/>
        <v>126.92927216500831</v>
      </c>
      <c r="AG19" s="7">
        <f t="shared" si="1"/>
        <v>117.67756955227196</v>
      </c>
      <c r="AH19" s="7">
        <f t="shared" si="1"/>
        <v>106.66781075782936</v>
      </c>
      <c r="AI19" s="7">
        <f t="shared" si="1"/>
        <v>94.583837251280812</v>
      </c>
      <c r="AJ19" s="7">
        <f t="shared" si="1"/>
        <v>81.829559654016151</v>
      </c>
      <c r="AK19" s="7">
        <f t="shared" si="1"/>
        <v>68.64445454529573</v>
      </c>
      <c r="AL19" s="7">
        <f t="shared" si="1"/>
        <v>55.175899897176372</v>
      </c>
      <c r="AM19" s="7">
        <f t="shared" si="1"/>
        <v>41.519345982624891</v>
      </c>
      <c r="AN19" s="7">
        <f t="shared" si="1"/>
        <v>27.740447398210321</v>
      </c>
      <c r="AO19" s="7">
        <f t="shared" si="1"/>
        <v>13.887717644564972</v>
      </c>
      <c r="AP19" s="7">
        <f t="shared" si="1"/>
        <v>5.4235285168977673E-2</v>
      </c>
      <c r="AQ19" s="7">
        <f t="shared" si="1"/>
        <v>13.887717644564972</v>
      </c>
      <c r="AR19" s="7">
        <f t="shared" si="1"/>
        <v>27.740447398210321</v>
      </c>
      <c r="AS19" s="7">
        <f t="shared" si="1"/>
        <v>41.519345982624891</v>
      </c>
      <c r="AT19" s="7">
        <f t="shared" ref="AT19:AW82" si="32">DEGREES(ACOS((SIN(RADIANS($J$4))*SIN(RADIANS($D19))+COS(RADIANS($J$4))*COS(RADIANS($D19))*COS(RADIANS(U19)))))</f>
        <v>55.175899897176372</v>
      </c>
      <c r="AU19" s="7">
        <f t="shared" si="14"/>
        <v>68.64445454529573</v>
      </c>
      <c r="AV19" s="7">
        <f t="shared" si="14"/>
        <v>81.829559654016151</v>
      </c>
      <c r="AW19" s="7">
        <f t="shared" si="14"/>
        <v>94.583837251280812</v>
      </c>
      <c r="AX19" s="7">
        <f t="shared" si="14"/>
        <v>106.66781075782936</v>
      </c>
      <c r="AY19" s="7">
        <f t="shared" si="15"/>
        <v>117.67756955227196</v>
      </c>
      <c r="AZ19" s="7">
        <f t="shared" si="15"/>
        <v>126.92927216500831</v>
      </c>
      <c r="BA19" s="7">
        <f t="shared" si="15"/>
        <v>133.35616274856667</v>
      </c>
      <c r="BB19" s="7">
        <f t="shared" si="15"/>
        <v>135.70576471483349</v>
      </c>
      <c r="BC19" s="7">
        <f t="shared" si="16"/>
        <v>99.535690029048084</v>
      </c>
      <c r="BD19" s="7">
        <f t="shared" si="2"/>
        <v>13.271425337206411</v>
      </c>
      <c r="BE19" s="40">
        <f t="shared" si="17"/>
        <v>1.0326875709203633</v>
      </c>
      <c r="BF19" s="40">
        <f t="shared" si="18"/>
        <v>0</v>
      </c>
      <c r="BG19" s="40">
        <f t="shared" si="19"/>
        <v>0</v>
      </c>
      <c r="BH19" s="40">
        <f t="shared" si="3"/>
        <v>0</v>
      </c>
      <c r="BI19" s="40">
        <f t="shared" si="3"/>
        <v>0</v>
      </c>
      <c r="BJ19" s="40">
        <f t="shared" si="3"/>
        <v>0</v>
      </c>
      <c r="BK19" s="40">
        <f t="shared" si="3"/>
        <v>0</v>
      </c>
      <c r="BL19" s="40">
        <f t="shared" si="20"/>
        <v>200.62608351943405</v>
      </c>
      <c r="BM19" s="40">
        <f t="shared" si="4"/>
        <v>514.0707499001943</v>
      </c>
      <c r="BN19" s="40">
        <f t="shared" si="4"/>
        <v>806.15468025890868</v>
      </c>
      <c r="BO19" s="40">
        <f t="shared" si="4"/>
        <v>1056.9728374331476</v>
      </c>
      <c r="BP19" s="40">
        <f t="shared" si="4"/>
        <v>1249.4323785080901</v>
      </c>
      <c r="BQ19" s="40">
        <f t="shared" si="4"/>
        <v>1370.4175038139081</v>
      </c>
      <c r="BR19" s="40">
        <f t="shared" si="4"/>
        <v>1411.6832769983832</v>
      </c>
      <c r="BS19" s="40">
        <f t="shared" si="4"/>
        <v>1370.4175038139081</v>
      </c>
      <c r="BT19" s="40">
        <f t="shared" si="4"/>
        <v>1249.4323785080901</v>
      </c>
      <c r="BU19" s="40">
        <f t="shared" si="4"/>
        <v>1056.9728374331476</v>
      </c>
      <c r="BV19" s="40">
        <f t="shared" si="4"/>
        <v>806.15468025890868</v>
      </c>
      <c r="BW19" s="40">
        <f t="shared" si="4"/>
        <v>514.0707499001943</v>
      </c>
      <c r="BX19" s="40">
        <f t="shared" si="4"/>
        <v>200.62608351943405</v>
      </c>
      <c r="BY19" s="40">
        <f t="shared" si="4"/>
        <v>0</v>
      </c>
      <c r="BZ19" s="40">
        <f t="shared" si="4"/>
        <v>0</v>
      </c>
      <c r="CA19" s="40">
        <f t="shared" si="4"/>
        <v>0</v>
      </c>
      <c r="CB19" s="40">
        <f t="shared" si="4"/>
        <v>0</v>
      </c>
      <c r="CC19" s="40">
        <f t="shared" si="21"/>
        <v>0</v>
      </c>
      <c r="CD19" s="40">
        <f t="shared" si="21"/>
        <v>0</v>
      </c>
      <c r="CE19" s="40">
        <f t="shared" si="22"/>
        <v>719.95847126917545</v>
      </c>
      <c r="CF19" s="10">
        <f t="shared" si="5"/>
        <v>1.7372255142513793</v>
      </c>
      <c r="CG19" s="14">
        <v>44204</v>
      </c>
      <c r="CH19" s="35">
        <f t="shared" si="6"/>
        <v>6.3612903225806452</v>
      </c>
      <c r="CI19" s="7">
        <f t="shared" si="7"/>
        <v>42.460937074663349</v>
      </c>
      <c r="CJ19" s="7">
        <f t="shared" si="23"/>
        <v>21.655077908078308</v>
      </c>
      <c r="CK19" s="10">
        <f t="shared" si="8"/>
        <v>22.89695858359724</v>
      </c>
      <c r="CM19" s="17" t="s">
        <v>272</v>
      </c>
      <c r="CN19" t="s">
        <v>271</v>
      </c>
      <c r="CO19" s="18" t="s">
        <v>346</v>
      </c>
      <c r="CP19">
        <v>244.6</v>
      </c>
      <c r="CQ19">
        <v>221.4</v>
      </c>
      <c r="CR19">
        <v>236.9</v>
      </c>
      <c r="CS19">
        <v>239.3</v>
      </c>
      <c r="CT19">
        <v>255.9</v>
      </c>
      <c r="CU19">
        <v>240.6</v>
      </c>
      <c r="CV19">
        <v>260.3</v>
      </c>
      <c r="CW19">
        <v>289.8</v>
      </c>
      <c r="CX19">
        <v>291.7</v>
      </c>
      <c r="CY19">
        <v>309.60000000000002</v>
      </c>
      <c r="CZ19">
        <v>299.5</v>
      </c>
      <c r="DA19">
        <v>274.10000000000002</v>
      </c>
      <c r="DB19">
        <v>3163.7</v>
      </c>
      <c r="DC19" s="17">
        <v>-5.62</v>
      </c>
      <c r="DD19">
        <v>-37.82</v>
      </c>
      <c r="DE19">
        <v>150</v>
      </c>
      <c r="DF19" s="24">
        <v>22998</v>
      </c>
      <c r="DH19" s="17" t="s">
        <v>23</v>
      </c>
      <c r="DI19">
        <f t="shared" ref="DI19:EF19" si="33">AVERAGE(BG224:BG254)</f>
        <v>0</v>
      </c>
      <c r="DJ19">
        <f t="shared" si="33"/>
        <v>0</v>
      </c>
      <c r="DK19">
        <f t="shared" si="33"/>
        <v>0</v>
      </c>
      <c r="DL19">
        <f t="shared" si="33"/>
        <v>0</v>
      </c>
      <c r="DM19">
        <f t="shared" si="33"/>
        <v>0</v>
      </c>
      <c r="DN19">
        <f t="shared" si="33"/>
        <v>0</v>
      </c>
      <c r="DO19">
        <f t="shared" si="33"/>
        <v>199.02459766967939</v>
      </c>
      <c r="DP19">
        <f t="shared" si="33"/>
        <v>489.40619713210225</v>
      </c>
      <c r="DQ19">
        <f t="shared" si="33"/>
        <v>738.76252962538683</v>
      </c>
      <c r="DR19">
        <f t="shared" si="33"/>
        <v>930.10037317093884</v>
      </c>
      <c r="DS19">
        <f t="shared" si="33"/>
        <v>1050.380369931866</v>
      </c>
      <c r="DT19">
        <f t="shared" si="33"/>
        <v>1091.4056369010043</v>
      </c>
      <c r="DU19">
        <f t="shared" si="33"/>
        <v>1050.380369931866</v>
      </c>
      <c r="DV19">
        <f t="shared" si="33"/>
        <v>930.10037317093884</v>
      </c>
      <c r="DW19">
        <f t="shared" si="33"/>
        <v>738.76252962538683</v>
      </c>
      <c r="DX19">
        <f t="shared" si="33"/>
        <v>489.40619713210225</v>
      </c>
      <c r="DY19">
        <f t="shared" si="33"/>
        <v>199.02459766967939</v>
      </c>
      <c r="DZ19">
        <f t="shared" si="33"/>
        <v>0</v>
      </c>
      <c r="EA19">
        <f t="shared" si="33"/>
        <v>0</v>
      </c>
      <c r="EB19">
        <f t="shared" si="33"/>
        <v>0</v>
      </c>
      <c r="EC19">
        <f t="shared" si="33"/>
        <v>0</v>
      </c>
      <c r="ED19">
        <f t="shared" si="33"/>
        <v>0</v>
      </c>
      <c r="EE19">
        <f t="shared" si="33"/>
        <v>0</v>
      </c>
      <c r="EF19" s="18">
        <f t="shared" si="33"/>
        <v>0</v>
      </c>
    </row>
    <row r="20" spans="1:136" ht="15.75" thickBot="1" x14ac:dyDescent="0.3">
      <c r="A20" s="8">
        <v>9</v>
      </c>
      <c r="B20" s="3" t="s">
        <v>16</v>
      </c>
      <c r="C20" s="14">
        <v>44205</v>
      </c>
      <c r="D20" s="11">
        <f t="shared" si="10"/>
        <v>-22.039624558737447</v>
      </c>
      <c r="E20" s="8">
        <f t="shared" si="28"/>
        <v>-180</v>
      </c>
      <c r="F20" s="3">
        <f t="shared" si="0"/>
        <v>-165</v>
      </c>
      <c r="G20" s="3">
        <f t="shared" si="0"/>
        <v>-150</v>
      </c>
      <c r="H20" s="3">
        <f t="shared" si="0"/>
        <v>-135</v>
      </c>
      <c r="I20" s="3">
        <f t="shared" si="0"/>
        <v>-120</v>
      </c>
      <c r="J20" s="3">
        <f t="shared" si="0"/>
        <v>-105</v>
      </c>
      <c r="K20" s="3">
        <f t="shared" si="0"/>
        <v>-90</v>
      </c>
      <c r="L20" s="3">
        <f t="shared" si="0"/>
        <v>-75</v>
      </c>
      <c r="M20" s="3">
        <f t="shared" si="0"/>
        <v>-60</v>
      </c>
      <c r="N20" s="3">
        <f t="shared" si="0"/>
        <v>-45</v>
      </c>
      <c r="O20" s="3">
        <f t="shared" si="0"/>
        <v>-30</v>
      </c>
      <c r="P20" s="3">
        <f t="shared" si="0"/>
        <v>-15</v>
      </c>
      <c r="Q20" s="3">
        <f t="shared" si="0"/>
        <v>0</v>
      </c>
      <c r="R20" s="3">
        <f t="shared" si="0"/>
        <v>15</v>
      </c>
      <c r="S20" s="3">
        <f t="shared" si="0"/>
        <v>30</v>
      </c>
      <c r="T20" s="3">
        <f t="shared" si="0"/>
        <v>45</v>
      </c>
      <c r="U20" s="3">
        <f t="shared" si="31"/>
        <v>60</v>
      </c>
      <c r="V20" s="3">
        <f t="shared" si="11"/>
        <v>75</v>
      </c>
      <c r="W20" s="3">
        <f t="shared" si="11"/>
        <v>90</v>
      </c>
      <c r="X20" s="3">
        <f t="shared" si="11"/>
        <v>105</v>
      </c>
      <c r="Y20" s="3">
        <f t="shared" si="11"/>
        <v>120</v>
      </c>
      <c r="Z20" s="3">
        <f t="shared" si="12"/>
        <v>135</v>
      </c>
      <c r="AA20" s="3">
        <f t="shared" si="12"/>
        <v>150</v>
      </c>
      <c r="AB20" s="3">
        <f t="shared" si="12"/>
        <v>165</v>
      </c>
      <c r="AC20" s="3">
        <f t="shared" si="12"/>
        <v>180</v>
      </c>
      <c r="AD20" s="7">
        <f t="shared" si="13"/>
        <v>135.84037544126255</v>
      </c>
      <c r="AE20" s="7">
        <f t="shared" si="1"/>
        <v>133.48322766866076</v>
      </c>
      <c r="AF20" s="7">
        <f t="shared" si="1"/>
        <v>127.03894105940721</v>
      </c>
      <c r="AG20" s="7">
        <f t="shared" si="1"/>
        <v>117.76810833739853</v>
      </c>
      <c r="AH20" s="7">
        <f t="shared" si="1"/>
        <v>106.74133981972861</v>
      </c>
      <c r="AI20" s="7">
        <f t="shared" si="1"/>
        <v>94.643136798294549</v>
      </c>
      <c r="AJ20" s="7">
        <f t="shared" si="1"/>
        <v>81.876999363391832</v>
      </c>
      <c r="AK20" s="7">
        <f t="shared" si="1"/>
        <v>68.681830944857623</v>
      </c>
      <c r="AL20" s="7">
        <f t="shared" si="1"/>
        <v>55.204516655716702</v>
      </c>
      <c r="AM20" s="7">
        <f t="shared" si="1"/>
        <v>41.540124387102807</v>
      </c>
      <c r="AN20" s="7">
        <f t="shared" si="1"/>
        <v>27.754018172523413</v>
      </c>
      <c r="AO20" s="7">
        <f t="shared" si="1"/>
        <v>13.894506356415459</v>
      </c>
      <c r="AP20" s="7">
        <f t="shared" si="1"/>
        <v>8.0375441259955285E-2</v>
      </c>
      <c r="AQ20" s="7">
        <f t="shared" si="1"/>
        <v>13.894506356415459</v>
      </c>
      <c r="AR20" s="7">
        <f t="shared" si="1"/>
        <v>27.754018172523413</v>
      </c>
      <c r="AS20" s="7">
        <f t="shared" si="1"/>
        <v>41.540124387102807</v>
      </c>
      <c r="AT20" s="7">
        <f t="shared" si="32"/>
        <v>55.204516655716702</v>
      </c>
      <c r="AU20" s="7">
        <f t="shared" si="14"/>
        <v>68.681830944857623</v>
      </c>
      <c r="AV20" s="7">
        <f t="shared" si="14"/>
        <v>81.876999363391832</v>
      </c>
      <c r="AW20" s="7">
        <f t="shared" si="14"/>
        <v>94.643136798294549</v>
      </c>
      <c r="AX20" s="7">
        <f t="shared" si="14"/>
        <v>106.74133981972861</v>
      </c>
      <c r="AY20" s="7">
        <f t="shared" si="15"/>
        <v>117.76810833739853</v>
      </c>
      <c r="AZ20" s="7">
        <f t="shared" si="15"/>
        <v>127.03894105940721</v>
      </c>
      <c r="BA20" s="7">
        <f t="shared" si="15"/>
        <v>133.48322766866076</v>
      </c>
      <c r="BB20" s="7">
        <f t="shared" si="15"/>
        <v>135.84037544126255</v>
      </c>
      <c r="BC20" s="7">
        <f t="shared" si="16"/>
        <v>99.471060758596096</v>
      </c>
      <c r="BD20" s="7">
        <f t="shared" si="2"/>
        <v>13.262808101146145</v>
      </c>
      <c r="BE20" s="40">
        <f t="shared" si="17"/>
        <v>1.032604747966902</v>
      </c>
      <c r="BF20" s="40">
        <f t="shared" si="18"/>
        <v>0</v>
      </c>
      <c r="BG20" s="40">
        <f t="shared" si="19"/>
        <v>0</v>
      </c>
      <c r="BH20" s="40">
        <f t="shared" si="3"/>
        <v>0</v>
      </c>
      <c r="BI20" s="40">
        <f t="shared" si="3"/>
        <v>0</v>
      </c>
      <c r="BJ20" s="40">
        <f t="shared" si="3"/>
        <v>0</v>
      </c>
      <c r="BK20" s="40">
        <f t="shared" si="3"/>
        <v>0</v>
      </c>
      <c r="BL20" s="40">
        <f t="shared" si="20"/>
        <v>199.45303653022688</v>
      </c>
      <c r="BM20" s="40">
        <f t="shared" si="4"/>
        <v>513.171810798715</v>
      </c>
      <c r="BN20" s="40">
        <f t="shared" si="4"/>
        <v>805.51116904559331</v>
      </c>
      <c r="BO20" s="40">
        <f t="shared" si="4"/>
        <v>1056.5486671199685</v>
      </c>
      <c r="BP20" s="40">
        <f t="shared" si="4"/>
        <v>1249.176514387153</v>
      </c>
      <c r="BQ20" s="40">
        <f t="shared" si="4"/>
        <v>1370.2674413884565</v>
      </c>
      <c r="BR20" s="40">
        <f t="shared" si="4"/>
        <v>1411.5693015609595</v>
      </c>
      <c r="BS20" s="40">
        <f t="shared" si="4"/>
        <v>1370.2674413884565</v>
      </c>
      <c r="BT20" s="40">
        <f t="shared" si="4"/>
        <v>1249.176514387153</v>
      </c>
      <c r="BU20" s="40">
        <f t="shared" si="4"/>
        <v>1056.5486671199685</v>
      </c>
      <c r="BV20" s="40">
        <f t="shared" si="4"/>
        <v>805.51116904559331</v>
      </c>
      <c r="BW20" s="40">
        <f t="shared" si="4"/>
        <v>513.171810798715</v>
      </c>
      <c r="BX20" s="40">
        <f t="shared" si="4"/>
        <v>199.45303653022688</v>
      </c>
      <c r="BY20" s="40">
        <f t="shared" si="4"/>
        <v>0</v>
      </c>
      <c r="BZ20" s="40">
        <f t="shared" si="4"/>
        <v>0</v>
      </c>
      <c r="CA20" s="40">
        <f t="shared" si="4"/>
        <v>0</v>
      </c>
      <c r="CB20" s="40">
        <f t="shared" si="4"/>
        <v>0</v>
      </c>
      <c r="CC20" s="40">
        <f t="shared" si="21"/>
        <v>0</v>
      </c>
      <c r="CD20" s="40">
        <f t="shared" si="21"/>
        <v>0</v>
      </c>
      <c r="CE20" s="40">
        <f t="shared" si="22"/>
        <v>719.90034379608937</v>
      </c>
      <c r="CF20" s="10">
        <f t="shared" si="5"/>
        <v>1.7360975206888301</v>
      </c>
      <c r="CG20" s="14">
        <v>44205</v>
      </c>
      <c r="CH20" s="35">
        <f t="shared" si="6"/>
        <v>6.3612903225806452</v>
      </c>
      <c r="CI20" s="7">
        <f t="shared" si="7"/>
        <v>42.439621762942579</v>
      </c>
      <c r="CJ20" s="7">
        <f t="shared" si="23"/>
        <v>21.644207099100715</v>
      </c>
      <c r="CK20" s="10">
        <f t="shared" si="8"/>
        <v>22.89233717331831</v>
      </c>
      <c r="CM20" s="17" t="s">
        <v>311</v>
      </c>
      <c r="CN20" t="s">
        <v>310</v>
      </c>
      <c r="CO20" s="18" t="s">
        <v>347</v>
      </c>
      <c r="CP20">
        <v>278.3</v>
      </c>
      <c r="CQ20">
        <v>243</v>
      </c>
      <c r="CR20">
        <v>246</v>
      </c>
      <c r="CS20">
        <v>217.6</v>
      </c>
      <c r="CT20">
        <v>204.2</v>
      </c>
      <c r="CU20">
        <v>177.4</v>
      </c>
      <c r="CV20">
        <v>189.6</v>
      </c>
      <c r="CW20">
        <v>206</v>
      </c>
      <c r="CX20">
        <v>234.8</v>
      </c>
      <c r="CY20">
        <v>275.3</v>
      </c>
      <c r="CZ20">
        <v>272.5</v>
      </c>
      <c r="DA20">
        <v>283.60000000000002</v>
      </c>
      <c r="DB20">
        <v>2828.3</v>
      </c>
      <c r="DC20" s="17">
        <v>-10.95</v>
      </c>
      <c r="DD20">
        <v>-37.049999999999997</v>
      </c>
      <c r="DE20">
        <v>4.72</v>
      </c>
      <c r="DF20" s="24">
        <v>3713</v>
      </c>
      <c r="DH20" s="17" t="s">
        <v>24</v>
      </c>
      <c r="DI20">
        <f t="shared" ref="DI20:EF20" si="34">AVERAGE(BG255:BG284)</f>
        <v>0</v>
      </c>
      <c r="DJ20">
        <f t="shared" si="34"/>
        <v>0</v>
      </c>
      <c r="DK20">
        <f t="shared" si="34"/>
        <v>0</v>
      </c>
      <c r="DL20">
        <f t="shared" si="34"/>
        <v>0</v>
      </c>
      <c r="DM20">
        <f t="shared" si="34"/>
        <v>0</v>
      </c>
      <c r="DN20">
        <f t="shared" si="34"/>
        <v>7.2719692143729828</v>
      </c>
      <c r="DO20">
        <f t="shared" si="34"/>
        <v>310.23330682335683</v>
      </c>
      <c r="DP20">
        <f t="shared" si="34"/>
        <v>612.40696614751619</v>
      </c>
      <c r="DQ20">
        <f t="shared" si="34"/>
        <v>871.88937000726264</v>
      </c>
      <c r="DR20">
        <f t="shared" si="34"/>
        <v>1070.9972213945023</v>
      </c>
      <c r="DS20">
        <f t="shared" si="34"/>
        <v>1196.1616492784758</v>
      </c>
      <c r="DT20">
        <f t="shared" si="34"/>
        <v>1238.8529047428888</v>
      </c>
      <c r="DU20">
        <f t="shared" si="34"/>
        <v>1196.1616492784758</v>
      </c>
      <c r="DV20">
        <f t="shared" si="34"/>
        <v>1070.9972213945023</v>
      </c>
      <c r="DW20">
        <f t="shared" si="34"/>
        <v>871.88937000726264</v>
      </c>
      <c r="DX20">
        <f t="shared" si="34"/>
        <v>612.40696614751619</v>
      </c>
      <c r="DY20">
        <f t="shared" si="34"/>
        <v>310.23330682335683</v>
      </c>
      <c r="DZ20">
        <f t="shared" si="34"/>
        <v>7.2719692143729828</v>
      </c>
      <c r="EA20">
        <f t="shared" si="34"/>
        <v>0</v>
      </c>
      <c r="EB20">
        <f t="shared" si="34"/>
        <v>0</v>
      </c>
      <c r="EC20">
        <f t="shared" si="34"/>
        <v>0</v>
      </c>
      <c r="ED20">
        <f t="shared" si="34"/>
        <v>0</v>
      </c>
      <c r="EE20">
        <f t="shared" si="34"/>
        <v>0</v>
      </c>
      <c r="EF20" s="18">
        <f t="shared" si="34"/>
        <v>0</v>
      </c>
    </row>
    <row r="21" spans="1:136" ht="15.75" thickBot="1" x14ac:dyDescent="0.3">
      <c r="A21" s="8">
        <v>10</v>
      </c>
      <c r="B21" s="3" t="s">
        <v>16</v>
      </c>
      <c r="C21" s="14">
        <v>44206</v>
      </c>
      <c r="D21" s="11">
        <f t="shared" si="10"/>
        <v>-21.898483015897597</v>
      </c>
      <c r="E21" s="8">
        <f t="shared" si="28"/>
        <v>-180</v>
      </c>
      <c r="F21" s="3">
        <f t="shared" si="0"/>
        <v>-165</v>
      </c>
      <c r="G21" s="3">
        <f t="shared" si="0"/>
        <v>-150</v>
      </c>
      <c r="H21" s="3">
        <f t="shared" si="0"/>
        <v>-135</v>
      </c>
      <c r="I21" s="3">
        <f t="shared" si="0"/>
        <v>-120</v>
      </c>
      <c r="J21" s="3">
        <f t="shared" si="0"/>
        <v>-105</v>
      </c>
      <c r="K21" s="3">
        <f t="shared" si="0"/>
        <v>-90</v>
      </c>
      <c r="L21" s="3">
        <f t="shared" si="0"/>
        <v>-75</v>
      </c>
      <c r="M21" s="3">
        <f t="shared" si="0"/>
        <v>-60</v>
      </c>
      <c r="N21" s="3">
        <f t="shared" si="0"/>
        <v>-45</v>
      </c>
      <c r="O21" s="3">
        <f t="shared" si="0"/>
        <v>-30</v>
      </c>
      <c r="P21" s="3">
        <f t="shared" si="0"/>
        <v>-15</v>
      </c>
      <c r="Q21" s="3">
        <f t="shared" si="0"/>
        <v>0</v>
      </c>
      <c r="R21" s="3">
        <f t="shared" si="0"/>
        <v>15</v>
      </c>
      <c r="S21" s="3">
        <f t="shared" si="0"/>
        <v>30</v>
      </c>
      <c r="T21" s="3">
        <f t="shared" si="0"/>
        <v>45</v>
      </c>
      <c r="U21" s="3">
        <f t="shared" si="31"/>
        <v>60</v>
      </c>
      <c r="V21" s="3">
        <f t="shared" si="11"/>
        <v>75</v>
      </c>
      <c r="W21" s="3">
        <f t="shared" si="11"/>
        <v>90</v>
      </c>
      <c r="X21" s="3">
        <f t="shared" si="11"/>
        <v>105</v>
      </c>
      <c r="Y21" s="3">
        <f t="shared" si="11"/>
        <v>120</v>
      </c>
      <c r="Z21" s="3">
        <f t="shared" si="12"/>
        <v>135</v>
      </c>
      <c r="AA21" s="3">
        <f t="shared" si="12"/>
        <v>150</v>
      </c>
      <c r="AB21" s="3">
        <f t="shared" si="12"/>
        <v>165</v>
      </c>
      <c r="AC21" s="3">
        <f t="shared" si="12"/>
        <v>180</v>
      </c>
      <c r="AD21" s="7">
        <f t="shared" si="13"/>
        <v>135.9815169841024</v>
      </c>
      <c r="AE21" s="7">
        <f t="shared" si="1"/>
        <v>133.61642212993209</v>
      </c>
      <c r="AF21" s="7">
        <f t="shared" si="1"/>
        <v>127.15384437022691</v>
      </c>
      <c r="AG21" s="7">
        <f t="shared" si="1"/>
        <v>117.86294171006654</v>
      </c>
      <c r="AH21" s="7">
        <f t="shared" si="1"/>
        <v>106.81836452525616</v>
      </c>
      <c r="AI21" s="7">
        <f t="shared" si="1"/>
        <v>94.705291103054236</v>
      </c>
      <c r="AJ21" s="7">
        <f t="shared" si="1"/>
        <v>81.926783119794763</v>
      </c>
      <c r="AK21" s="7">
        <f t="shared" si="1"/>
        <v>68.721142999735449</v>
      </c>
      <c r="AL21" s="7">
        <f t="shared" si="1"/>
        <v>55.234747059935167</v>
      </c>
      <c r="AM21" s="7">
        <f t="shared" si="1"/>
        <v>41.562284939170674</v>
      </c>
      <c r="AN21" s="7">
        <f t="shared" si="1"/>
        <v>27.768885924304556</v>
      </c>
      <c r="AO21" s="7">
        <f t="shared" si="1"/>
        <v>13.902993178586939</v>
      </c>
      <c r="AP21" s="7">
        <f t="shared" si="1"/>
        <v>0.22151698410277856</v>
      </c>
      <c r="AQ21" s="7">
        <f t="shared" si="1"/>
        <v>13.902993178586939</v>
      </c>
      <c r="AR21" s="7">
        <f t="shared" si="1"/>
        <v>27.768885924304556</v>
      </c>
      <c r="AS21" s="7">
        <f t="shared" si="1"/>
        <v>41.562284939170674</v>
      </c>
      <c r="AT21" s="7">
        <f t="shared" si="32"/>
        <v>55.234747059935167</v>
      </c>
      <c r="AU21" s="7">
        <f t="shared" si="14"/>
        <v>68.721142999735449</v>
      </c>
      <c r="AV21" s="7">
        <f t="shared" si="14"/>
        <v>81.926783119794763</v>
      </c>
      <c r="AW21" s="7">
        <f t="shared" si="14"/>
        <v>94.705291103054236</v>
      </c>
      <c r="AX21" s="7">
        <f t="shared" si="14"/>
        <v>106.81836452525616</v>
      </c>
      <c r="AY21" s="7">
        <f t="shared" si="15"/>
        <v>117.86294171006654</v>
      </c>
      <c r="AZ21" s="7">
        <f t="shared" si="15"/>
        <v>127.15384437022691</v>
      </c>
      <c r="BA21" s="7">
        <f t="shared" si="15"/>
        <v>133.61642212993209</v>
      </c>
      <c r="BB21" s="7">
        <f t="shared" si="15"/>
        <v>135.9815169841024</v>
      </c>
      <c r="BC21" s="7">
        <f t="shared" si="16"/>
        <v>99.403440819752717</v>
      </c>
      <c r="BD21" s="7">
        <f t="shared" si="2"/>
        <v>13.253792109300361</v>
      </c>
      <c r="BE21" s="40">
        <f t="shared" si="17"/>
        <v>1.03251226352295</v>
      </c>
      <c r="BF21" s="40">
        <f t="shared" si="18"/>
        <v>0</v>
      </c>
      <c r="BG21" s="40">
        <f t="shared" si="19"/>
        <v>0</v>
      </c>
      <c r="BH21" s="40">
        <f t="shared" si="3"/>
        <v>0</v>
      </c>
      <c r="BI21" s="40">
        <f t="shared" si="3"/>
        <v>0</v>
      </c>
      <c r="BJ21" s="40">
        <f t="shared" si="3"/>
        <v>0</v>
      </c>
      <c r="BK21" s="40">
        <f t="shared" si="3"/>
        <v>0</v>
      </c>
      <c r="BL21" s="40">
        <f t="shared" si="20"/>
        <v>198.22101143901571</v>
      </c>
      <c r="BM21" s="40">
        <f t="shared" si="4"/>
        <v>512.2235650004352</v>
      </c>
      <c r="BN21" s="40">
        <f t="shared" si="4"/>
        <v>804.82736345039916</v>
      </c>
      <c r="BO21" s="40">
        <f t="shared" si="4"/>
        <v>1056.091941475182</v>
      </c>
      <c r="BP21" s="40">
        <f t="shared" si="4"/>
        <v>1248.8940333167429</v>
      </c>
      <c r="BQ21" s="40">
        <f t="shared" si="4"/>
        <v>1370.0944950366018</v>
      </c>
      <c r="BR21" s="40">
        <f t="shared" si="4"/>
        <v>1411.4337154617826</v>
      </c>
      <c r="BS21" s="40">
        <f t="shared" si="4"/>
        <v>1370.0944950366018</v>
      </c>
      <c r="BT21" s="40">
        <f t="shared" si="4"/>
        <v>1248.8940333167429</v>
      </c>
      <c r="BU21" s="40">
        <f t="shared" si="4"/>
        <v>1056.091941475182</v>
      </c>
      <c r="BV21" s="40">
        <f t="shared" si="4"/>
        <v>804.82736345039916</v>
      </c>
      <c r="BW21" s="40">
        <f t="shared" si="4"/>
        <v>512.2235650004352</v>
      </c>
      <c r="BX21" s="40">
        <f t="shared" si="4"/>
        <v>198.22101143901571</v>
      </c>
      <c r="BY21" s="40">
        <f t="shared" si="4"/>
        <v>0</v>
      </c>
      <c r="BZ21" s="40">
        <f t="shared" si="4"/>
        <v>0</v>
      </c>
      <c r="CA21" s="40">
        <f t="shared" si="4"/>
        <v>0</v>
      </c>
      <c r="CB21" s="40">
        <f t="shared" si="4"/>
        <v>0</v>
      </c>
      <c r="CC21" s="40">
        <f t="shared" si="21"/>
        <v>0</v>
      </c>
      <c r="CD21" s="40">
        <f t="shared" si="21"/>
        <v>0</v>
      </c>
      <c r="CE21" s="40">
        <f t="shared" si="22"/>
        <v>719.83119488550915</v>
      </c>
      <c r="CF21" s="10">
        <f t="shared" si="5"/>
        <v>1.7349173301160161</v>
      </c>
      <c r="CG21" s="14">
        <v>44206</v>
      </c>
      <c r="CH21" s="35">
        <f t="shared" si="6"/>
        <v>6.3612903225806452</v>
      </c>
      <c r="CI21" s="7">
        <f t="shared" si="7"/>
        <v>42.416745940784693</v>
      </c>
      <c r="CJ21" s="7">
        <f t="shared" si="23"/>
        <v>21.632540429800194</v>
      </c>
      <c r="CK21" s="10">
        <f t="shared" si="8"/>
        <v>22.887194277015816</v>
      </c>
      <c r="CM21" s="17" t="s">
        <v>105</v>
      </c>
      <c r="CN21" t="s">
        <v>104</v>
      </c>
      <c r="CO21" s="18" t="s">
        <v>348</v>
      </c>
      <c r="CP21">
        <v>209.4</v>
      </c>
      <c r="CQ21">
        <v>203.3</v>
      </c>
      <c r="CR21">
        <v>199.4</v>
      </c>
      <c r="CS21">
        <v>178.9</v>
      </c>
      <c r="CT21">
        <v>189.1</v>
      </c>
      <c r="CU21">
        <v>178.8</v>
      </c>
      <c r="CV21">
        <v>179</v>
      </c>
      <c r="CW21">
        <v>173.6</v>
      </c>
      <c r="CX21">
        <v>137.5</v>
      </c>
      <c r="CY21">
        <v>147.5</v>
      </c>
      <c r="CZ21">
        <v>158.19999999999999</v>
      </c>
      <c r="DA21">
        <v>174.1</v>
      </c>
      <c r="DB21">
        <v>2128.8000000000002</v>
      </c>
      <c r="DC21" s="17">
        <v>-19.82</v>
      </c>
      <c r="DD21">
        <v>-40.25</v>
      </c>
      <c r="DE21">
        <v>65.400000000000006</v>
      </c>
      <c r="DF21" s="24">
        <v>27760</v>
      </c>
      <c r="DH21" s="17" t="s">
        <v>25</v>
      </c>
      <c r="DI21">
        <f t="shared" ref="DI21:EF21" si="35">AVERAGE(BG285:BG315)</f>
        <v>0</v>
      </c>
      <c r="DJ21">
        <f t="shared" si="35"/>
        <v>0</v>
      </c>
      <c r="DK21">
        <f t="shared" si="35"/>
        <v>0</v>
      </c>
      <c r="DL21">
        <f t="shared" si="35"/>
        <v>0</v>
      </c>
      <c r="DM21">
        <f t="shared" si="35"/>
        <v>0</v>
      </c>
      <c r="DN21">
        <f t="shared" si="35"/>
        <v>91.991602313379119</v>
      </c>
      <c r="DO21">
        <f t="shared" si="35"/>
        <v>416.76824459241078</v>
      </c>
      <c r="DP21">
        <f t="shared" si="35"/>
        <v>719.41189541890492</v>
      </c>
      <c r="DQ21">
        <f t="shared" si="35"/>
        <v>979.29789013131642</v>
      </c>
      <c r="DR21">
        <f t="shared" si="35"/>
        <v>1178.7154276719066</v>
      </c>
      <c r="DS21">
        <f t="shared" si="35"/>
        <v>1304.0745324103482</v>
      </c>
      <c r="DT21">
        <f t="shared" si="35"/>
        <v>1346.8321885244306</v>
      </c>
      <c r="DU21">
        <f t="shared" si="35"/>
        <v>1304.0745324103482</v>
      </c>
      <c r="DV21">
        <f t="shared" si="35"/>
        <v>1178.7154276719066</v>
      </c>
      <c r="DW21">
        <f t="shared" si="35"/>
        <v>979.29789013131642</v>
      </c>
      <c r="DX21">
        <f t="shared" si="35"/>
        <v>719.41189541890492</v>
      </c>
      <c r="DY21">
        <f t="shared" si="35"/>
        <v>416.76824459241078</v>
      </c>
      <c r="DZ21">
        <f t="shared" si="35"/>
        <v>91.991602313379119</v>
      </c>
      <c r="EA21">
        <f t="shared" si="35"/>
        <v>0</v>
      </c>
      <c r="EB21">
        <f t="shared" si="35"/>
        <v>0</v>
      </c>
      <c r="EC21">
        <f t="shared" si="35"/>
        <v>0</v>
      </c>
      <c r="ED21">
        <f t="shared" si="35"/>
        <v>0</v>
      </c>
      <c r="EE21">
        <f t="shared" si="35"/>
        <v>0</v>
      </c>
      <c r="EF21" s="18">
        <f t="shared" si="35"/>
        <v>0</v>
      </c>
    </row>
    <row r="22" spans="1:136" ht="15.75" thickBot="1" x14ac:dyDescent="0.3">
      <c r="A22" s="8">
        <v>11</v>
      </c>
      <c r="B22" s="3" t="s">
        <v>16</v>
      </c>
      <c r="C22" s="14">
        <v>44207</v>
      </c>
      <c r="D22" s="11">
        <f t="shared" si="10"/>
        <v>-21.75085247993216</v>
      </c>
      <c r="E22" s="8">
        <f t="shared" si="28"/>
        <v>-180</v>
      </c>
      <c r="F22" s="3">
        <f t="shared" si="0"/>
        <v>-165</v>
      </c>
      <c r="G22" s="3">
        <f t="shared" si="0"/>
        <v>-150</v>
      </c>
      <c r="H22" s="3">
        <f t="shared" si="0"/>
        <v>-135</v>
      </c>
      <c r="I22" s="3">
        <f t="shared" si="0"/>
        <v>-120</v>
      </c>
      <c r="J22" s="3">
        <f t="shared" si="0"/>
        <v>-105</v>
      </c>
      <c r="K22" s="3">
        <f t="shared" si="0"/>
        <v>-90</v>
      </c>
      <c r="L22" s="3">
        <f t="shared" si="0"/>
        <v>-75</v>
      </c>
      <c r="M22" s="3">
        <f t="shared" si="0"/>
        <v>-60</v>
      </c>
      <c r="N22" s="3">
        <f t="shared" si="0"/>
        <v>-45</v>
      </c>
      <c r="O22" s="3">
        <f t="shared" si="0"/>
        <v>-30</v>
      </c>
      <c r="P22" s="3">
        <f t="shared" si="0"/>
        <v>-15</v>
      </c>
      <c r="Q22" s="3">
        <f t="shared" si="0"/>
        <v>0</v>
      </c>
      <c r="R22" s="3">
        <f t="shared" si="0"/>
        <v>15</v>
      </c>
      <c r="S22" s="3">
        <f t="shared" si="0"/>
        <v>30</v>
      </c>
      <c r="T22" s="3">
        <f t="shared" si="0"/>
        <v>45</v>
      </c>
      <c r="U22" s="3">
        <f t="shared" si="31"/>
        <v>60</v>
      </c>
      <c r="V22" s="3">
        <f t="shared" si="11"/>
        <v>75</v>
      </c>
      <c r="W22" s="3">
        <f t="shared" si="11"/>
        <v>90</v>
      </c>
      <c r="X22" s="3">
        <f t="shared" si="11"/>
        <v>105</v>
      </c>
      <c r="Y22" s="3">
        <f t="shared" si="11"/>
        <v>120</v>
      </c>
      <c r="Z22" s="3">
        <f t="shared" si="12"/>
        <v>135</v>
      </c>
      <c r="AA22" s="3">
        <f t="shared" si="12"/>
        <v>150</v>
      </c>
      <c r="AB22" s="3">
        <f t="shared" si="12"/>
        <v>165</v>
      </c>
      <c r="AC22" s="3">
        <f t="shared" si="12"/>
        <v>180</v>
      </c>
      <c r="AD22" s="7">
        <f t="shared" si="13"/>
        <v>136.12914752006782</v>
      </c>
      <c r="AE22" s="7">
        <f t="shared" si="1"/>
        <v>133.75570132996077</v>
      </c>
      <c r="AF22" s="7">
        <f t="shared" si="1"/>
        <v>127.27393514090741</v>
      </c>
      <c r="AG22" s="7">
        <f t="shared" si="1"/>
        <v>117.96202706631676</v>
      </c>
      <c r="AH22" s="7">
        <f t="shared" si="1"/>
        <v>106.89885144610707</v>
      </c>
      <c r="AI22" s="7">
        <f t="shared" si="1"/>
        <v>94.770278266493165</v>
      </c>
      <c r="AJ22" s="7">
        <f t="shared" si="1"/>
        <v>81.978901882934238</v>
      </c>
      <c r="AK22" s="7">
        <f t="shared" si="1"/>
        <v>68.762396038424143</v>
      </c>
      <c r="AL22" s="7">
        <f t="shared" si="1"/>
        <v>55.266613598663369</v>
      </c>
      <c r="AM22" s="7">
        <f t="shared" si="1"/>
        <v>41.585873374308363</v>
      </c>
      <c r="AN22" s="7">
        <f t="shared" si="1"/>
        <v>27.785135560819004</v>
      </c>
      <c r="AO22" s="7">
        <f t="shared" si="1"/>
        <v>13.913366701142238</v>
      </c>
      <c r="AP22" s="7">
        <f t="shared" si="1"/>
        <v>0.36914752006842522</v>
      </c>
      <c r="AQ22" s="7">
        <f t="shared" si="1"/>
        <v>13.913366701142238</v>
      </c>
      <c r="AR22" s="7">
        <f t="shared" si="1"/>
        <v>27.785135560819004</v>
      </c>
      <c r="AS22" s="7">
        <f t="shared" si="1"/>
        <v>41.585873374308363</v>
      </c>
      <c r="AT22" s="7">
        <f t="shared" si="32"/>
        <v>55.266613598663369</v>
      </c>
      <c r="AU22" s="7">
        <f t="shared" si="14"/>
        <v>68.762396038424143</v>
      </c>
      <c r="AV22" s="7">
        <f t="shared" si="14"/>
        <v>81.978901882934238</v>
      </c>
      <c r="AW22" s="7">
        <f t="shared" si="14"/>
        <v>94.770278266493165</v>
      </c>
      <c r="AX22" s="7">
        <f t="shared" si="14"/>
        <v>106.89885144610707</v>
      </c>
      <c r="AY22" s="7">
        <f t="shared" si="15"/>
        <v>117.96202706631676</v>
      </c>
      <c r="AZ22" s="7">
        <f t="shared" si="15"/>
        <v>127.27393514090741</v>
      </c>
      <c r="BA22" s="7">
        <f t="shared" si="15"/>
        <v>133.75570132996077</v>
      </c>
      <c r="BB22" s="7">
        <f t="shared" si="15"/>
        <v>136.12914752006782</v>
      </c>
      <c r="BC22" s="7">
        <f t="shared" si="16"/>
        <v>99.332869272964459</v>
      </c>
      <c r="BD22" s="7">
        <f t="shared" si="2"/>
        <v>13.244382569728595</v>
      </c>
      <c r="BE22" s="40">
        <f t="shared" si="17"/>
        <v>1.032410144993644</v>
      </c>
      <c r="BF22" s="40">
        <f t="shared" si="18"/>
        <v>0</v>
      </c>
      <c r="BG22" s="40">
        <f t="shared" si="19"/>
        <v>0</v>
      </c>
      <c r="BH22" s="40">
        <f t="shared" si="3"/>
        <v>0</v>
      </c>
      <c r="BI22" s="40">
        <f t="shared" si="3"/>
        <v>0</v>
      </c>
      <c r="BJ22" s="40">
        <f t="shared" si="3"/>
        <v>0</v>
      </c>
      <c r="BK22" s="40">
        <f t="shared" si="3"/>
        <v>0</v>
      </c>
      <c r="BL22" s="40">
        <f t="shared" si="20"/>
        <v>196.9302631760053</v>
      </c>
      <c r="BM22" s="40">
        <f t="shared" si="4"/>
        <v>511.2259058444472</v>
      </c>
      <c r="BN22" s="40">
        <f t="shared" si="4"/>
        <v>804.10281986314226</v>
      </c>
      <c r="BO22" s="40">
        <f t="shared" si="4"/>
        <v>1055.6019275437015</v>
      </c>
      <c r="BP22" s="40">
        <f t="shared" si="4"/>
        <v>1248.5839803196209</v>
      </c>
      <c r="BQ22" s="40">
        <f t="shared" si="4"/>
        <v>1369.8975702121434</v>
      </c>
      <c r="BR22" s="40">
        <f t="shared" si="4"/>
        <v>1411.2753765502791</v>
      </c>
      <c r="BS22" s="40">
        <f t="shared" si="4"/>
        <v>1369.8975702121434</v>
      </c>
      <c r="BT22" s="40">
        <f t="shared" si="4"/>
        <v>1248.5839803196209</v>
      </c>
      <c r="BU22" s="40">
        <f t="shared" si="4"/>
        <v>1055.6019275437015</v>
      </c>
      <c r="BV22" s="40">
        <f t="shared" si="4"/>
        <v>804.10281986314226</v>
      </c>
      <c r="BW22" s="40">
        <f t="shared" si="4"/>
        <v>511.2259058444472</v>
      </c>
      <c r="BX22" s="40">
        <f t="shared" si="4"/>
        <v>196.9302631760053</v>
      </c>
      <c r="BY22" s="40">
        <f t="shared" si="4"/>
        <v>0</v>
      </c>
      <c r="BZ22" s="40">
        <f t="shared" si="4"/>
        <v>0</v>
      </c>
      <c r="CA22" s="40">
        <f t="shared" si="4"/>
        <v>0</v>
      </c>
      <c r="CB22" s="40">
        <f t="shared" si="4"/>
        <v>0</v>
      </c>
      <c r="CC22" s="40">
        <f t="shared" si="21"/>
        <v>0</v>
      </c>
      <c r="CD22" s="40">
        <f t="shared" si="21"/>
        <v>0</v>
      </c>
      <c r="CE22" s="40">
        <f t="shared" si="22"/>
        <v>719.75044204064238</v>
      </c>
      <c r="CF22" s="10">
        <f t="shared" si="5"/>
        <v>1.7336856242663357</v>
      </c>
      <c r="CG22" s="14">
        <v>44207</v>
      </c>
      <c r="CH22" s="35">
        <f t="shared" si="6"/>
        <v>6.3612903225806452</v>
      </c>
      <c r="CI22" s="7">
        <f t="shared" si="7"/>
        <v>42.392275388578561</v>
      </c>
      <c r="CJ22" s="7">
        <f t="shared" si="23"/>
        <v>21.620060448175067</v>
      </c>
      <c r="CK22" s="10">
        <f t="shared" si="8"/>
        <v>22.881507254922283</v>
      </c>
      <c r="CM22" s="17" t="s">
        <v>139</v>
      </c>
      <c r="CN22" t="s">
        <v>140</v>
      </c>
      <c r="CO22" s="18" t="s">
        <v>349</v>
      </c>
      <c r="CP22">
        <v>220</v>
      </c>
      <c r="CQ22">
        <v>210.9</v>
      </c>
      <c r="CR22">
        <v>188.9</v>
      </c>
      <c r="CS22">
        <v>175.2</v>
      </c>
      <c r="CT22">
        <v>183.1</v>
      </c>
      <c r="CU22">
        <v>177.3</v>
      </c>
      <c r="CV22">
        <v>189</v>
      </c>
      <c r="CW22">
        <v>194.2</v>
      </c>
      <c r="CX22">
        <v>175.8</v>
      </c>
      <c r="CY22">
        <v>190.8</v>
      </c>
      <c r="CZ22">
        <v>169.6</v>
      </c>
      <c r="DA22">
        <v>181.1</v>
      </c>
      <c r="DB22">
        <v>2255.9</v>
      </c>
      <c r="DC22" s="17">
        <v>-16.829999999999998</v>
      </c>
      <c r="DD22">
        <v>-42.05</v>
      </c>
      <c r="DE22">
        <v>289</v>
      </c>
      <c r="DF22" s="24">
        <v>6824</v>
      </c>
      <c r="DH22" s="17" t="s">
        <v>26</v>
      </c>
      <c r="DI22">
        <f t="shared" ref="DI22:EF22" si="36">AVERAGE(BG316:BG345)</f>
        <v>0</v>
      </c>
      <c r="DJ22">
        <f t="shared" si="36"/>
        <v>0</v>
      </c>
      <c r="DK22">
        <f t="shared" si="36"/>
        <v>0</v>
      </c>
      <c r="DL22">
        <f t="shared" si="36"/>
        <v>0</v>
      </c>
      <c r="DM22">
        <f t="shared" si="36"/>
        <v>0</v>
      </c>
      <c r="DN22">
        <f t="shared" si="36"/>
        <v>173.80758204972554</v>
      </c>
      <c r="DO22">
        <f t="shared" si="36"/>
        <v>490.15970796875268</v>
      </c>
      <c r="DP22">
        <f t="shared" si="36"/>
        <v>784.95295930300506</v>
      </c>
      <c r="DQ22">
        <f t="shared" si="36"/>
        <v>1038.0976631429353</v>
      </c>
      <c r="DR22">
        <f t="shared" si="36"/>
        <v>1232.3424262632548</v>
      </c>
      <c r="DS22">
        <f t="shared" si="36"/>
        <v>1354.4497890619625</v>
      </c>
      <c r="DT22">
        <f t="shared" si="36"/>
        <v>1396.0983365562845</v>
      </c>
      <c r="DU22">
        <f t="shared" si="36"/>
        <v>1354.4497890619625</v>
      </c>
      <c r="DV22">
        <f t="shared" si="36"/>
        <v>1232.3424262632548</v>
      </c>
      <c r="DW22">
        <f t="shared" si="36"/>
        <v>1038.0976631429353</v>
      </c>
      <c r="DX22">
        <f t="shared" si="36"/>
        <v>784.95295930300506</v>
      </c>
      <c r="DY22">
        <f t="shared" si="36"/>
        <v>490.15970796875268</v>
      </c>
      <c r="DZ22">
        <f t="shared" si="36"/>
        <v>173.80758204972554</v>
      </c>
      <c r="EA22">
        <f t="shared" si="36"/>
        <v>0</v>
      </c>
      <c r="EB22">
        <f t="shared" si="36"/>
        <v>0</v>
      </c>
      <c r="EC22">
        <f t="shared" si="36"/>
        <v>0</v>
      </c>
      <c r="ED22">
        <f t="shared" si="36"/>
        <v>0</v>
      </c>
      <c r="EE22">
        <f t="shared" si="36"/>
        <v>0</v>
      </c>
      <c r="EF22" s="18">
        <f t="shared" si="36"/>
        <v>0</v>
      </c>
    </row>
    <row r="23" spans="1:136" ht="15.75" thickBot="1" x14ac:dyDescent="0.3">
      <c r="A23" s="8">
        <v>12</v>
      </c>
      <c r="B23" s="3" t="s">
        <v>16</v>
      </c>
      <c r="C23" s="14">
        <v>44208</v>
      </c>
      <c r="D23" s="11">
        <f t="shared" si="10"/>
        <v>-21.596776696955082</v>
      </c>
      <c r="E23" s="8">
        <f t="shared" si="28"/>
        <v>-180</v>
      </c>
      <c r="F23" s="3">
        <f t="shared" si="0"/>
        <v>-165</v>
      </c>
      <c r="G23" s="3">
        <f t="shared" si="0"/>
        <v>-150</v>
      </c>
      <c r="H23" s="3">
        <f t="shared" si="0"/>
        <v>-135</v>
      </c>
      <c r="I23" s="3">
        <f t="shared" si="0"/>
        <v>-120</v>
      </c>
      <c r="J23" s="3">
        <f t="shared" si="0"/>
        <v>-105</v>
      </c>
      <c r="K23" s="3">
        <f t="shared" si="0"/>
        <v>-90</v>
      </c>
      <c r="L23" s="3">
        <f t="shared" si="0"/>
        <v>-75</v>
      </c>
      <c r="M23" s="3">
        <f t="shared" si="0"/>
        <v>-60</v>
      </c>
      <c r="N23" s="3">
        <f t="shared" si="0"/>
        <v>-45</v>
      </c>
      <c r="O23" s="3">
        <f t="shared" si="0"/>
        <v>-30</v>
      </c>
      <c r="P23" s="3">
        <f t="shared" si="0"/>
        <v>-15</v>
      </c>
      <c r="Q23" s="3">
        <f t="shared" si="0"/>
        <v>0</v>
      </c>
      <c r="R23" s="3">
        <f t="shared" si="0"/>
        <v>15</v>
      </c>
      <c r="S23" s="3">
        <f t="shared" si="0"/>
        <v>30</v>
      </c>
      <c r="T23" s="3">
        <f t="shared" si="0"/>
        <v>45</v>
      </c>
      <c r="U23" s="3">
        <f t="shared" si="31"/>
        <v>60</v>
      </c>
      <c r="V23" s="3">
        <f t="shared" si="11"/>
        <v>75</v>
      </c>
      <c r="W23" s="3">
        <f t="shared" si="11"/>
        <v>90</v>
      </c>
      <c r="X23" s="3">
        <f t="shared" si="11"/>
        <v>105</v>
      </c>
      <c r="Y23" s="3">
        <f t="shared" si="11"/>
        <v>120</v>
      </c>
      <c r="Z23" s="3">
        <f t="shared" si="12"/>
        <v>135</v>
      </c>
      <c r="AA23" s="3">
        <f t="shared" si="12"/>
        <v>150</v>
      </c>
      <c r="AB23" s="3">
        <f t="shared" si="12"/>
        <v>165</v>
      </c>
      <c r="AC23" s="3">
        <f t="shared" si="12"/>
        <v>180</v>
      </c>
      <c r="AD23" s="7">
        <f t="shared" si="13"/>
        <v>136.28322330304493</v>
      </c>
      <c r="AE23" s="7">
        <f t="shared" si="1"/>
        <v>133.90101836736648</v>
      </c>
      <c r="AF23" s="7">
        <f t="shared" si="1"/>
        <v>127.39916420586449</v>
      </c>
      <c r="AG23" s="7">
        <f t="shared" si="1"/>
        <v>118.06531982587062</v>
      </c>
      <c r="AH23" s="7">
        <f t="shared" si="1"/>
        <v>106.98276560701356</v>
      </c>
      <c r="AI23" s="7">
        <f t="shared" si="1"/>
        <v>94.83807533561415</v>
      </c>
      <c r="AJ23" s="7">
        <f t="shared" si="1"/>
        <v>82.033346073185996</v>
      </c>
      <c r="AK23" s="7">
        <f t="shared" si="1"/>
        <v>68.805595396721472</v>
      </c>
      <c r="AL23" s="7">
        <f t="shared" si="1"/>
        <v>55.300139394480603</v>
      </c>
      <c r="AM23" s="7">
        <f t="shared" si="1"/>
        <v>41.610936878524022</v>
      </c>
      <c r="AN23" s="7">
        <f t="shared" si="1"/>
        <v>27.802854750790544</v>
      </c>
      <c r="AO23" s="7">
        <f t="shared" si="1"/>
        <v>13.925821260366416</v>
      </c>
      <c r="AP23" s="7">
        <f t="shared" si="1"/>
        <v>0.52322330304493125</v>
      </c>
      <c r="AQ23" s="7">
        <f t="shared" si="1"/>
        <v>13.925821260366416</v>
      </c>
      <c r="AR23" s="7">
        <f t="shared" si="1"/>
        <v>27.802854750790544</v>
      </c>
      <c r="AS23" s="7">
        <f t="shared" si="1"/>
        <v>41.610936878524022</v>
      </c>
      <c r="AT23" s="7">
        <f t="shared" si="32"/>
        <v>55.300139394480603</v>
      </c>
      <c r="AU23" s="7">
        <f t="shared" si="14"/>
        <v>68.805595396721472</v>
      </c>
      <c r="AV23" s="7">
        <f t="shared" si="14"/>
        <v>82.033346073185996</v>
      </c>
      <c r="AW23" s="7">
        <f t="shared" si="14"/>
        <v>94.83807533561415</v>
      </c>
      <c r="AX23" s="7">
        <f t="shared" si="14"/>
        <v>106.98276560701356</v>
      </c>
      <c r="AY23" s="7">
        <f t="shared" si="15"/>
        <v>118.06531982587062</v>
      </c>
      <c r="AZ23" s="7">
        <f t="shared" si="15"/>
        <v>127.39916420586449</v>
      </c>
      <c r="BA23" s="7">
        <f t="shared" si="15"/>
        <v>133.90101836736648</v>
      </c>
      <c r="BB23" s="7">
        <f t="shared" si="15"/>
        <v>136.28322330304493</v>
      </c>
      <c r="BC23" s="7">
        <f t="shared" si="16"/>
        <v>99.259386456551695</v>
      </c>
      <c r="BD23" s="7">
        <f t="shared" si="2"/>
        <v>13.234584860873559</v>
      </c>
      <c r="BE23" s="40">
        <f t="shared" si="17"/>
        <v>1.0322984226389083</v>
      </c>
      <c r="BF23" s="40">
        <f t="shared" si="18"/>
        <v>0</v>
      </c>
      <c r="BG23" s="40">
        <f t="shared" si="19"/>
        <v>0</v>
      </c>
      <c r="BH23" s="40">
        <f t="shared" si="3"/>
        <v>0</v>
      </c>
      <c r="BI23" s="40">
        <f t="shared" si="3"/>
        <v>0</v>
      </c>
      <c r="BJ23" s="40">
        <f t="shared" si="3"/>
        <v>0</v>
      </c>
      <c r="BK23" s="40">
        <f t="shared" si="3"/>
        <v>0</v>
      </c>
      <c r="BL23" s="40">
        <f t="shared" si="20"/>
        <v>195.58106275145019</v>
      </c>
      <c r="BM23" s="40">
        <f t="shared" si="4"/>
        <v>510.17872861811492</v>
      </c>
      <c r="BN23" s="40">
        <f t="shared" si="4"/>
        <v>803.3370834531911</v>
      </c>
      <c r="BO23" s="40">
        <f t="shared" si="4"/>
        <v>1055.077869841756</v>
      </c>
      <c r="BP23" s="40">
        <f t="shared" si="4"/>
        <v>1248.2453692127478</v>
      </c>
      <c r="BQ23" s="40">
        <f t="shared" si="4"/>
        <v>1369.6755357084207</v>
      </c>
      <c r="BR23" s="40">
        <f t="shared" si="4"/>
        <v>1411.093104154932</v>
      </c>
      <c r="BS23" s="40">
        <f t="shared" si="4"/>
        <v>1369.6755357084207</v>
      </c>
      <c r="BT23" s="40">
        <f t="shared" si="4"/>
        <v>1248.2453692127478</v>
      </c>
      <c r="BU23" s="40">
        <f t="shared" si="4"/>
        <v>1055.077869841756</v>
      </c>
      <c r="BV23" s="40">
        <f t="shared" si="4"/>
        <v>803.3370834531911</v>
      </c>
      <c r="BW23" s="40">
        <f t="shared" si="4"/>
        <v>510.17872861811492</v>
      </c>
      <c r="BX23" s="40">
        <f t="shared" si="4"/>
        <v>195.58106275145019</v>
      </c>
      <c r="BY23" s="40">
        <f t="shared" si="4"/>
        <v>0</v>
      </c>
      <c r="BZ23" s="40">
        <f t="shared" si="4"/>
        <v>0</v>
      </c>
      <c r="CA23" s="40">
        <f t="shared" si="4"/>
        <v>0</v>
      </c>
      <c r="CB23" s="40">
        <f t="shared" si="4"/>
        <v>0</v>
      </c>
      <c r="CC23" s="40">
        <f t="shared" si="21"/>
        <v>0</v>
      </c>
      <c r="CD23" s="40">
        <f t="shared" si="21"/>
        <v>0</v>
      </c>
      <c r="CE23" s="40">
        <f t="shared" si="22"/>
        <v>719.6574831190153</v>
      </c>
      <c r="CF23" s="10">
        <f t="shared" si="5"/>
        <v>1.7324031071762944</v>
      </c>
      <c r="CG23" s="14">
        <v>44208</v>
      </c>
      <c r="CH23" s="35">
        <f t="shared" si="6"/>
        <v>6.3612903225806452</v>
      </c>
      <c r="CI23" s="7">
        <f t="shared" si="7"/>
        <v>42.366174874634602</v>
      </c>
      <c r="CJ23" s="7">
        <f t="shared" si="23"/>
        <v>21.606749186063649</v>
      </c>
      <c r="CK23" s="10">
        <f t="shared" si="8"/>
        <v>22.875252732233974</v>
      </c>
      <c r="CM23" s="17" t="s">
        <v>113</v>
      </c>
      <c r="CN23" t="s">
        <v>112</v>
      </c>
      <c r="CO23" s="18" t="s">
        <v>350</v>
      </c>
      <c r="CP23">
        <v>143.1</v>
      </c>
      <c r="CQ23">
        <v>146.1</v>
      </c>
      <c r="CR23">
        <v>183.9</v>
      </c>
      <c r="CS23">
        <v>225</v>
      </c>
      <c r="CT23">
        <v>254</v>
      </c>
      <c r="CU23">
        <v>261.8</v>
      </c>
      <c r="CV23">
        <v>267.60000000000002</v>
      </c>
      <c r="CW23">
        <v>252.4</v>
      </c>
      <c r="CX23">
        <v>186.5</v>
      </c>
      <c r="CY23">
        <v>189.4</v>
      </c>
      <c r="CZ23">
        <v>159.9</v>
      </c>
      <c r="DA23">
        <v>137.69999999999999</v>
      </c>
      <c r="DB23">
        <v>2407.4</v>
      </c>
      <c r="DC23" s="17">
        <v>-15.9</v>
      </c>
      <c r="DD23">
        <v>-52.23</v>
      </c>
      <c r="DE23">
        <v>345</v>
      </c>
      <c r="DF23" s="24">
        <v>25768</v>
      </c>
      <c r="DH23" s="19" t="s">
        <v>27</v>
      </c>
      <c r="DI23" s="20">
        <f t="shared" ref="DI23:EF23" si="37">AVERAGE(BG346:BG376)</f>
        <v>0</v>
      </c>
      <c r="DJ23" s="20">
        <f t="shared" si="37"/>
        <v>0</v>
      </c>
      <c r="DK23" s="20">
        <f t="shared" si="37"/>
        <v>0</v>
      </c>
      <c r="DL23" s="20">
        <f t="shared" si="37"/>
        <v>0</v>
      </c>
      <c r="DM23" s="20">
        <f t="shared" si="37"/>
        <v>0</v>
      </c>
      <c r="DN23" s="20">
        <f t="shared" si="37"/>
        <v>208.52983703566957</v>
      </c>
      <c r="DO23" s="20">
        <f t="shared" si="37"/>
        <v>519.45666575109874</v>
      </c>
      <c r="DP23" s="20">
        <f t="shared" si="37"/>
        <v>809.19434492045059</v>
      </c>
      <c r="DQ23" s="20">
        <f t="shared" si="37"/>
        <v>1057.9977305224877</v>
      </c>
      <c r="DR23" s="20">
        <f t="shared" si="37"/>
        <v>1248.9112829954665</v>
      </c>
      <c r="DS23" s="20">
        <f t="shared" si="37"/>
        <v>1368.9245592379168</v>
      </c>
      <c r="DT23" s="20">
        <f t="shared" si="37"/>
        <v>1409.8588528052317</v>
      </c>
      <c r="DU23" s="20">
        <f t="shared" si="37"/>
        <v>1368.9245592379168</v>
      </c>
      <c r="DV23" s="20">
        <f t="shared" si="37"/>
        <v>1248.9112829954665</v>
      </c>
      <c r="DW23" s="20">
        <f t="shared" si="37"/>
        <v>1057.9977305224877</v>
      </c>
      <c r="DX23" s="20">
        <f t="shared" si="37"/>
        <v>809.19434492045059</v>
      </c>
      <c r="DY23" s="20">
        <f t="shared" si="37"/>
        <v>519.45666575109874</v>
      </c>
      <c r="DZ23" s="20">
        <f t="shared" si="37"/>
        <v>208.52983703566957</v>
      </c>
      <c r="EA23" s="20">
        <f t="shared" si="37"/>
        <v>0</v>
      </c>
      <c r="EB23" s="20">
        <f t="shared" si="37"/>
        <v>0</v>
      </c>
      <c r="EC23" s="20">
        <f t="shared" si="37"/>
        <v>0</v>
      </c>
      <c r="ED23" s="20">
        <f t="shared" si="37"/>
        <v>0</v>
      </c>
      <c r="EE23" s="20">
        <f t="shared" si="37"/>
        <v>0</v>
      </c>
      <c r="EF23" s="21">
        <f t="shared" si="37"/>
        <v>0</v>
      </c>
    </row>
    <row r="24" spans="1:136" ht="15.75" thickBot="1" x14ac:dyDescent="0.3">
      <c r="A24" s="8">
        <v>13</v>
      </c>
      <c r="B24" s="3" t="s">
        <v>16</v>
      </c>
      <c r="C24" s="14">
        <v>44209</v>
      </c>
      <c r="D24" s="11">
        <f t="shared" si="10"/>
        <v>-21.436301322946075</v>
      </c>
      <c r="E24" s="8">
        <f t="shared" si="28"/>
        <v>-180</v>
      </c>
      <c r="F24" s="3">
        <f t="shared" si="0"/>
        <v>-165</v>
      </c>
      <c r="G24" s="3">
        <f t="shared" si="0"/>
        <v>-150</v>
      </c>
      <c r="H24" s="3">
        <f t="shared" si="0"/>
        <v>-135</v>
      </c>
      <c r="I24" s="3">
        <f t="shared" si="0"/>
        <v>-120</v>
      </c>
      <c r="J24" s="3">
        <f t="shared" si="0"/>
        <v>-105</v>
      </c>
      <c r="K24" s="3">
        <f t="shared" si="0"/>
        <v>-90</v>
      </c>
      <c r="L24" s="3">
        <f t="shared" si="0"/>
        <v>-75</v>
      </c>
      <c r="M24" s="3">
        <f t="shared" si="0"/>
        <v>-60</v>
      </c>
      <c r="N24" s="3">
        <f t="shared" si="0"/>
        <v>-45</v>
      </c>
      <c r="O24" s="3">
        <f t="shared" si="0"/>
        <v>-30</v>
      </c>
      <c r="P24" s="3">
        <f t="shared" si="0"/>
        <v>-15</v>
      </c>
      <c r="Q24" s="3">
        <f t="shared" si="0"/>
        <v>0</v>
      </c>
      <c r="R24" s="3">
        <f t="shared" si="0"/>
        <v>15</v>
      </c>
      <c r="S24" s="3">
        <f t="shared" si="0"/>
        <v>30</v>
      </c>
      <c r="T24" s="3">
        <f t="shared" si="0"/>
        <v>45</v>
      </c>
      <c r="U24" s="3">
        <f t="shared" si="31"/>
        <v>60</v>
      </c>
      <c r="V24" s="3">
        <f t="shared" si="11"/>
        <v>75</v>
      </c>
      <c r="W24" s="3">
        <f t="shared" si="11"/>
        <v>90</v>
      </c>
      <c r="X24" s="3">
        <f t="shared" si="11"/>
        <v>105</v>
      </c>
      <c r="Y24" s="3">
        <f t="shared" si="11"/>
        <v>120</v>
      </c>
      <c r="Z24" s="3">
        <f t="shared" si="12"/>
        <v>135</v>
      </c>
      <c r="AA24" s="3">
        <f t="shared" si="12"/>
        <v>150</v>
      </c>
      <c r="AB24" s="3">
        <f t="shared" si="12"/>
        <v>165</v>
      </c>
      <c r="AC24" s="3">
        <f t="shared" si="12"/>
        <v>180</v>
      </c>
      <c r="AD24" s="7">
        <f t="shared" si="13"/>
        <v>136.4436986770539</v>
      </c>
      <c r="AE24" s="7">
        <f t="shared" si="1"/>
        <v>134.05232425003067</v>
      </c>
      <c r="AF24" s="7">
        <f t="shared" si="1"/>
        <v>127.52948019845311</v>
      </c>
      <c r="AG24" s="7">
        <f t="shared" si="1"/>
        <v>118.17277344386599</v>
      </c>
      <c r="AH24" s="7">
        <f t="shared" si="1"/>
        <v>107.07007049579342</v>
      </c>
      <c r="AI24" s="7">
        <f t="shared" si="1"/>
        <v>94.908658304926831</v>
      </c>
      <c r="AJ24" s="7">
        <f t="shared" si="1"/>
        <v>82.090105558733597</v>
      </c>
      <c r="AK24" s="7">
        <f t="shared" si="1"/>
        <v>68.850746385095576</v>
      </c>
      <c r="AL24" s="7">
        <f t="shared" si="1"/>
        <v>55.335348143607682</v>
      </c>
      <c r="AM24" s="7">
        <f t="shared" si="1"/>
        <v>41.637523985238666</v>
      </c>
      <c r="AN24" s="7">
        <f t="shared" si="1"/>
        <v>27.822133731967483</v>
      </c>
      <c r="AO24" s="7">
        <f t="shared" si="1"/>
        <v>13.940556342846984</v>
      </c>
      <c r="AP24" s="7">
        <f t="shared" si="1"/>
        <v>0.68369867705356779</v>
      </c>
      <c r="AQ24" s="7">
        <f t="shared" si="1"/>
        <v>13.940556342846984</v>
      </c>
      <c r="AR24" s="7">
        <f t="shared" si="1"/>
        <v>27.822133731967483</v>
      </c>
      <c r="AS24" s="7">
        <f t="shared" si="1"/>
        <v>41.637523985238666</v>
      </c>
      <c r="AT24" s="7">
        <f t="shared" si="32"/>
        <v>55.335348143607682</v>
      </c>
      <c r="AU24" s="7">
        <f t="shared" si="14"/>
        <v>68.850746385095576</v>
      </c>
      <c r="AV24" s="7">
        <f t="shared" si="14"/>
        <v>82.090105558733597</v>
      </c>
      <c r="AW24" s="7">
        <f t="shared" si="14"/>
        <v>94.908658304926831</v>
      </c>
      <c r="AX24" s="7">
        <f t="shared" si="14"/>
        <v>107.07007049579342</v>
      </c>
      <c r="AY24" s="7">
        <f t="shared" si="15"/>
        <v>118.17277344386599</v>
      </c>
      <c r="AZ24" s="7">
        <f t="shared" si="15"/>
        <v>127.52948019845311</v>
      </c>
      <c r="BA24" s="7">
        <f t="shared" si="15"/>
        <v>134.05232425003067</v>
      </c>
      <c r="BB24" s="7">
        <f t="shared" si="15"/>
        <v>136.4436986770539</v>
      </c>
      <c r="BC24" s="7">
        <f t="shared" si="16"/>
        <v>99.183033913608313</v>
      </c>
      <c r="BD24" s="7">
        <f t="shared" si="2"/>
        <v>13.224404521814442</v>
      </c>
      <c r="BE24" s="40">
        <f t="shared" si="17"/>
        <v>1.0321771295644875</v>
      </c>
      <c r="BF24" s="40">
        <f t="shared" si="18"/>
        <v>0</v>
      </c>
      <c r="BG24" s="40">
        <f t="shared" si="19"/>
        <v>0</v>
      </c>
      <c r="BH24" s="40">
        <f t="shared" si="3"/>
        <v>0</v>
      </c>
      <c r="BI24" s="40">
        <f t="shared" si="3"/>
        <v>0</v>
      </c>
      <c r="BJ24" s="40">
        <f t="shared" si="3"/>
        <v>0</v>
      </c>
      <c r="BK24" s="40">
        <f t="shared" si="3"/>
        <v>0</v>
      </c>
      <c r="BL24" s="40">
        <f t="shared" si="20"/>
        <v>194.17369755883797</v>
      </c>
      <c r="BM24" s="40">
        <f t="shared" si="4"/>
        <v>509.08193129235201</v>
      </c>
      <c r="BN24" s="40">
        <f t="shared" si="4"/>
        <v>802.52968930738962</v>
      </c>
      <c r="BO24" s="40">
        <f t="shared" si="4"/>
        <v>1054.5189918405742</v>
      </c>
      <c r="BP24" s="40">
        <f t="shared" si="4"/>
        <v>1247.877184356282</v>
      </c>
      <c r="BQ24" s="40">
        <f t="shared" si="4"/>
        <v>1369.4272255740884</v>
      </c>
      <c r="BR24" s="40">
        <f t="shared" si="4"/>
        <v>1410.8856810559409</v>
      </c>
      <c r="BS24" s="40">
        <f t="shared" si="4"/>
        <v>1369.4272255740884</v>
      </c>
      <c r="BT24" s="40">
        <f t="shared" si="4"/>
        <v>1247.877184356282</v>
      </c>
      <c r="BU24" s="40">
        <f t="shared" si="4"/>
        <v>1054.5189918405742</v>
      </c>
      <c r="BV24" s="40">
        <f t="shared" si="4"/>
        <v>802.52968930738962</v>
      </c>
      <c r="BW24" s="40">
        <f t="shared" si="4"/>
        <v>509.08193129235201</v>
      </c>
      <c r="BX24" s="40">
        <f t="shared" si="4"/>
        <v>194.17369755883797</v>
      </c>
      <c r="BY24" s="40">
        <f t="shared" si="4"/>
        <v>0</v>
      </c>
      <c r="BZ24" s="40">
        <f t="shared" si="4"/>
        <v>0</v>
      </c>
      <c r="CA24" s="40">
        <f t="shared" si="4"/>
        <v>0</v>
      </c>
      <c r="CB24" s="40">
        <f t="shared" si="4"/>
        <v>0</v>
      </c>
      <c r="CC24" s="40">
        <f t="shared" si="21"/>
        <v>0</v>
      </c>
      <c r="CD24" s="40">
        <f t="shared" si="21"/>
        <v>0</v>
      </c>
      <c r="CE24" s="40">
        <f t="shared" si="22"/>
        <v>719.55169733852995</v>
      </c>
      <c r="CF24" s="10">
        <f t="shared" si="5"/>
        <v>1.7310705039096623</v>
      </c>
      <c r="CG24" s="14">
        <v>44209</v>
      </c>
      <c r="CH24" s="35">
        <f t="shared" si="6"/>
        <v>6.3612903225806452</v>
      </c>
      <c r="CI24" s="7">
        <f t="shared" si="7"/>
        <v>42.338408229665077</v>
      </c>
      <c r="CJ24" s="7">
        <f t="shared" si="23"/>
        <v>21.592588197129189</v>
      </c>
      <c r="CK24" s="10">
        <f t="shared" si="8"/>
        <v>22.868406641955659</v>
      </c>
      <c r="CM24" s="17" t="s">
        <v>331</v>
      </c>
      <c r="CN24" t="s">
        <v>330</v>
      </c>
      <c r="CO24" s="18" t="s">
        <v>351</v>
      </c>
      <c r="CP24">
        <v>129.4</v>
      </c>
      <c r="CQ24">
        <v>109</v>
      </c>
      <c r="CR24">
        <v>102</v>
      </c>
      <c r="CS24">
        <v>134.19999999999999</v>
      </c>
      <c r="CT24">
        <v>206.4</v>
      </c>
      <c r="CU24">
        <v>253.6</v>
      </c>
      <c r="CV24">
        <v>279.89999999999998</v>
      </c>
      <c r="CW24">
        <v>274.60000000000002</v>
      </c>
      <c r="CX24">
        <v>186.2</v>
      </c>
      <c r="CY24">
        <v>135.1</v>
      </c>
      <c r="CZ24">
        <v>121.6</v>
      </c>
      <c r="DA24">
        <v>113.7</v>
      </c>
      <c r="DB24">
        <v>2045.7</v>
      </c>
      <c r="DC24" s="17">
        <v>-7.2</v>
      </c>
      <c r="DD24">
        <v>-48.2</v>
      </c>
      <c r="DE24">
        <v>228.52</v>
      </c>
      <c r="DF24" s="24">
        <v>30915</v>
      </c>
    </row>
    <row r="25" spans="1:136" ht="15.75" thickBot="1" x14ac:dyDescent="0.3">
      <c r="A25" s="8">
        <v>14</v>
      </c>
      <c r="B25" s="3" t="s">
        <v>16</v>
      </c>
      <c r="C25" s="14">
        <v>44210</v>
      </c>
      <c r="D25" s="11">
        <f t="shared" si="10"/>
        <v>-21.269473910221812</v>
      </c>
      <c r="E25" s="8">
        <f t="shared" si="28"/>
        <v>-180</v>
      </c>
      <c r="F25" s="3">
        <f t="shared" si="0"/>
        <v>-165</v>
      </c>
      <c r="G25" s="3">
        <f t="shared" si="0"/>
        <v>-150</v>
      </c>
      <c r="H25" s="3">
        <f t="shared" si="0"/>
        <v>-135</v>
      </c>
      <c r="I25" s="3">
        <f t="shared" si="0"/>
        <v>-120</v>
      </c>
      <c r="J25" s="3">
        <f t="shared" si="0"/>
        <v>-105</v>
      </c>
      <c r="K25" s="3">
        <f t="shared" si="0"/>
        <v>-90</v>
      </c>
      <c r="L25" s="3">
        <f t="shared" si="0"/>
        <v>-75</v>
      </c>
      <c r="M25" s="3">
        <f t="shared" si="0"/>
        <v>-60</v>
      </c>
      <c r="N25" s="3">
        <f t="shared" si="0"/>
        <v>-45</v>
      </c>
      <c r="O25" s="3">
        <f t="shared" si="0"/>
        <v>-30</v>
      </c>
      <c r="P25" s="3">
        <f t="shared" si="0"/>
        <v>-15</v>
      </c>
      <c r="Q25" s="3">
        <f t="shared" si="0"/>
        <v>0</v>
      </c>
      <c r="R25" s="3">
        <f t="shared" si="0"/>
        <v>15</v>
      </c>
      <c r="S25" s="3">
        <f t="shared" si="0"/>
        <v>30</v>
      </c>
      <c r="T25" s="3">
        <f t="shared" si="0"/>
        <v>45</v>
      </c>
      <c r="U25" s="3">
        <f t="shared" si="31"/>
        <v>60</v>
      </c>
      <c r="V25" s="3">
        <f t="shared" si="11"/>
        <v>75</v>
      </c>
      <c r="W25" s="3">
        <f t="shared" si="11"/>
        <v>90</v>
      </c>
      <c r="X25" s="3">
        <f t="shared" si="11"/>
        <v>105</v>
      </c>
      <c r="Y25" s="3">
        <f t="shared" si="11"/>
        <v>120</v>
      </c>
      <c r="Z25" s="3">
        <f t="shared" si="12"/>
        <v>135</v>
      </c>
      <c r="AA25" s="3">
        <f t="shared" si="12"/>
        <v>150</v>
      </c>
      <c r="AB25" s="3">
        <f t="shared" si="12"/>
        <v>165</v>
      </c>
      <c r="AC25" s="3">
        <f t="shared" si="12"/>
        <v>180</v>
      </c>
      <c r="AD25" s="7">
        <f t="shared" si="13"/>
        <v>136.6105260897782</v>
      </c>
      <c r="AE25" s="7">
        <f t="shared" si="1"/>
        <v>134.20956790363181</v>
      </c>
      <c r="AF25" s="7">
        <f t="shared" si="1"/>
        <v>127.6648295593801</v>
      </c>
      <c r="AG25" s="7">
        <f t="shared" si="1"/>
        <v>118.28433942333191</v>
      </c>
      <c r="AH25" s="7">
        <f t="shared" si="1"/>
        <v>107.16072807408011</v>
      </c>
      <c r="AI25" s="7">
        <f t="shared" si="1"/>
        <v>94.982002118218588</v>
      </c>
      <c r="AJ25" s="7">
        <f t="shared" si="1"/>
        <v>82.149169642508724</v>
      </c>
      <c r="AK25" s="7">
        <f t="shared" si="1"/>
        <v>68.897854255133495</v>
      </c>
      <c r="AL25" s="7">
        <f t="shared" si="1"/>
        <v>55.372264053836105</v>
      </c>
      <c r="AM25" s="7">
        <f t="shared" si="1"/>
        <v>41.665684468303589</v>
      </c>
      <c r="AN25" s="7">
        <f t="shared" si="1"/>
        <v>27.843065109505805</v>
      </c>
      <c r="AO25" s="7">
        <f t="shared" si="1"/>
        <v>13.957775942541213</v>
      </c>
      <c r="AP25" s="7">
        <f t="shared" si="1"/>
        <v>0.8505260897783099</v>
      </c>
      <c r="AQ25" s="7">
        <f t="shared" si="1"/>
        <v>13.957775942541213</v>
      </c>
      <c r="AR25" s="7">
        <f t="shared" si="1"/>
        <v>27.843065109505805</v>
      </c>
      <c r="AS25" s="7">
        <f t="shared" si="1"/>
        <v>41.665684468303589</v>
      </c>
      <c r="AT25" s="7">
        <f t="shared" si="32"/>
        <v>55.372264053836105</v>
      </c>
      <c r="AU25" s="7">
        <f t="shared" si="14"/>
        <v>68.897854255133495</v>
      </c>
      <c r="AV25" s="7">
        <f t="shared" si="14"/>
        <v>82.149169642508724</v>
      </c>
      <c r="AW25" s="7">
        <f t="shared" si="14"/>
        <v>94.982002118218588</v>
      </c>
      <c r="AX25" s="7">
        <f t="shared" si="14"/>
        <v>107.16072807408011</v>
      </c>
      <c r="AY25" s="7">
        <f t="shared" si="15"/>
        <v>118.28433942333191</v>
      </c>
      <c r="AZ25" s="7">
        <f t="shared" si="15"/>
        <v>127.6648295593801</v>
      </c>
      <c r="BA25" s="7">
        <f t="shared" si="15"/>
        <v>134.20956790363181</v>
      </c>
      <c r="BB25" s="7">
        <f t="shared" si="15"/>
        <v>136.6105260897782</v>
      </c>
      <c r="BC25" s="7">
        <f t="shared" si="16"/>
        <v>99.10385431805912</v>
      </c>
      <c r="BD25" s="7">
        <f t="shared" si="2"/>
        <v>13.213847242407883</v>
      </c>
      <c r="BE25" s="40">
        <f t="shared" si="17"/>
        <v>1.0320463017121373</v>
      </c>
      <c r="BF25" s="40">
        <f t="shared" si="18"/>
        <v>0</v>
      </c>
      <c r="BG25" s="40">
        <f t="shared" si="19"/>
        <v>0</v>
      </c>
      <c r="BH25" s="40">
        <f t="shared" si="3"/>
        <v>0</v>
      </c>
      <c r="BI25" s="40">
        <f t="shared" si="3"/>
        <v>0</v>
      </c>
      <c r="BJ25" s="40">
        <f t="shared" si="3"/>
        <v>0</v>
      </c>
      <c r="BK25" s="40">
        <f t="shared" si="3"/>
        <v>0</v>
      </c>
      <c r="BL25" s="40">
        <f t="shared" si="20"/>
        <v>192.70847168067894</v>
      </c>
      <c r="BM25" s="40">
        <f t="shared" si="4"/>
        <v>507.93541527771788</v>
      </c>
      <c r="BN25" s="40">
        <f t="shared" si="4"/>
        <v>801.68016360577462</v>
      </c>
      <c r="BO25" s="40">
        <f t="shared" si="4"/>
        <v>1053.9244975024394</v>
      </c>
      <c r="BP25" s="40">
        <f t="shared" si="4"/>
        <v>1247.4783824661263</v>
      </c>
      <c r="BQ25" s="40">
        <f t="shared" si="4"/>
        <v>1369.1514410994787</v>
      </c>
      <c r="BR25" s="40">
        <f t="shared" si="4"/>
        <v>1410.6518555308701</v>
      </c>
      <c r="BS25" s="40">
        <f t="shared" si="4"/>
        <v>1369.1514410994787</v>
      </c>
      <c r="BT25" s="40">
        <f t="shared" si="4"/>
        <v>1247.4783824661263</v>
      </c>
      <c r="BU25" s="40">
        <f t="shared" si="4"/>
        <v>1053.9244975024394</v>
      </c>
      <c r="BV25" s="40">
        <f t="shared" si="4"/>
        <v>801.68016360577462</v>
      </c>
      <c r="BW25" s="40">
        <f t="shared" si="4"/>
        <v>507.93541527771788</v>
      </c>
      <c r="BX25" s="40">
        <f t="shared" si="4"/>
        <v>192.70847168067894</v>
      </c>
      <c r="BY25" s="40">
        <f t="shared" si="4"/>
        <v>0</v>
      </c>
      <c r="BZ25" s="40">
        <f t="shared" si="4"/>
        <v>0</v>
      </c>
      <c r="CA25" s="40">
        <f t="shared" si="4"/>
        <v>0</v>
      </c>
      <c r="CB25" s="40">
        <f t="shared" ref="CB25:CD88" si="38">IF(1367*$BE25*COS(RADIANS(AZ25))&gt;0,1367*$BE25*COS(RADIANS(AZ25)),0)</f>
        <v>0</v>
      </c>
      <c r="CC25" s="40">
        <f t="shared" si="21"/>
        <v>0</v>
      </c>
      <c r="CD25" s="40">
        <f t="shared" si="21"/>
        <v>0</v>
      </c>
      <c r="CE25" s="40">
        <f t="shared" si="22"/>
        <v>719.43244632074379</v>
      </c>
      <c r="CF25" s="10">
        <f t="shared" si="5"/>
        <v>1.7296885592669313</v>
      </c>
      <c r="CG25" s="14">
        <v>44210</v>
      </c>
      <c r="CH25" s="35">
        <f t="shared" si="6"/>
        <v>6.3612903225806452</v>
      </c>
      <c r="CI25" s="7">
        <f t="shared" si="7"/>
        <v>42.308938423614272</v>
      </c>
      <c r="CJ25" s="7">
        <f t="shared" si="23"/>
        <v>21.577558596043279</v>
      </c>
      <c r="CK25" s="10">
        <f t="shared" si="8"/>
        <v>22.860944269146231</v>
      </c>
      <c r="CM25" s="17" t="s">
        <v>139</v>
      </c>
      <c r="CN25" t="s">
        <v>141</v>
      </c>
      <c r="CO25" s="18" t="s">
        <v>352</v>
      </c>
      <c r="CP25">
        <v>149.19999999999999</v>
      </c>
      <c r="CQ25">
        <v>171.5</v>
      </c>
      <c r="CR25">
        <v>186.6</v>
      </c>
      <c r="CS25">
        <v>216.2</v>
      </c>
      <c r="CT25">
        <v>215.1</v>
      </c>
      <c r="CU25">
        <v>213.1</v>
      </c>
      <c r="CV25">
        <v>239.1</v>
      </c>
      <c r="CW25">
        <v>252.4</v>
      </c>
      <c r="CX25">
        <v>204.3</v>
      </c>
      <c r="CY25">
        <v>199.6</v>
      </c>
      <c r="CZ25">
        <v>170.9</v>
      </c>
      <c r="DA25">
        <v>137</v>
      </c>
      <c r="DB25">
        <v>2355</v>
      </c>
      <c r="DC25" s="17">
        <v>-19.61</v>
      </c>
      <c r="DD25">
        <v>-46.95</v>
      </c>
      <c r="DE25">
        <v>1023.61</v>
      </c>
      <c r="DF25" s="24">
        <v>6095</v>
      </c>
    </row>
    <row r="26" spans="1:136" ht="15.75" thickBot="1" x14ac:dyDescent="0.3">
      <c r="A26" s="8">
        <v>15</v>
      </c>
      <c r="B26" s="3" t="s">
        <v>16</v>
      </c>
      <c r="C26" s="14">
        <v>44211</v>
      </c>
      <c r="D26" s="11">
        <f t="shared" si="10"/>
        <v>-21.096343893345107</v>
      </c>
      <c r="E26" s="8">
        <f t="shared" si="28"/>
        <v>-180</v>
      </c>
      <c r="F26" s="3">
        <f t="shared" si="0"/>
        <v>-165</v>
      </c>
      <c r="G26" s="3">
        <f t="shared" si="0"/>
        <v>-150</v>
      </c>
      <c r="H26" s="3">
        <f t="shared" si="0"/>
        <v>-135</v>
      </c>
      <c r="I26" s="3">
        <f t="shared" si="0"/>
        <v>-120</v>
      </c>
      <c r="J26" s="3">
        <f t="shared" si="0"/>
        <v>-105</v>
      </c>
      <c r="K26" s="3">
        <f t="shared" si="0"/>
        <v>-90</v>
      </c>
      <c r="L26" s="3">
        <f t="shared" si="0"/>
        <v>-75</v>
      </c>
      <c r="M26" s="3">
        <f t="shared" si="0"/>
        <v>-60</v>
      </c>
      <c r="N26" s="3">
        <f t="shared" si="0"/>
        <v>-45</v>
      </c>
      <c r="O26" s="3">
        <f t="shared" si="0"/>
        <v>-30</v>
      </c>
      <c r="P26" s="3">
        <f t="shared" si="0"/>
        <v>-15</v>
      </c>
      <c r="Q26" s="3">
        <f t="shared" si="0"/>
        <v>0</v>
      </c>
      <c r="R26" s="3">
        <f t="shared" si="0"/>
        <v>15</v>
      </c>
      <c r="S26" s="3">
        <f t="shared" si="0"/>
        <v>30</v>
      </c>
      <c r="T26" s="3">
        <f t="shared" si="0"/>
        <v>45</v>
      </c>
      <c r="U26" s="3">
        <f t="shared" si="31"/>
        <v>60</v>
      </c>
      <c r="V26" s="3">
        <f t="shared" si="11"/>
        <v>75</v>
      </c>
      <c r="W26" s="3">
        <f t="shared" si="11"/>
        <v>90</v>
      </c>
      <c r="X26" s="3">
        <f t="shared" si="11"/>
        <v>105</v>
      </c>
      <c r="Y26" s="3">
        <f t="shared" si="11"/>
        <v>120</v>
      </c>
      <c r="Z26" s="3">
        <f t="shared" si="12"/>
        <v>135</v>
      </c>
      <c r="AA26" s="3">
        <f t="shared" si="12"/>
        <v>150</v>
      </c>
      <c r="AB26" s="3">
        <f t="shared" si="12"/>
        <v>165</v>
      </c>
      <c r="AC26" s="3">
        <f t="shared" si="12"/>
        <v>180</v>
      </c>
      <c r="AD26" s="7">
        <f t="shared" si="13"/>
        <v>136.78365610665489</v>
      </c>
      <c r="AE26" s="7">
        <f t="shared" si="1"/>
        <v>134.37269618048543</v>
      </c>
      <c r="AF26" s="7">
        <f t="shared" si="1"/>
        <v>127.80515654557975</v>
      </c>
      <c r="AG26" s="7">
        <f t="shared" si="1"/>
        <v>118.39996732842793</v>
      </c>
      <c r="AH26" s="7">
        <f t="shared" si="1"/>
        <v>107.25469878876095</v>
      </c>
      <c r="AI26" s="7">
        <f t="shared" si="1"/>
        <v>95.05808067069006</v>
      </c>
      <c r="AJ26" s="7">
        <f t="shared" si="1"/>
        <v>82.210527048977596</v>
      </c>
      <c r="AK26" s="7">
        <f t="shared" si="1"/>
        <v>68.946924165143955</v>
      </c>
      <c r="AL26" s="7">
        <f t="shared" si="1"/>
        <v>55.41091178060227</v>
      </c>
      <c r="AM26" s="7">
        <f t="shared" si="1"/>
        <v>41.695469231302482</v>
      </c>
      <c r="AN26" s="7">
        <f t="shared" si="1"/>
        <v>27.865743645341119</v>
      </c>
      <c r="AO26" s="7">
        <f t="shared" si="1"/>
        <v>13.977687871216645</v>
      </c>
      <c r="AP26" s="7">
        <f t="shared" si="1"/>
        <v>1.0236561066547269</v>
      </c>
      <c r="AQ26" s="7">
        <f t="shared" si="1"/>
        <v>13.977687871216645</v>
      </c>
      <c r="AR26" s="7">
        <f t="shared" si="1"/>
        <v>27.865743645341119</v>
      </c>
      <c r="AS26" s="7">
        <f t="shared" si="1"/>
        <v>41.695469231302482</v>
      </c>
      <c r="AT26" s="7">
        <f t="shared" si="32"/>
        <v>55.41091178060227</v>
      </c>
      <c r="AU26" s="7">
        <f t="shared" si="14"/>
        <v>68.946924165143955</v>
      </c>
      <c r="AV26" s="7">
        <f t="shared" si="14"/>
        <v>82.210527048977596</v>
      </c>
      <c r="AW26" s="7">
        <f t="shared" si="14"/>
        <v>95.05808067069006</v>
      </c>
      <c r="AX26" s="7">
        <f t="shared" si="14"/>
        <v>107.25469878876095</v>
      </c>
      <c r="AY26" s="7">
        <f t="shared" si="15"/>
        <v>118.39996732842793</v>
      </c>
      <c r="AZ26" s="7">
        <f t="shared" si="15"/>
        <v>127.80515654557975</v>
      </c>
      <c r="BA26" s="7">
        <f t="shared" si="15"/>
        <v>134.37269618048543</v>
      </c>
      <c r="BB26" s="7">
        <f t="shared" si="15"/>
        <v>136.78365610665489</v>
      </c>
      <c r="BC26" s="7">
        <f t="shared" si="16"/>
        <v>99.021891400130599</v>
      </c>
      <c r="BD26" s="7">
        <f t="shared" si="2"/>
        <v>13.202918853350747</v>
      </c>
      <c r="BE26" s="40">
        <f t="shared" si="17"/>
        <v>1.0319059778489741</v>
      </c>
      <c r="BF26" s="40">
        <f t="shared" si="18"/>
        <v>0</v>
      </c>
      <c r="BG26" s="40">
        <f t="shared" si="19"/>
        <v>0</v>
      </c>
      <c r="BH26" s="40">
        <f t="shared" si="3"/>
        <v>0</v>
      </c>
      <c r="BI26" s="40">
        <f t="shared" si="3"/>
        <v>0</v>
      </c>
      <c r="BJ26" s="40">
        <f t="shared" si="3"/>
        <v>0</v>
      </c>
      <c r="BK26" s="40">
        <f t="shared" si="3"/>
        <v>0</v>
      </c>
      <c r="BL26" s="40">
        <f t="shared" si="20"/>
        <v>191.18570619565523</v>
      </c>
      <c r="BM26" s="40">
        <f t="shared" si="4"/>
        <v>506.73908619973571</v>
      </c>
      <c r="BN26" s="40">
        <f t="shared" si="4"/>
        <v>800.78802483315451</v>
      </c>
      <c r="BO26" s="40">
        <f t="shared" si="4"/>
        <v>1053.2935728668917</v>
      </c>
      <c r="BP26" s="40">
        <f t="shared" si="4"/>
        <v>1247.0478944875961</v>
      </c>
      <c r="BQ26" s="40">
        <f t="shared" si="4"/>
        <v>1368.846952870972</v>
      </c>
      <c r="BR26" s="40">
        <f t="shared" si="4"/>
        <v>1410.390343470654</v>
      </c>
      <c r="BS26" s="40">
        <f t="shared" si="4"/>
        <v>1368.846952870972</v>
      </c>
      <c r="BT26" s="40">
        <f t="shared" si="4"/>
        <v>1247.0478944875961</v>
      </c>
      <c r="BU26" s="40">
        <f t="shared" si="4"/>
        <v>1053.2935728668917</v>
      </c>
      <c r="BV26" s="40">
        <f t="shared" si="4"/>
        <v>800.78802483315451</v>
      </c>
      <c r="BW26" s="40">
        <f t="shared" si="4"/>
        <v>506.73908619973571</v>
      </c>
      <c r="BX26" s="40">
        <f t="shared" si="4"/>
        <v>191.18570619565523</v>
      </c>
      <c r="BY26" s="40">
        <f t="shared" si="4"/>
        <v>0</v>
      </c>
      <c r="BZ26" s="40">
        <f t="shared" si="4"/>
        <v>0</v>
      </c>
      <c r="CA26" s="40">
        <f t="shared" si="4"/>
        <v>0</v>
      </c>
      <c r="CB26" s="40">
        <f t="shared" si="38"/>
        <v>0</v>
      </c>
      <c r="CC26" s="40">
        <f t="shared" si="21"/>
        <v>0</v>
      </c>
      <c r="CD26" s="40">
        <f t="shared" si="21"/>
        <v>0</v>
      </c>
      <c r="CE26" s="40">
        <f t="shared" si="22"/>
        <v>719.29907517003357</v>
      </c>
      <c r="CF26" s="10">
        <f t="shared" si="5"/>
        <v>1.7282580364845368</v>
      </c>
      <c r="CG26" s="14">
        <v>44211</v>
      </c>
      <c r="CH26" s="35">
        <f t="shared" si="6"/>
        <v>6.3612903225806452</v>
      </c>
      <c r="CI26" s="7">
        <f t="shared" si="7"/>
        <v>42.277727644702253</v>
      </c>
      <c r="CJ26" s="7">
        <f t="shared" si="23"/>
        <v>21.561641098798148</v>
      </c>
      <c r="CK26" s="10">
        <f t="shared" si="8"/>
        <v>22.852840296491458</v>
      </c>
      <c r="CM26" s="17" t="s">
        <v>229</v>
      </c>
      <c r="CN26" t="s">
        <v>228</v>
      </c>
      <c r="CO26" s="18" t="s">
        <v>353</v>
      </c>
      <c r="CP26">
        <v>224.9</v>
      </c>
      <c r="CQ26">
        <v>209.9</v>
      </c>
      <c r="CR26">
        <v>229.9</v>
      </c>
      <c r="CS26">
        <v>223.8</v>
      </c>
      <c r="CT26">
        <v>210.6</v>
      </c>
      <c r="CU26">
        <v>175.5</v>
      </c>
      <c r="CV26">
        <v>184.6</v>
      </c>
      <c r="CW26">
        <v>229.5</v>
      </c>
      <c r="CX26">
        <v>260.60000000000002</v>
      </c>
      <c r="CY26">
        <v>291.7</v>
      </c>
      <c r="CZ26">
        <v>278.7</v>
      </c>
      <c r="DA26">
        <v>266.2</v>
      </c>
      <c r="DB26">
        <v>2785.9</v>
      </c>
      <c r="DC26" s="17">
        <v>-8.43</v>
      </c>
      <c r="DD26">
        <v>-37.049999999999997</v>
      </c>
      <c r="DE26">
        <v>680.7</v>
      </c>
      <c r="DF26" s="24">
        <v>26696</v>
      </c>
      <c r="DI26">
        <v>1</v>
      </c>
      <c r="DJ26">
        <v>2</v>
      </c>
      <c r="DK26">
        <v>3</v>
      </c>
      <c r="DL26">
        <v>4</v>
      </c>
      <c r="DM26">
        <v>5</v>
      </c>
      <c r="DN26">
        <v>6</v>
      </c>
      <c r="DO26">
        <v>7</v>
      </c>
      <c r="DP26">
        <v>8</v>
      </c>
      <c r="DQ26">
        <v>9</v>
      </c>
      <c r="DR26">
        <v>10</v>
      </c>
      <c r="DS26">
        <v>11</v>
      </c>
      <c r="DT26">
        <v>12</v>
      </c>
      <c r="DU26">
        <v>13</v>
      </c>
      <c r="DV26">
        <v>14</v>
      </c>
      <c r="DW26">
        <v>15</v>
      </c>
      <c r="DX26">
        <v>16</v>
      </c>
      <c r="DY26">
        <v>17</v>
      </c>
      <c r="DZ26">
        <v>18</v>
      </c>
      <c r="EA26">
        <v>19</v>
      </c>
      <c r="EB26">
        <v>20</v>
      </c>
      <c r="EC26">
        <v>21</v>
      </c>
      <c r="ED26">
        <v>22</v>
      </c>
      <c r="EE26">
        <v>23</v>
      </c>
      <c r="EF26" s="18">
        <v>24</v>
      </c>
    </row>
    <row r="27" spans="1:136" ht="15.75" thickBot="1" x14ac:dyDescent="0.3">
      <c r="A27" s="8">
        <v>16</v>
      </c>
      <c r="B27" s="3" t="s">
        <v>16</v>
      </c>
      <c r="C27" s="14">
        <v>44212</v>
      </c>
      <c r="D27" s="11">
        <f t="shared" si="10"/>
        <v>-20.916962574476411</v>
      </c>
      <c r="E27" s="8">
        <f t="shared" si="28"/>
        <v>-180</v>
      </c>
      <c r="F27" s="3">
        <f t="shared" si="0"/>
        <v>-165</v>
      </c>
      <c r="G27" s="3">
        <f t="shared" si="0"/>
        <v>-150</v>
      </c>
      <c r="H27" s="3">
        <f t="shared" si="0"/>
        <v>-135</v>
      </c>
      <c r="I27" s="3">
        <f t="shared" si="0"/>
        <v>-120</v>
      </c>
      <c r="J27" s="3">
        <f t="shared" si="0"/>
        <v>-105</v>
      </c>
      <c r="K27" s="3">
        <f t="shared" si="0"/>
        <v>-90</v>
      </c>
      <c r="L27" s="3">
        <f t="shared" si="0"/>
        <v>-75</v>
      </c>
      <c r="M27" s="3">
        <f t="shared" si="0"/>
        <v>-60</v>
      </c>
      <c r="N27" s="3">
        <f t="shared" si="0"/>
        <v>-45</v>
      </c>
      <c r="O27" s="3">
        <f t="shared" si="0"/>
        <v>-30</v>
      </c>
      <c r="P27" s="3">
        <f t="shared" si="0"/>
        <v>-15</v>
      </c>
      <c r="Q27" s="3">
        <f t="shared" si="0"/>
        <v>0</v>
      </c>
      <c r="R27" s="3">
        <f t="shared" si="0"/>
        <v>15</v>
      </c>
      <c r="S27" s="3">
        <f t="shared" si="0"/>
        <v>30</v>
      </c>
      <c r="T27" s="3">
        <f t="shared" si="0"/>
        <v>45</v>
      </c>
      <c r="U27" s="3">
        <f t="shared" si="31"/>
        <v>60</v>
      </c>
      <c r="V27" s="3">
        <f t="shared" si="11"/>
        <v>75</v>
      </c>
      <c r="W27" s="3">
        <f t="shared" si="11"/>
        <v>90</v>
      </c>
      <c r="X27" s="3">
        <f t="shared" si="11"/>
        <v>105</v>
      </c>
      <c r="Y27" s="3">
        <f t="shared" si="11"/>
        <v>120</v>
      </c>
      <c r="Z27" s="3">
        <f t="shared" si="12"/>
        <v>135</v>
      </c>
      <c r="AA27" s="3">
        <f t="shared" si="12"/>
        <v>150</v>
      </c>
      <c r="AB27" s="3">
        <f t="shared" si="12"/>
        <v>165</v>
      </c>
      <c r="AC27" s="3">
        <f t="shared" si="12"/>
        <v>180</v>
      </c>
      <c r="AD27" s="7">
        <f t="shared" si="13"/>
        <v>136.96303742552359</v>
      </c>
      <c r="AE27" s="7">
        <f t="shared" si="1"/>
        <v>134.54165386867882</v>
      </c>
      <c r="AF27" s="7">
        <f t="shared" si="1"/>
        <v>127.95040323956485</v>
      </c>
      <c r="AG27" s="7">
        <f t="shared" si="1"/>
        <v>118.51960479847517</v>
      </c>
      <c r="AH27" s="7">
        <f t="shared" si="1"/>
        <v>107.35194158414933</v>
      </c>
      <c r="AI27" s="7">
        <f t="shared" si="1"/>
        <v>95.136866811486854</v>
      </c>
      <c r="AJ27" s="7">
        <f t="shared" si="1"/>
        <v>82.274165910821523</v>
      </c>
      <c r="AK27" s="7">
        <f t="shared" si="1"/>
        <v>68.997961144990555</v>
      </c>
      <c r="AL27" s="7">
        <f t="shared" si="1"/>
        <v>55.451316361321709</v>
      </c>
      <c r="AM27" s="7">
        <f t="shared" si="1"/>
        <v>41.726930193303119</v>
      </c>
      <c r="AN27" s="7">
        <f t="shared" si="1"/>
        <v>27.890266038771678</v>
      </c>
      <c r="AO27" s="7">
        <f t="shared" si="1"/>
        <v>14.000503023360498</v>
      </c>
      <c r="AP27" s="7">
        <f t="shared" si="1"/>
        <v>1.2030374255235741</v>
      </c>
      <c r="AQ27" s="7">
        <f t="shared" si="1"/>
        <v>14.000503023360498</v>
      </c>
      <c r="AR27" s="7">
        <f t="shared" si="1"/>
        <v>27.890266038771678</v>
      </c>
      <c r="AS27" s="7">
        <f t="shared" si="1"/>
        <v>41.726930193303119</v>
      </c>
      <c r="AT27" s="7">
        <f t="shared" si="32"/>
        <v>55.451316361321709</v>
      </c>
      <c r="AU27" s="7">
        <f t="shared" si="14"/>
        <v>68.997961144990555</v>
      </c>
      <c r="AV27" s="7">
        <f t="shared" si="14"/>
        <v>82.274165910821523</v>
      </c>
      <c r="AW27" s="7">
        <f t="shared" si="14"/>
        <v>95.136866811486854</v>
      </c>
      <c r="AX27" s="7">
        <f t="shared" si="14"/>
        <v>107.35194158414933</v>
      </c>
      <c r="AY27" s="7">
        <f t="shared" si="15"/>
        <v>118.51960479847517</v>
      </c>
      <c r="AZ27" s="7">
        <f t="shared" si="15"/>
        <v>127.95040323956485</v>
      </c>
      <c r="BA27" s="7">
        <f t="shared" si="15"/>
        <v>134.54165386867882</v>
      </c>
      <c r="BB27" s="7">
        <f t="shared" si="15"/>
        <v>136.96303742552359</v>
      </c>
      <c r="BC27" s="7">
        <f t="shared" si="16"/>
        <v>98.937189871485415</v>
      </c>
      <c r="BD27" s="7">
        <f t="shared" si="2"/>
        <v>13.191625316198055</v>
      </c>
      <c r="BE27" s="40">
        <f t="shared" si="17"/>
        <v>1.031756199555987</v>
      </c>
      <c r="BF27" s="40">
        <f t="shared" si="18"/>
        <v>0</v>
      </c>
      <c r="BG27" s="40">
        <f t="shared" si="19"/>
        <v>0</v>
      </c>
      <c r="BH27" s="40">
        <f t="shared" si="3"/>
        <v>0</v>
      </c>
      <c r="BI27" s="40">
        <f t="shared" si="3"/>
        <v>0</v>
      </c>
      <c r="BJ27" s="40">
        <f t="shared" si="3"/>
        <v>0</v>
      </c>
      <c r="BK27" s="40">
        <f t="shared" si="3"/>
        <v>0</v>
      </c>
      <c r="BL27" s="40">
        <f t="shared" si="20"/>
        <v>189.60573948586912</v>
      </c>
      <c r="BM27" s="40">
        <f t="shared" si="4"/>
        <v>505.49285469177568</v>
      </c>
      <c r="BN27" s="40">
        <f t="shared" si="4"/>
        <v>799.8527850245398</v>
      </c>
      <c r="BO27" s="40">
        <f t="shared" si="4"/>
        <v>1052.6253876847691</v>
      </c>
      <c r="BP27" s="40">
        <f t="shared" si="4"/>
        <v>1246.5846275276451</v>
      </c>
      <c r="BQ27" s="40">
        <f t="shared" si="4"/>
        <v>1368.5125028906755</v>
      </c>
      <c r="BR27" s="40">
        <f t="shared" si="4"/>
        <v>1410.0998305632104</v>
      </c>
      <c r="BS27" s="40">
        <f t="shared" si="4"/>
        <v>1368.5125028906755</v>
      </c>
      <c r="BT27" s="40">
        <f t="shared" si="4"/>
        <v>1246.5846275276451</v>
      </c>
      <c r="BU27" s="40">
        <f t="shared" si="4"/>
        <v>1052.6253876847691</v>
      </c>
      <c r="BV27" s="40">
        <f t="shared" si="4"/>
        <v>799.8527850245398</v>
      </c>
      <c r="BW27" s="40">
        <f t="shared" si="4"/>
        <v>505.49285469177568</v>
      </c>
      <c r="BX27" s="40">
        <f t="shared" si="4"/>
        <v>189.60573948586912</v>
      </c>
      <c r="BY27" s="40">
        <f t="shared" si="4"/>
        <v>0</v>
      </c>
      <c r="BZ27" s="40">
        <f t="shared" si="4"/>
        <v>0</v>
      </c>
      <c r="CA27" s="40">
        <f t="shared" si="4"/>
        <v>0</v>
      </c>
      <c r="CB27" s="40">
        <f t="shared" si="38"/>
        <v>0</v>
      </c>
      <c r="CC27" s="40">
        <f t="shared" si="21"/>
        <v>0</v>
      </c>
      <c r="CD27" s="40">
        <f t="shared" si="21"/>
        <v>0</v>
      </c>
      <c r="CE27" s="40">
        <f t="shared" si="22"/>
        <v>719.15091358723726</v>
      </c>
      <c r="CF27" s="10">
        <f t="shared" si="5"/>
        <v>1.7267797159282061</v>
      </c>
      <c r="CG27" s="14">
        <v>44212</v>
      </c>
      <c r="CH27" s="35">
        <f t="shared" si="6"/>
        <v>6.3612903225806452</v>
      </c>
      <c r="CI27" s="7">
        <f t="shared" si="7"/>
        <v>42.244737380542517</v>
      </c>
      <c r="CJ27" s="7">
        <f t="shared" si="23"/>
        <v>21.544816064076684</v>
      </c>
      <c r="CK27" s="10">
        <f t="shared" si="8"/>
        <v>22.844068851128409</v>
      </c>
      <c r="CM27" s="17" t="s">
        <v>222</v>
      </c>
      <c r="CN27" t="s">
        <v>221</v>
      </c>
      <c r="CO27" s="18" t="s">
        <v>354</v>
      </c>
      <c r="CP27">
        <v>198.6</v>
      </c>
      <c r="CQ27">
        <v>175</v>
      </c>
      <c r="CR27">
        <v>176.2</v>
      </c>
      <c r="CS27">
        <v>143.80000000000001</v>
      </c>
      <c r="CT27">
        <v>153.5</v>
      </c>
      <c r="CU27">
        <v>119.5</v>
      </c>
      <c r="CV27">
        <v>143.1</v>
      </c>
      <c r="CW27">
        <v>162</v>
      </c>
      <c r="CX27">
        <v>169.4</v>
      </c>
      <c r="CY27">
        <v>225.1</v>
      </c>
      <c r="CZ27">
        <v>231.5</v>
      </c>
      <c r="DA27">
        <v>205.1</v>
      </c>
      <c r="DB27">
        <v>2102.8000000000002</v>
      </c>
      <c r="DC27" s="17">
        <v>-6.97</v>
      </c>
      <c r="DD27">
        <v>-35.68</v>
      </c>
      <c r="DE27">
        <v>574.62</v>
      </c>
      <c r="DF27" s="24">
        <v>10594</v>
      </c>
      <c r="DH27" t="str">
        <f>'Radiação Automática'!$L$77</f>
        <v>JANEIRO</v>
      </c>
      <c r="DI27">
        <v>0</v>
      </c>
      <c r="DJ27">
        <v>0</v>
      </c>
      <c r="DK27">
        <v>0</v>
      </c>
      <c r="DL27">
        <v>0</v>
      </c>
      <c r="DM27">
        <v>0</v>
      </c>
      <c r="DN27">
        <f t="shared" ref="DN27:DZ27" si="39">VLOOKUP($DH$27,$DH$12:$EF$23,1+DN26,)</f>
        <v>187.34044654279657</v>
      </c>
      <c r="DO27">
        <f t="shared" si="39"/>
        <v>503.49660831635617</v>
      </c>
      <c r="DP27">
        <f t="shared" si="39"/>
        <v>798.10725013780859</v>
      </c>
      <c r="DQ27">
        <f t="shared" si="39"/>
        <v>1051.0951436341268</v>
      </c>
      <c r="DR27">
        <f t="shared" si="39"/>
        <v>1245.2195819457991</v>
      </c>
      <c r="DS27">
        <f t="shared" si="39"/>
        <v>1367.2513054076865</v>
      </c>
      <c r="DT27">
        <f t="shared" si="39"/>
        <v>1408.8740537328208</v>
      </c>
      <c r="DU27">
        <f t="shared" si="39"/>
        <v>1367.2513054076865</v>
      </c>
      <c r="DV27">
        <f t="shared" si="39"/>
        <v>1245.2195819457991</v>
      </c>
      <c r="DW27">
        <f t="shared" si="39"/>
        <v>1051.0951436341268</v>
      </c>
      <c r="DX27">
        <f t="shared" si="39"/>
        <v>798.10725013780859</v>
      </c>
      <c r="DY27">
        <f t="shared" si="39"/>
        <v>503.49660831635617</v>
      </c>
      <c r="DZ27">
        <f t="shared" si="39"/>
        <v>187.34044654279657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</row>
    <row r="28" spans="1:136" ht="15.75" thickBot="1" x14ac:dyDescent="0.3">
      <c r="A28" s="8">
        <v>17</v>
      </c>
      <c r="B28" s="3" t="s">
        <v>16</v>
      </c>
      <c r="C28" s="14">
        <v>44213</v>
      </c>
      <c r="D28" s="11">
        <f t="shared" si="10"/>
        <v>-20.731383108171876</v>
      </c>
      <c r="E28" s="8">
        <f t="shared" si="28"/>
        <v>-180</v>
      </c>
      <c r="F28" s="3">
        <f t="shared" si="28"/>
        <v>-165</v>
      </c>
      <c r="G28" s="3">
        <f t="shared" si="28"/>
        <v>-150</v>
      </c>
      <c r="H28" s="3">
        <f t="shared" si="28"/>
        <v>-135</v>
      </c>
      <c r="I28" s="3">
        <f t="shared" si="28"/>
        <v>-120</v>
      </c>
      <c r="J28" s="3">
        <f t="shared" ref="J28:M91" si="40">(J$11-12)*15</f>
        <v>-105</v>
      </c>
      <c r="K28" s="3">
        <f t="shared" si="40"/>
        <v>-90</v>
      </c>
      <c r="L28" s="3">
        <f t="shared" si="40"/>
        <v>-75</v>
      </c>
      <c r="M28" s="3">
        <f t="shared" si="40"/>
        <v>-60</v>
      </c>
      <c r="N28" s="3">
        <f t="shared" ref="N28:Q91" si="41">(N$11-12)*15</f>
        <v>-45</v>
      </c>
      <c r="O28" s="3">
        <f t="shared" si="41"/>
        <v>-30</v>
      </c>
      <c r="P28" s="3">
        <f t="shared" si="41"/>
        <v>-15</v>
      </c>
      <c r="Q28" s="3">
        <f t="shared" si="41"/>
        <v>0</v>
      </c>
      <c r="R28" s="3">
        <f t="shared" ref="R28:X91" si="42">(R$11-12)*15</f>
        <v>15</v>
      </c>
      <c r="S28" s="3">
        <f t="shared" si="42"/>
        <v>30</v>
      </c>
      <c r="T28" s="3">
        <f t="shared" si="42"/>
        <v>45</v>
      </c>
      <c r="U28" s="3">
        <f t="shared" si="31"/>
        <v>60</v>
      </c>
      <c r="V28" s="3">
        <f t="shared" si="11"/>
        <v>75</v>
      </c>
      <c r="W28" s="3">
        <f t="shared" si="11"/>
        <v>90</v>
      </c>
      <c r="X28" s="3">
        <f t="shared" si="11"/>
        <v>105</v>
      </c>
      <c r="Y28" s="3">
        <f t="shared" si="11"/>
        <v>120</v>
      </c>
      <c r="Z28" s="3">
        <f t="shared" si="12"/>
        <v>135</v>
      </c>
      <c r="AA28" s="3">
        <f t="shared" si="12"/>
        <v>150</v>
      </c>
      <c r="AB28" s="3">
        <f t="shared" si="12"/>
        <v>165</v>
      </c>
      <c r="AC28" s="3">
        <f t="shared" si="12"/>
        <v>180</v>
      </c>
      <c r="AD28" s="7">
        <f t="shared" si="13"/>
        <v>137.14861689182811</v>
      </c>
      <c r="AE28" s="7">
        <f t="shared" si="13"/>
        <v>134.71638370149063</v>
      </c>
      <c r="AF28" s="7">
        <f t="shared" si="13"/>
        <v>128.10050955926769</v>
      </c>
      <c r="AG28" s="7">
        <f t="shared" si="13"/>
        <v>118.64319756280639</v>
      </c>
      <c r="AH28" s="7">
        <f t="shared" si="13"/>
        <v>107.45241391491835</v>
      </c>
      <c r="AI28" s="7">
        <f t="shared" ref="AI28:AL91" si="43">DEGREES(ACOS((SIN(RADIANS($J$4))*SIN(RADIANS($D28))+COS(RADIANS($J$4))*COS(RADIANS($D28))*COS(RADIANS(J28)))))</f>
        <v>95.218332346659196</v>
      </c>
      <c r="AJ28" s="7">
        <f t="shared" si="43"/>
        <v>82.340073755560283</v>
      </c>
      <c r="AK28" s="7">
        <f t="shared" si="43"/>
        <v>69.050970060232885</v>
      </c>
      <c r="AL28" s="7">
        <f t="shared" si="43"/>
        <v>55.493503148102775</v>
      </c>
      <c r="AM28" s="7">
        <f t="shared" ref="AM28:AP91" si="44">DEGREES(ACOS((SIN(RADIANS($J$4))*SIN(RADIANS($D28))+COS(RADIANS($J$4))*COS(RADIANS($D28))*COS(RADIANS(N28)))))</f>
        <v>41.760120171236551</v>
      </c>
      <c r="AN28" s="7">
        <f t="shared" si="44"/>
        <v>27.916730698527939</v>
      </c>
      <c r="AO28" s="7">
        <f t="shared" si="44"/>
        <v>14.026434597429654</v>
      </c>
      <c r="AP28" s="7">
        <f t="shared" si="44"/>
        <v>1.3886168918280168</v>
      </c>
      <c r="AQ28" s="7">
        <f t="shared" ref="AQ28:AW91" si="45">DEGREES(ACOS((SIN(RADIANS($J$4))*SIN(RADIANS($D28))+COS(RADIANS($J$4))*COS(RADIANS($D28))*COS(RADIANS(R28)))))</f>
        <v>14.026434597429654</v>
      </c>
      <c r="AR28" s="7">
        <f t="shared" si="45"/>
        <v>27.916730698527939</v>
      </c>
      <c r="AS28" s="7">
        <f t="shared" si="45"/>
        <v>41.760120171236551</v>
      </c>
      <c r="AT28" s="7">
        <f t="shared" si="32"/>
        <v>55.493503148102775</v>
      </c>
      <c r="AU28" s="7">
        <f t="shared" si="14"/>
        <v>69.050970060232885</v>
      </c>
      <c r="AV28" s="7">
        <f t="shared" si="14"/>
        <v>82.340073755560283</v>
      </c>
      <c r="AW28" s="7">
        <f t="shared" si="14"/>
        <v>95.218332346659196</v>
      </c>
      <c r="AX28" s="7">
        <f t="shared" si="14"/>
        <v>107.45241391491835</v>
      </c>
      <c r="AY28" s="7">
        <f t="shared" si="15"/>
        <v>118.64319756280639</v>
      </c>
      <c r="AZ28" s="7">
        <f t="shared" si="15"/>
        <v>128.10050955926769</v>
      </c>
      <c r="BA28" s="7">
        <f t="shared" si="15"/>
        <v>134.71638370149063</v>
      </c>
      <c r="BB28" s="7">
        <f t="shared" si="15"/>
        <v>137.14861689182811</v>
      </c>
      <c r="BC28" s="7">
        <f t="shared" si="16"/>
        <v>98.849795350266746</v>
      </c>
      <c r="BD28" s="7">
        <f t="shared" si="2"/>
        <v>13.179972713368899</v>
      </c>
      <c r="BE28" s="40">
        <f t="shared" si="17"/>
        <v>1.0315970112157162</v>
      </c>
      <c r="BF28" s="40">
        <f t="shared" si="18"/>
        <v>0</v>
      </c>
      <c r="BG28" s="40">
        <f t="shared" si="19"/>
        <v>0</v>
      </c>
      <c r="BH28" s="40">
        <f t="shared" si="19"/>
        <v>0</v>
      </c>
      <c r="BI28" s="40">
        <f t="shared" si="19"/>
        <v>0</v>
      </c>
      <c r="BJ28" s="40">
        <f t="shared" si="19"/>
        <v>0</v>
      </c>
      <c r="BK28" s="40">
        <f t="shared" si="19"/>
        <v>0</v>
      </c>
      <c r="BL28" s="40">
        <f t="shared" si="20"/>
        <v>187.96892754289871</v>
      </c>
      <c r="BM28" s="40">
        <f t="shared" si="20"/>
        <v>504.19663720381965</v>
      </c>
      <c r="BN28" s="40">
        <f t="shared" si="20"/>
        <v>798.87395104234781</v>
      </c>
      <c r="BO28" s="40">
        <f t="shared" si="20"/>
        <v>1051.9190970976742</v>
      </c>
      <c r="BP28" s="40">
        <f t="shared" si="20"/>
        <v>1246.0874668430035</v>
      </c>
      <c r="BQ28" s="40">
        <f t="shared" ref="BQ28:BT91" si="46">IF(1367*$BE28*COS(RADIANS(AO28))&gt;0,1367*$BE28*COS(RADIANS(AO28)),0)</f>
        <v>1368.1468067585952</v>
      </c>
      <c r="BR28" s="40">
        <f t="shared" si="46"/>
        <v>1409.7789745417972</v>
      </c>
      <c r="BS28" s="40">
        <f t="shared" si="46"/>
        <v>1368.1468067585952</v>
      </c>
      <c r="BT28" s="40">
        <f t="shared" si="46"/>
        <v>1246.0874668430035</v>
      </c>
      <c r="BU28" s="40">
        <f t="shared" ref="BU28:BX91" si="47">IF(1367*$BE28*COS(RADIANS(AS28))&gt;0,1367*$BE28*COS(RADIANS(AS28)),0)</f>
        <v>1051.9190970976742</v>
      </c>
      <c r="BV28" s="40">
        <f t="shared" si="47"/>
        <v>798.87395104234781</v>
      </c>
      <c r="BW28" s="40">
        <f t="shared" si="47"/>
        <v>504.19663720381965</v>
      </c>
      <c r="BX28" s="40">
        <f t="shared" si="47"/>
        <v>187.96892754289871</v>
      </c>
      <c r="BY28" s="40">
        <f t="shared" ref="BY28:CD91" si="48">IF(1367*$BE28*COS(RADIANS(AW28))&gt;0,1367*$BE28*COS(RADIANS(AW28)),0)</f>
        <v>0</v>
      </c>
      <c r="BZ28" s="40">
        <f t="shared" si="48"/>
        <v>0</v>
      </c>
      <c r="CA28" s="40">
        <f t="shared" si="48"/>
        <v>0</v>
      </c>
      <c r="CB28" s="40">
        <f t="shared" si="38"/>
        <v>0</v>
      </c>
      <c r="CC28" s="40">
        <f t="shared" si="21"/>
        <v>0</v>
      </c>
      <c r="CD28" s="40">
        <f t="shared" si="21"/>
        <v>0</v>
      </c>
      <c r="CE28" s="40">
        <f t="shared" si="22"/>
        <v>718.98727701631663</v>
      </c>
      <c r="CF28" s="10">
        <f t="shared" si="5"/>
        <v>1.7252543937847362</v>
      </c>
      <c r="CG28" s="14">
        <v>44213</v>
      </c>
      <c r="CH28" s="35">
        <f t="shared" si="6"/>
        <v>6.3612903225806452</v>
      </c>
      <c r="CI28" s="7">
        <f t="shared" si="7"/>
        <v>42.209928501191243</v>
      </c>
      <c r="CJ28" s="7">
        <f t="shared" si="23"/>
        <v>21.527063535607535</v>
      </c>
      <c r="CK28" s="10">
        <f t="shared" si="8"/>
        <v>22.834603552644399</v>
      </c>
      <c r="CM28" s="17" t="s">
        <v>139</v>
      </c>
      <c r="CN28" t="s">
        <v>142</v>
      </c>
      <c r="CO28" s="18" t="s">
        <v>355</v>
      </c>
      <c r="CP28">
        <v>194</v>
      </c>
      <c r="CQ28">
        <v>188</v>
      </c>
      <c r="CR28">
        <v>206.1</v>
      </c>
      <c r="CS28">
        <v>234.3</v>
      </c>
      <c r="CT28">
        <v>235</v>
      </c>
      <c r="CU28">
        <v>230.6</v>
      </c>
      <c r="CV28">
        <v>260.7</v>
      </c>
      <c r="CW28">
        <v>271.60000000000002</v>
      </c>
      <c r="CX28">
        <v>234.3</v>
      </c>
      <c r="CY28">
        <v>227</v>
      </c>
      <c r="CZ28">
        <v>162.30000000000001</v>
      </c>
      <c r="DA28">
        <v>150.1</v>
      </c>
      <c r="DB28">
        <v>2594</v>
      </c>
      <c r="DC28" s="17">
        <v>-15.92</v>
      </c>
      <c r="DD28">
        <v>-46.11</v>
      </c>
      <c r="DE28">
        <v>519</v>
      </c>
      <c r="DF28" s="24">
        <v>27855</v>
      </c>
    </row>
    <row r="29" spans="1:136" ht="15.75" thickBot="1" x14ac:dyDescent="0.3">
      <c r="A29" s="8">
        <v>18</v>
      </c>
      <c r="B29" s="3" t="s">
        <v>16</v>
      </c>
      <c r="C29" s="14">
        <v>44214</v>
      </c>
      <c r="D29" s="11">
        <f t="shared" si="10"/>
        <v>-20.539660485632496</v>
      </c>
      <c r="E29" s="8">
        <f t="shared" si="28"/>
        <v>-180</v>
      </c>
      <c r="F29" s="3">
        <f t="shared" si="28"/>
        <v>-165</v>
      </c>
      <c r="G29" s="3">
        <f t="shared" si="28"/>
        <v>-150</v>
      </c>
      <c r="H29" s="3">
        <f t="shared" si="28"/>
        <v>-135</v>
      </c>
      <c r="I29" s="3">
        <f t="shared" si="28"/>
        <v>-120</v>
      </c>
      <c r="J29" s="3">
        <f t="shared" si="40"/>
        <v>-105</v>
      </c>
      <c r="K29" s="3">
        <f t="shared" si="40"/>
        <v>-90</v>
      </c>
      <c r="L29" s="3">
        <f t="shared" si="40"/>
        <v>-75</v>
      </c>
      <c r="M29" s="3">
        <f t="shared" si="40"/>
        <v>-60</v>
      </c>
      <c r="N29" s="3">
        <f t="shared" si="41"/>
        <v>-45</v>
      </c>
      <c r="O29" s="3">
        <f t="shared" si="41"/>
        <v>-30</v>
      </c>
      <c r="P29" s="3">
        <f t="shared" si="41"/>
        <v>-15</v>
      </c>
      <c r="Q29" s="3">
        <f t="shared" si="41"/>
        <v>0</v>
      </c>
      <c r="R29" s="3">
        <f t="shared" si="42"/>
        <v>15</v>
      </c>
      <c r="S29" s="3">
        <f t="shared" si="42"/>
        <v>30</v>
      </c>
      <c r="T29" s="3">
        <f t="shared" si="42"/>
        <v>45</v>
      </c>
      <c r="U29" s="3">
        <f t="shared" si="31"/>
        <v>60</v>
      </c>
      <c r="V29" s="3">
        <f t="shared" si="11"/>
        <v>75</v>
      </c>
      <c r="W29" s="3">
        <f t="shared" si="11"/>
        <v>90</v>
      </c>
      <c r="X29" s="3">
        <f t="shared" si="11"/>
        <v>105</v>
      </c>
      <c r="Y29" s="3">
        <f t="shared" si="11"/>
        <v>120</v>
      </c>
      <c r="Z29" s="3">
        <f t="shared" si="12"/>
        <v>135</v>
      </c>
      <c r="AA29" s="3">
        <f t="shared" si="12"/>
        <v>150</v>
      </c>
      <c r="AB29" s="3">
        <f t="shared" si="12"/>
        <v>165</v>
      </c>
      <c r="AC29" s="3">
        <f t="shared" si="12"/>
        <v>180</v>
      </c>
      <c r="AD29" s="7">
        <f t="shared" si="13"/>
        <v>137.34033951436751</v>
      </c>
      <c r="AE29" s="7">
        <f t="shared" si="13"/>
        <v>134.89682636708497</v>
      </c>
      <c r="AF29" s="7">
        <f t="shared" si="13"/>
        <v>128.25541326838683</v>
      </c>
      <c r="AG29" s="7">
        <f t="shared" si="13"/>
        <v>118.77068945646384</v>
      </c>
      <c r="AH29" s="7">
        <f t="shared" si="13"/>
        <v>107.55607175982219</v>
      </c>
      <c r="AI29" s="7">
        <f t="shared" si="43"/>
        <v>95.302448042581346</v>
      </c>
      <c r="AJ29" s="7">
        <f t="shared" si="43"/>
        <v>82.408237492167828</v>
      </c>
      <c r="AK29" s="7">
        <f t="shared" si="43"/>
        <v>69.105955575655685</v>
      </c>
      <c r="AL29" s="7">
        <f t="shared" si="43"/>
        <v>55.537497738964191</v>
      </c>
      <c r="AM29" s="7">
        <f t="shared" si="44"/>
        <v>41.795092759095176</v>
      </c>
      <c r="AN29" s="7">
        <f t="shared" si="44"/>
        <v>27.945237506662004</v>
      </c>
      <c r="AO29" s="7">
        <f t="shared" si="44"/>
        <v>14.05569727614732</v>
      </c>
      <c r="AP29" s="7">
        <f t="shared" si="44"/>
        <v>1.5803395143674153</v>
      </c>
      <c r="AQ29" s="7">
        <f t="shared" si="45"/>
        <v>14.05569727614732</v>
      </c>
      <c r="AR29" s="7">
        <f t="shared" si="45"/>
        <v>27.945237506662004</v>
      </c>
      <c r="AS29" s="7">
        <f t="shared" si="45"/>
        <v>41.795092759095176</v>
      </c>
      <c r="AT29" s="7">
        <f t="shared" si="32"/>
        <v>55.537497738964191</v>
      </c>
      <c r="AU29" s="7">
        <f t="shared" si="14"/>
        <v>69.105955575655685</v>
      </c>
      <c r="AV29" s="7">
        <f t="shared" si="14"/>
        <v>82.408237492167828</v>
      </c>
      <c r="AW29" s="7">
        <f t="shared" si="14"/>
        <v>95.302448042581346</v>
      </c>
      <c r="AX29" s="7">
        <f t="shared" si="14"/>
        <v>107.55607175982219</v>
      </c>
      <c r="AY29" s="7">
        <f t="shared" si="15"/>
        <v>118.77068945646384</v>
      </c>
      <c r="AZ29" s="7">
        <f t="shared" si="15"/>
        <v>128.25541326838683</v>
      </c>
      <c r="BA29" s="7">
        <f t="shared" si="15"/>
        <v>134.89682636708497</v>
      </c>
      <c r="BB29" s="7">
        <f t="shared" si="15"/>
        <v>137.34033951436751</v>
      </c>
      <c r="BC29" s="7">
        <f t="shared" si="16"/>
        <v>98.759754286291113</v>
      </c>
      <c r="BD29" s="7">
        <f t="shared" si="2"/>
        <v>13.167967238172148</v>
      </c>
      <c r="BE29" s="40">
        <f t="shared" si="17"/>
        <v>1.031428459999103</v>
      </c>
      <c r="BF29" s="40">
        <f t="shared" si="18"/>
        <v>0</v>
      </c>
      <c r="BG29" s="40">
        <f t="shared" si="19"/>
        <v>0</v>
      </c>
      <c r="BH29" s="40">
        <f t="shared" si="19"/>
        <v>0</v>
      </c>
      <c r="BI29" s="40">
        <f t="shared" si="19"/>
        <v>0</v>
      </c>
      <c r="BJ29" s="40">
        <f t="shared" si="19"/>
        <v>0</v>
      </c>
      <c r="BK29" s="40">
        <f t="shared" si="19"/>
        <v>0</v>
      </c>
      <c r="BL29" s="40">
        <f t="shared" si="20"/>
        <v>186.27564427135741</v>
      </c>
      <c r="BM29" s="40">
        <f t="shared" si="20"/>
        <v>502.85035682534971</v>
      </c>
      <c r="BN29" s="40">
        <f t="shared" si="20"/>
        <v>797.85102588323628</v>
      </c>
      <c r="BO29" s="40">
        <f t="shared" si="20"/>
        <v>1051.1738433603778</v>
      </c>
      <c r="BP29" s="40">
        <f t="shared" si="20"/>
        <v>1245.5552778814565</v>
      </c>
      <c r="BQ29" s="40">
        <f t="shared" si="46"/>
        <v>1367.7485559143704</v>
      </c>
      <c r="BR29" s="40">
        <f t="shared" si="46"/>
        <v>1409.4264074951152</v>
      </c>
      <c r="BS29" s="40">
        <f t="shared" si="46"/>
        <v>1367.7485559143704</v>
      </c>
      <c r="BT29" s="40">
        <f t="shared" si="46"/>
        <v>1245.5552778814565</v>
      </c>
      <c r="BU29" s="40">
        <f t="shared" si="47"/>
        <v>1051.1738433603778</v>
      </c>
      <c r="BV29" s="40">
        <f t="shared" si="47"/>
        <v>797.85102588323628</v>
      </c>
      <c r="BW29" s="40">
        <f t="shared" si="47"/>
        <v>502.85035682534971</v>
      </c>
      <c r="BX29" s="40">
        <f t="shared" si="47"/>
        <v>186.27564427135741</v>
      </c>
      <c r="BY29" s="40">
        <f t="shared" si="48"/>
        <v>0</v>
      </c>
      <c r="BZ29" s="40">
        <f t="shared" si="48"/>
        <v>0</v>
      </c>
      <c r="CA29" s="40">
        <f t="shared" si="48"/>
        <v>0</v>
      </c>
      <c r="CB29" s="40">
        <f t="shared" si="38"/>
        <v>0</v>
      </c>
      <c r="CC29" s="40">
        <f t="shared" si="21"/>
        <v>0</v>
      </c>
      <c r="CD29" s="40">
        <f t="shared" si="21"/>
        <v>0</v>
      </c>
      <c r="CE29" s="40">
        <f t="shared" si="22"/>
        <v>718.80746782250878</v>
      </c>
      <c r="CF29" s="10">
        <f t="shared" si="5"/>
        <v>1.7236828807563627</v>
      </c>
      <c r="CG29" s="14">
        <v>44214</v>
      </c>
      <c r="CH29" s="35">
        <f t="shared" si="6"/>
        <v>6.3612903225806452</v>
      </c>
      <c r="CI29" s="7">
        <f t="shared" si="7"/>
        <v>42.173261343982112</v>
      </c>
      <c r="CJ29" s="7">
        <f t="shared" si="23"/>
        <v>21.508363285430878</v>
      </c>
      <c r="CK29" s="10">
        <f t="shared" si="8"/>
        <v>22.824417562171543</v>
      </c>
      <c r="CM29" s="17" t="s">
        <v>262</v>
      </c>
      <c r="CN29" t="s">
        <v>641</v>
      </c>
      <c r="CO29" s="18" t="s">
        <v>356</v>
      </c>
      <c r="CP29">
        <v>191.7</v>
      </c>
      <c r="CQ29">
        <v>197.9</v>
      </c>
      <c r="CR29">
        <v>195.8</v>
      </c>
      <c r="CS29">
        <v>198.3</v>
      </c>
      <c r="CT29">
        <v>189.6</v>
      </c>
      <c r="CU29">
        <v>198.5</v>
      </c>
      <c r="CV29">
        <v>197</v>
      </c>
      <c r="CW29">
        <v>208.8</v>
      </c>
      <c r="CX29">
        <v>155.30000000000001</v>
      </c>
      <c r="CY29">
        <v>167</v>
      </c>
      <c r="CZ29">
        <v>169.7</v>
      </c>
      <c r="DA29">
        <v>181.1</v>
      </c>
      <c r="DB29">
        <v>2250.6999999999998</v>
      </c>
      <c r="DC29" s="17">
        <v>-22.35</v>
      </c>
      <c r="DD29">
        <v>-43.42</v>
      </c>
      <c r="DE29">
        <v>507</v>
      </c>
      <c r="DF29" s="24">
        <v>26024</v>
      </c>
    </row>
    <row r="30" spans="1:136" ht="15.75" thickBot="1" x14ac:dyDescent="0.3">
      <c r="A30" s="8">
        <v>19</v>
      </c>
      <c r="B30" s="3" t="s">
        <v>16</v>
      </c>
      <c r="C30" s="14">
        <v>44215</v>
      </c>
      <c r="D30" s="11">
        <f t="shared" si="10"/>
        <v>-20.341851518409044</v>
      </c>
      <c r="E30" s="8">
        <f t="shared" si="28"/>
        <v>-180</v>
      </c>
      <c r="F30" s="3">
        <f t="shared" si="28"/>
        <v>-165</v>
      </c>
      <c r="G30" s="3">
        <f t="shared" si="28"/>
        <v>-150</v>
      </c>
      <c r="H30" s="3">
        <f t="shared" si="28"/>
        <v>-135</v>
      </c>
      <c r="I30" s="3">
        <f t="shared" si="28"/>
        <v>-120</v>
      </c>
      <c r="J30" s="3">
        <f t="shared" si="40"/>
        <v>-105</v>
      </c>
      <c r="K30" s="3">
        <f t="shared" si="40"/>
        <v>-90</v>
      </c>
      <c r="L30" s="3">
        <f t="shared" si="40"/>
        <v>-75</v>
      </c>
      <c r="M30" s="3">
        <f t="shared" si="40"/>
        <v>-60</v>
      </c>
      <c r="N30" s="3">
        <f t="shared" si="41"/>
        <v>-45</v>
      </c>
      <c r="O30" s="3">
        <f t="shared" si="41"/>
        <v>-30</v>
      </c>
      <c r="P30" s="3">
        <f t="shared" si="41"/>
        <v>-15</v>
      </c>
      <c r="Q30" s="3">
        <f t="shared" si="41"/>
        <v>0</v>
      </c>
      <c r="R30" s="3">
        <f t="shared" si="42"/>
        <v>15</v>
      </c>
      <c r="S30" s="3">
        <f t="shared" si="42"/>
        <v>30</v>
      </c>
      <c r="T30" s="3">
        <f t="shared" si="42"/>
        <v>45</v>
      </c>
      <c r="U30" s="3">
        <f t="shared" si="31"/>
        <v>60</v>
      </c>
      <c r="V30" s="3">
        <f t="shared" si="11"/>
        <v>75</v>
      </c>
      <c r="W30" s="3">
        <f t="shared" si="11"/>
        <v>90</v>
      </c>
      <c r="X30" s="3">
        <f t="shared" si="11"/>
        <v>105</v>
      </c>
      <c r="Y30" s="3">
        <f t="shared" si="11"/>
        <v>120</v>
      </c>
      <c r="Z30" s="3">
        <f t="shared" si="12"/>
        <v>135</v>
      </c>
      <c r="AA30" s="3">
        <f t="shared" si="12"/>
        <v>150</v>
      </c>
      <c r="AB30" s="3">
        <f t="shared" si="12"/>
        <v>165</v>
      </c>
      <c r="AC30" s="3">
        <f t="shared" si="12"/>
        <v>180</v>
      </c>
      <c r="AD30" s="7">
        <f t="shared" si="13"/>
        <v>137.53814848159095</v>
      </c>
      <c r="AE30" s="7">
        <f t="shared" si="13"/>
        <v>135.08292051846894</v>
      </c>
      <c r="AF30" s="7">
        <f t="shared" si="13"/>
        <v>128.41504998725517</v>
      </c>
      <c r="AG30" s="7">
        <f t="shared" si="13"/>
        <v>118.90202243677413</v>
      </c>
      <c r="AH30" s="7">
        <f t="shared" si="13"/>
        <v>107.66286963623267</v>
      </c>
      <c r="AI30" s="7">
        <f t="shared" si="43"/>
        <v>95.389183629862913</v>
      </c>
      <c r="AJ30" s="7">
        <f t="shared" si="43"/>
        <v>82.478643397730252</v>
      </c>
      <c r="AK30" s="7">
        <f t="shared" si="43"/>
        <v>69.16292211826719</v>
      </c>
      <c r="AL30" s="7">
        <f t="shared" si="43"/>
        <v>55.583325907685349</v>
      </c>
      <c r="AM30" s="7">
        <f t="shared" si="44"/>
        <v>41.831902204154432</v>
      </c>
      <c r="AN30" s="7">
        <f t="shared" si="44"/>
        <v>27.975887574649885</v>
      </c>
      <c r="AO30" s="7">
        <f t="shared" si="44"/>
        <v>14.088506369424515</v>
      </c>
      <c r="AP30" s="7">
        <f t="shared" si="44"/>
        <v>1.7781484815910749</v>
      </c>
      <c r="AQ30" s="7">
        <f t="shared" si="45"/>
        <v>14.088506369424515</v>
      </c>
      <c r="AR30" s="7">
        <f t="shared" si="45"/>
        <v>27.975887574649885</v>
      </c>
      <c r="AS30" s="7">
        <f t="shared" si="45"/>
        <v>41.831902204154432</v>
      </c>
      <c r="AT30" s="7">
        <f t="shared" si="32"/>
        <v>55.583325907685349</v>
      </c>
      <c r="AU30" s="7">
        <f t="shared" si="14"/>
        <v>69.16292211826719</v>
      </c>
      <c r="AV30" s="7">
        <f t="shared" si="14"/>
        <v>82.478643397730252</v>
      </c>
      <c r="AW30" s="7">
        <f t="shared" si="14"/>
        <v>95.389183629862913</v>
      </c>
      <c r="AX30" s="7">
        <f t="shared" si="14"/>
        <v>107.66286963623267</v>
      </c>
      <c r="AY30" s="7">
        <f t="shared" si="15"/>
        <v>118.90202243677413</v>
      </c>
      <c r="AZ30" s="7">
        <f t="shared" si="15"/>
        <v>128.41504998725517</v>
      </c>
      <c r="BA30" s="7">
        <f t="shared" si="15"/>
        <v>135.08292051846894</v>
      </c>
      <c r="BB30" s="7">
        <f t="shared" si="15"/>
        <v>137.53814848159095</v>
      </c>
      <c r="BC30" s="7">
        <f t="shared" si="16"/>
        <v>98.667113886621792</v>
      </c>
      <c r="BD30" s="7">
        <f t="shared" si="2"/>
        <v>13.155615184882906</v>
      </c>
      <c r="BE30" s="40">
        <f t="shared" si="17"/>
        <v>1.0312505958515106</v>
      </c>
      <c r="BF30" s="40">
        <f t="shared" si="18"/>
        <v>0</v>
      </c>
      <c r="BG30" s="40">
        <f t="shared" si="19"/>
        <v>0</v>
      </c>
      <c r="BH30" s="40">
        <f t="shared" si="19"/>
        <v>0</v>
      </c>
      <c r="BI30" s="40">
        <f t="shared" si="19"/>
        <v>0</v>
      </c>
      <c r="BJ30" s="40">
        <f t="shared" si="19"/>
        <v>0</v>
      </c>
      <c r="BK30" s="40">
        <f t="shared" si="19"/>
        <v>0</v>
      </c>
      <c r="BL30" s="40">
        <f t="shared" si="20"/>
        <v>184.52628178863338</v>
      </c>
      <c r="BM30" s="40">
        <f t="shared" si="20"/>
        <v>501.45394412058693</v>
      </c>
      <c r="BN30" s="40">
        <f t="shared" si="20"/>
        <v>796.78351001234307</v>
      </c>
      <c r="BO30" s="40">
        <f t="shared" si="20"/>
        <v>1050.3887576035629</v>
      </c>
      <c r="BP30" s="40">
        <f t="shared" si="20"/>
        <v>1244.986908373392</v>
      </c>
      <c r="BQ30" s="40">
        <f t="shared" si="46"/>
        <v>1367.3164199355158</v>
      </c>
      <c r="BR30" s="40">
        <f t="shared" si="46"/>
        <v>1409.0407382360524</v>
      </c>
      <c r="BS30" s="40">
        <f t="shared" si="46"/>
        <v>1367.3164199355158</v>
      </c>
      <c r="BT30" s="40">
        <f t="shared" si="46"/>
        <v>1244.986908373392</v>
      </c>
      <c r="BU30" s="40">
        <f t="shared" si="47"/>
        <v>1050.3887576035629</v>
      </c>
      <c r="BV30" s="40">
        <f t="shared" si="47"/>
        <v>796.78351001234307</v>
      </c>
      <c r="BW30" s="40">
        <f t="shared" si="47"/>
        <v>501.45394412058693</v>
      </c>
      <c r="BX30" s="40">
        <f t="shared" si="47"/>
        <v>184.52628178863338</v>
      </c>
      <c r="BY30" s="40">
        <f t="shared" si="48"/>
        <v>0</v>
      </c>
      <c r="BZ30" s="40">
        <f t="shared" si="48"/>
        <v>0</v>
      </c>
      <c r="CA30" s="40">
        <f t="shared" si="48"/>
        <v>0</v>
      </c>
      <c r="CB30" s="40">
        <f t="shared" si="38"/>
        <v>0</v>
      </c>
      <c r="CC30" s="40">
        <f t="shared" si="21"/>
        <v>0</v>
      </c>
      <c r="CD30" s="40">
        <f t="shared" si="21"/>
        <v>0</v>
      </c>
      <c r="CE30" s="40">
        <f t="shared" si="22"/>
        <v>718.61077650038681</v>
      </c>
      <c r="CF30" s="10">
        <f t="shared" si="5"/>
        <v>1.7220660007617694</v>
      </c>
      <c r="CG30" s="14">
        <v>44215</v>
      </c>
      <c r="CH30" s="35">
        <f t="shared" si="6"/>
        <v>6.3612903225806452</v>
      </c>
      <c r="CI30" s="7">
        <f t="shared" si="7"/>
        <v>42.134695799998561</v>
      </c>
      <c r="CJ30" s="7">
        <f t="shared" si="23"/>
        <v>21.488694857999267</v>
      </c>
      <c r="CK30" s="10">
        <f t="shared" si="8"/>
        <v>22.81348363249656</v>
      </c>
      <c r="CM30" s="17" t="s">
        <v>125</v>
      </c>
      <c r="CN30" t="s">
        <v>126</v>
      </c>
      <c r="CO30" s="18" t="s">
        <v>357</v>
      </c>
      <c r="CP30">
        <v>155.4</v>
      </c>
      <c r="CQ30">
        <v>138.4</v>
      </c>
      <c r="CR30">
        <v>140.6</v>
      </c>
      <c r="CS30">
        <v>148.6</v>
      </c>
      <c r="CT30">
        <v>199.1</v>
      </c>
      <c r="CU30">
        <v>241.3</v>
      </c>
      <c r="CV30">
        <v>262.10000000000002</v>
      </c>
      <c r="CW30">
        <v>272.3</v>
      </c>
      <c r="CX30">
        <v>241.2</v>
      </c>
      <c r="CY30">
        <v>214.5</v>
      </c>
      <c r="CZ30">
        <v>186.4</v>
      </c>
      <c r="DA30">
        <v>176.9</v>
      </c>
      <c r="DB30">
        <v>2376.8000000000002</v>
      </c>
      <c r="DC30" s="17">
        <v>-4.22</v>
      </c>
      <c r="DD30">
        <v>-44.77</v>
      </c>
      <c r="DE30">
        <v>25.07</v>
      </c>
      <c r="DF30" s="24">
        <v>27987</v>
      </c>
    </row>
    <row r="31" spans="1:136" ht="15.75" thickBot="1" x14ac:dyDescent="0.3">
      <c r="A31" s="8">
        <v>20</v>
      </c>
      <c r="B31" s="3" t="s">
        <v>16</v>
      </c>
      <c r="C31" s="14">
        <v>44216</v>
      </c>
      <c r="D31" s="11">
        <f t="shared" si="10"/>
        <v>-20.138014821567577</v>
      </c>
      <c r="E31" s="8">
        <f t="shared" si="28"/>
        <v>-180</v>
      </c>
      <c r="F31" s="3">
        <f t="shared" si="28"/>
        <v>-165</v>
      </c>
      <c r="G31" s="3">
        <f t="shared" si="28"/>
        <v>-150</v>
      </c>
      <c r="H31" s="3">
        <f t="shared" si="28"/>
        <v>-135</v>
      </c>
      <c r="I31" s="3">
        <f t="shared" si="28"/>
        <v>-120</v>
      </c>
      <c r="J31" s="3">
        <f t="shared" si="40"/>
        <v>-105</v>
      </c>
      <c r="K31" s="3">
        <f t="shared" si="40"/>
        <v>-90</v>
      </c>
      <c r="L31" s="3">
        <f t="shared" si="40"/>
        <v>-75</v>
      </c>
      <c r="M31" s="3">
        <f t="shared" si="40"/>
        <v>-60</v>
      </c>
      <c r="N31" s="3">
        <f t="shared" si="41"/>
        <v>-45</v>
      </c>
      <c r="O31" s="3">
        <f t="shared" si="41"/>
        <v>-30</v>
      </c>
      <c r="P31" s="3">
        <f t="shared" si="41"/>
        <v>-15</v>
      </c>
      <c r="Q31" s="3">
        <f t="shared" si="41"/>
        <v>0</v>
      </c>
      <c r="R31" s="3">
        <f t="shared" si="42"/>
        <v>15</v>
      </c>
      <c r="S31" s="3">
        <f t="shared" si="42"/>
        <v>30</v>
      </c>
      <c r="T31" s="3">
        <f t="shared" si="42"/>
        <v>45</v>
      </c>
      <c r="U31" s="3">
        <f t="shared" si="31"/>
        <v>60</v>
      </c>
      <c r="V31" s="3">
        <f t="shared" si="11"/>
        <v>75</v>
      </c>
      <c r="W31" s="3">
        <f t="shared" si="11"/>
        <v>90</v>
      </c>
      <c r="X31" s="3">
        <f t="shared" si="11"/>
        <v>105</v>
      </c>
      <c r="Y31" s="3">
        <f t="shared" si="11"/>
        <v>120</v>
      </c>
      <c r="Z31" s="3">
        <f t="shared" si="12"/>
        <v>135</v>
      </c>
      <c r="AA31" s="3">
        <f t="shared" si="12"/>
        <v>150</v>
      </c>
      <c r="AB31" s="3">
        <f t="shared" si="12"/>
        <v>165</v>
      </c>
      <c r="AC31" s="3">
        <f t="shared" si="12"/>
        <v>180</v>
      </c>
      <c r="AD31" s="7">
        <f t="shared" si="13"/>
        <v>137.74198517843246</v>
      </c>
      <c r="AE31" s="7">
        <f t="shared" si="13"/>
        <v>135.27460278370253</v>
      </c>
      <c r="AF31" s="7">
        <f t="shared" si="13"/>
        <v>128.57935320424778</v>
      </c>
      <c r="AG31" s="7">
        <f t="shared" si="13"/>
        <v>119.03713660083069</v>
      </c>
      <c r="AH31" s="7">
        <f t="shared" si="13"/>
        <v>107.77276061551824</v>
      </c>
      <c r="AI31" s="7">
        <f t="shared" si="43"/>
        <v>95.478507807783501</v>
      </c>
      <c r="AJ31" s="7">
        <f t="shared" si="43"/>
        <v>82.551277104196231</v>
      </c>
      <c r="AK31" s="7">
        <f t="shared" si="43"/>
        <v>69.221873839849763</v>
      </c>
      <c r="AL31" s="7">
        <f t="shared" si="43"/>
        <v>55.631013532422571</v>
      </c>
      <c r="AM31" s="7">
        <f t="shared" si="44"/>
        <v>41.870603280436768</v>
      </c>
      <c r="AN31" s="7">
        <f t="shared" si="44"/>
        <v>28.008782992161787</v>
      </c>
      <c r="AO31" s="7">
        <f t="shared" si="44"/>
        <v>14.125076924381599</v>
      </c>
      <c r="AP31" s="7">
        <f t="shared" si="44"/>
        <v>1.9819851784324414</v>
      </c>
      <c r="AQ31" s="7">
        <f t="shared" si="45"/>
        <v>14.125076924381599</v>
      </c>
      <c r="AR31" s="7">
        <f t="shared" si="45"/>
        <v>28.008782992161787</v>
      </c>
      <c r="AS31" s="7">
        <f t="shared" si="45"/>
        <v>41.870603280436768</v>
      </c>
      <c r="AT31" s="7">
        <f t="shared" si="32"/>
        <v>55.631013532422571</v>
      </c>
      <c r="AU31" s="7">
        <f t="shared" si="14"/>
        <v>69.221873839849763</v>
      </c>
      <c r="AV31" s="7">
        <f t="shared" si="14"/>
        <v>82.551277104196231</v>
      </c>
      <c r="AW31" s="7">
        <f t="shared" si="14"/>
        <v>95.478507807783501</v>
      </c>
      <c r="AX31" s="7">
        <f t="shared" si="14"/>
        <v>107.77276061551824</v>
      </c>
      <c r="AY31" s="7">
        <f t="shared" si="15"/>
        <v>119.03713660083069</v>
      </c>
      <c r="AZ31" s="7">
        <f t="shared" si="15"/>
        <v>128.57935320424778</v>
      </c>
      <c r="BA31" s="7">
        <f t="shared" si="15"/>
        <v>135.27460278370253</v>
      </c>
      <c r="BB31" s="7">
        <f t="shared" si="15"/>
        <v>137.74198517843246</v>
      </c>
      <c r="BC31" s="7">
        <f t="shared" si="16"/>
        <v>98.571922041745992</v>
      </c>
      <c r="BD31" s="7">
        <f t="shared" si="2"/>
        <v>13.142922938899465</v>
      </c>
      <c r="BE31" s="40">
        <f t="shared" si="17"/>
        <v>1.0310634714779239</v>
      </c>
      <c r="BF31" s="40">
        <f t="shared" si="18"/>
        <v>0</v>
      </c>
      <c r="BG31" s="40">
        <f t="shared" si="19"/>
        <v>0</v>
      </c>
      <c r="BH31" s="40">
        <f t="shared" si="19"/>
        <v>0</v>
      </c>
      <c r="BI31" s="40">
        <f t="shared" si="19"/>
        <v>0</v>
      </c>
      <c r="BJ31" s="40">
        <f t="shared" si="19"/>
        <v>0</v>
      </c>
      <c r="BK31" s="40">
        <f t="shared" si="19"/>
        <v>0</v>
      </c>
      <c r="BL31" s="40">
        <f t="shared" si="20"/>
        <v>182.72125071947937</v>
      </c>
      <c r="BM31" s="40">
        <f t="shared" si="20"/>
        <v>500.00733797425016</v>
      </c>
      <c r="BN31" s="40">
        <f t="shared" si="20"/>
        <v>795.67090272265898</v>
      </c>
      <c r="BO31" s="40">
        <f t="shared" si="20"/>
        <v>1049.5629616342451</v>
      </c>
      <c r="BP31" s="40">
        <f t="shared" si="20"/>
        <v>1244.3811904706492</v>
      </c>
      <c r="BQ31" s="40">
        <f t="shared" si="46"/>
        <v>1366.8490488890159</v>
      </c>
      <c r="BR31" s="40">
        <f t="shared" si="46"/>
        <v>1408.6205547258389</v>
      </c>
      <c r="BS31" s="40">
        <f t="shared" si="46"/>
        <v>1366.8490488890159</v>
      </c>
      <c r="BT31" s="40">
        <f t="shared" si="46"/>
        <v>1244.3811904706492</v>
      </c>
      <c r="BU31" s="40">
        <f t="shared" si="47"/>
        <v>1049.5629616342451</v>
      </c>
      <c r="BV31" s="40">
        <f t="shared" si="47"/>
        <v>795.67090272265898</v>
      </c>
      <c r="BW31" s="40">
        <f t="shared" si="47"/>
        <v>500.00733797425016</v>
      </c>
      <c r="BX31" s="40">
        <f t="shared" si="47"/>
        <v>182.72125071947937</v>
      </c>
      <c r="BY31" s="40">
        <f t="shared" si="48"/>
        <v>0</v>
      </c>
      <c r="BZ31" s="40">
        <f t="shared" si="48"/>
        <v>0</v>
      </c>
      <c r="CA31" s="40">
        <f t="shared" si="48"/>
        <v>0</v>
      </c>
      <c r="CB31" s="40">
        <f t="shared" si="38"/>
        <v>0</v>
      </c>
      <c r="CC31" s="40">
        <f t="shared" si="21"/>
        <v>0</v>
      </c>
      <c r="CD31" s="40">
        <f t="shared" si="21"/>
        <v>0</v>
      </c>
      <c r="CE31" s="40">
        <f t="shared" si="22"/>
        <v>718.39648291017784</v>
      </c>
      <c r="CF31" s="10">
        <f t="shared" si="5"/>
        <v>1.720404589647639</v>
      </c>
      <c r="CG31" s="14">
        <v>44216</v>
      </c>
      <c r="CH31" s="35">
        <f t="shared" si="6"/>
        <v>6.3612903225806452</v>
      </c>
      <c r="CI31" s="7">
        <f t="shared" si="7"/>
        <v>42.094191402032735</v>
      </c>
      <c r="CJ31" s="7">
        <f t="shared" si="23"/>
        <v>21.468037615036696</v>
      </c>
      <c r="CK31" s="10">
        <f t="shared" si="8"/>
        <v>22.801774159104106</v>
      </c>
      <c r="CM31" s="17" t="s">
        <v>284</v>
      </c>
      <c r="CN31" t="s">
        <v>283</v>
      </c>
      <c r="CO31" s="18" t="s">
        <v>358</v>
      </c>
      <c r="CP31">
        <v>244.7</v>
      </c>
      <c r="CQ31">
        <v>204.7</v>
      </c>
      <c r="CR31">
        <v>211.5</v>
      </c>
      <c r="CS31">
        <v>166.4</v>
      </c>
      <c r="CT31">
        <v>152.69999999999999</v>
      </c>
      <c r="CU31">
        <v>120.5</v>
      </c>
      <c r="CV31">
        <v>143.69999999999999</v>
      </c>
      <c r="CW31">
        <v>140.80000000000001</v>
      </c>
      <c r="CX31">
        <v>156.19999999999999</v>
      </c>
      <c r="CY31">
        <v>198</v>
      </c>
      <c r="CZ31">
        <v>226.6</v>
      </c>
      <c r="DA31">
        <v>252.1</v>
      </c>
      <c r="DB31">
        <v>2217.9</v>
      </c>
      <c r="DC31" s="17">
        <v>-31.33</v>
      </c>
      <c r="DD31">
        <v>-54.1</v>
      </c>
      <c r="DE31">
        <v>242.31</v>
      </c>
      <c r="DF31" s="24">
        <v>4384</v>
      </c>
      <c r="DH31" s="95"/>
      <c r="DI31" s="96" t="s">
        <v>16</v>
      </c>
      <c r="DJ31" s="96" t="s">
        <v>17</v>
      </c>
      <c r="DK31" s="96" t="s">
        <v>18</v>
      </c>
      <c r="DL31" s="96" t="s">
        <v>19</v>
      </c>
      <c r="DM31" s="96" t="s">
        <v>20</v>
      </c>
      <c r="DN31" s="96" t="s">
        <v>21</v>
      </c>
      <c r="DO31" s="96" t="s">
        <v>22</v>
      </c>
      <c r="DP31" s="96" t="s">
        <v>23</v>
      </c>
      <c r="DQ31" s="96" t="s">
        <v>24</v>
      </c>
      <c r="DR31" s="96" t="s">
        <v>25</v>
      </c>
      <c r="DS31" s="96" t="s">
        <v>26</v>
      </c>
      <c r="DT31" s="96" t="s">
        <v>27</v>
      </c>
      <c r="DU31" s="97" t="s">
        <v>30</v>
      </c>
    </row>
    <row r="32" spans="1:136" ht="15.75" thickBot="1" x14ac:dyDescent="0.3">
      <c r="A32" s="8">
        <v>21</v>
      </c>
      <c r="B32" s="3" t="s">
        <v>16</v>
      </c>
      <c r="C32" s="14">
        <v>44217</v>
      </c>
      <c r="D32" s="11">
        <f t="shared" si="10"/>
        <v>-19.928210796320528</v>
      </c>
      <c r="E32" s="8">
        <f t="shared" si="28"/>
        <v>-180</v>
      </c>
      <c r="F32" s="3">
        <f t="shared" si="28"/>
        <v>-165</v>
      </c>
      <c r="G32" s="3">
        <f t="shared" si="28"/>
        <v>-150</v>
      </c>
      <c r="H32" s="3">
        <f t="shared" si="28"/>
        <v>-135</v>
      </c>
      <c r="I32" s="3">
        <f t="shared" si="28"/>
        <v>-120</v>
      </c>
      <c r="J32" s="3">
        <f t="shared" si="40"/>
        <v>-105</v>
      </c>
      <c r="K32" s="3">
        <f t="shared" si="40"/>
        <v>-90</v>
      </c>
      <c r="L32" s="3">
        <f t="shared" si="40"/>
        <v>-75</v>
      </c>
      <c r="M32" s="3">
        <f t="shared" si="40"/>
        <v>-60</v>
      </c>
      <c r="N32" s="3">
        <f t="shared" si="41"/>
        <v>-45</v>
      </c>
      <c r="O32" s="3">
        <f t="shared" si="41"/>
        <v>-30</v>
      </c>
      <c r="P32" s="3">
        <f t="shared" si="41"/>
        <v>-15</v>
      </c>
      <c r="Q32" s="3">
        <f t="shared" si="41"/>
        <v>0</v>
      </c>
      <c r="R32" s="3">
        <f t="shared" si="42"/>
        <v>15</v>
      </c>
      <c r="S32" s="3">
        <f t="shared" si="42"/>
        <v>30</v>
      </c>
      <c r="T32" s="3">
        <f t="shared" si="42"/>
        <v>45</v>
      </c>
      <c r="U32" s="3">
        <f t="shared" si="31"/>
        <v>60</v>
      </c>
      <c r="V32" s="3">
        <f t="shared" si="11"/>
        <v>75</v>
      </c>
      <c r="W32" s="3">
        <f t="shared" si="11"/>
        <v>90</v>
      </c>
      <c r="X32" s="3">
        <f t="shared" si="11"/>
        <v>105</v>
      </c>
      <c r="Y32" s="3">
        <f t="shared" si="11"/>
        <v>120</v>
      </c>
      <c r="Z32" s="3">
        <f t="shared" si="12"/>
        <v>135</v>
      </c>
      <c r="AA32" s="3">
        <f t="shared" si="12"/>
        <v>150</v>
      </c>
      <c r="AB32" s="3">
        <f t="shared" si="12"/>
        <v>165</v>
      </c>
      <c r="AC32" s="3">
        <f t="shared" si="12"/>
        <v>180</v>
      </c>
      <c r="AD32" s="7">
        <f t="shared" si="13"/>
        <v>137.95178920367948</v>
      </c>
      <c r="AE32" s="7">
        <f t="shared" si="13"/>
        <v>135.4718077763483</v>
      </c>
      <c r="AF32" s="7">
        <f t="shared" si="13"/>
        <v>128.74825428774682</v>
      </c>
      <c r="AG32" s="7">
        <f t="shared" si="13"/>
        <v>119.17597020391408</v>
      </c>
      <c r="AH32" s="7">
        <f t="shared" si="13"/>
        <v>107.88569633929202</v>
      </c>
      <c r="AI32" s="7">
        <f t="shared" si="43"/>
        <v>95.570388249282701</v>
      </c>
      <c r="AJ32" s="7">
        <f t="shared" si="43"/>
        <v>82.626123585270591</v>
      </c>
      <c r="AK32" s="7">
        <f t="shared" si="43"/>
        <v>69.282814579146915</v>
      </c>
      <c r="AL32" s="7">
        <f t="shared" si="43"/>
        <v>55.680586523229003</v>
      </c>
      <c r="AM32" s="7">
        <f t="shared" si="44"/>
        <v>41.911251159650114</v>
      </c>
      <c r="AN32" s="7">
        <f t="shared" si="44"/>
        <v>28.044026569020382</v>
      </c>
      <c r="AO32" s="7">
        <f t="shared" si="44"/>
        <v>14.16562280784126</v>
      </c>
      <c r="AP32" s="7">
        <f t="shared" si="44"/>
        <v>2.1917892036794941</v>
      </c>
      <c r="AQ32" s="7">
        <f t="shared" si="45"/>
        <v>14.16562280784126</v>
      </c>
      <c r="AR32" s="7">
        <f t="shared" si="45"/>
        <v>28.044026569020382</v>
      </c>
      <c r="AS32" s="7">
        <f t="shared" si="45"/>
        <v>41.911251159650114</v>
      </c>
      <c r="AT32" s="7">
        <f t="shared" si="32"/>
        <v>55.680586523229003</v>
      </c>
      <c r="AU32" s="7">
        <f t="shared" si="14"/>
        <v>69.282814579146915</v>
      </c>
      <c r="AV32" s="7">
        <f t="shared" si="14"/>
        <v>82.626123585270591</v>
      </c>
      <c r="AW32" s="7">
        <f t="shared" si="14"/>
        <v>95.570388249282701</v>
      </c>
      <c r="AX32" s="7">
        <f t="shared" si="14"/>
        <v>107.88569633929202</v>
      </c>
      <c r="AY32" s="7">
        <f t="shared" si="15"/>
        <v>119.17597020391408</v>
      </c>
      <c r="AZ32" s="7">
        <f t="shared" si="15"/>
        <v>128.74825428774682</v>
      </c>
      <c r="BA32" s="7">
        <f t="shared" si="15"/>
        <v>135.4718077763483</v>
      </c>
      <c r="BB32" s="7">
        <f t="shared" si="15"/>
        <v>137.95178920367948</v>
      </c>
      <c r="BC32" s="7">
        <f t="shared" si="16"/>
        <v>98.47422725256996</v>
      </c>
      <c r="BD32" s="7">
        <f t="shared" si="2"/>
        <v>13.129896967009328</v>
      </c>
      <c r="BE32" s="40">
        <f t="shared" si="17"/>
        <v>1.0308671423273339</v>
      </c>
      <c r="BF32" s="40">
        <f t="shared" si="18"/>
        <v>0</v>
      </c>
      <c r="BG32" s="40">
        <f t="shared" si="19"/>
        <v>0</v>
      </c>
      <c r="BH32" s="40">
        <f t="shared" si="19"/>
        <v>0</v>
      </c>
      <c r="BI32" s="40">
        <f t="shared" si="19"/>
        <v>0</v>
      </c>
      <c r="BJ32" s="40">
        <f t="shared" si="19"/>
        <v>0</v>
      </c>
      <c r="BK32" s="40">
        <f t="shared" si="19"/>
        <v>0</v>
      </c>
      <c r="BL32" s="40">
        <f t="shared" si="20"/>
        <v>180.86098048410605</v>
      </c>
      <c r="BM32" s="40">
        <f t="shared" si="20"/>
        <v>498.51048644598541</v>
      </c>
      <c r="BN32" s="40">
        <f t="shared" si="20"/>
        <v>794.51270351719188</v>
      </c>
      <c r="BO32" s="40">
        <f t="shared" si="20"/>
        <v>1048.6955697711142</v>
      </c>
      <c r="BP32" s="40">
        <f t="shared" si="20"/>
        <v>1243.7369429295952</v>
      </c>
      <c r="BQ32" s="40">
        <f t="shared" si="46"/>
        <v>1366.3450757329938</v>
      </c>
      <c r="BR32" s="40">
        <f t="shared" si="46"/>
        <v>1408.1644265502775</v>
      </c>
      <c r="BS32" s="40">
        <f t="shared" si="46"/>
        <v>1366.3450757329938</v>
      </c>
      <c r="BT32" s="40">
        <f t="shared" si="46"/>
        <v>1243.7369429295952</v>
      </c>
      <c r="BU32" s="40">
        <f t="shared" si="47"/>
        <v>1048.6955697711142</v>
      </c>
      <c r="BV32" s="40">
        <f t="shared" si="47"/>
        <v>794.51270351719188</v>
      </c>
      <c r="BW32" s="40">
        <f t="shared" si="47"/>
        <v>498.51048644598541</v>
      </c>
      <c r="BX32" s="40">
        <f t="shared" si="47"/>
        <v>180.86098048410605</v>
      </c>
      <c r="BY32" s="40">
        <f t="shared" si="48"/>
        <v>0</v>
      </c>
      <c r="BZ32" s="40">
        <f t="shared" si="48"/>
        <v>0</v>
      </c>
      <c r="CA32" s="40">
        <f t="shared" si="48"/>
        <v>0</v>
      </c>
      <c r="CB32" s="40">
        <f t="shared" si="38"/>
        <v>0</v>
      </c>
      <c r="CC32" s="40">
        <f t="shared" si="21"/>
        <v>0</v>
      </c>
      <c r="CD32" s="40">
        <f t="shared" si="21"/>
        <v>0</v>
      </c>
      <c r="CE32" s="40">
        <f t="shared" si="22"/>
        <v>718.16385754064152</v>
      </c>
      <c r="CF32" s="10">
        <f t="shared" si="5"/>
        <v>1.7186994939144755</v>
      </c>
      <c r="CG32" s="14">
        <v>44217</v>
      </c>
      <c r="CH32" s="35">
        <f t="shared" si="6"/>
        <v>6.3612903225806452</v>
      </c>
      <c r="CI32" s="7">
        <f t="shared" si="7"/>
        <v>42.051707413878532</v>
      </c>
      <c r="CJ32" s="7">
        <f t="shared" si="23"/>
        <v>21.446370781078052</v>
      </c>
      <c r="CK32" s="10">
        <f t="shared" si="8"/>
        <v>22.789261232070892</v>
      </c>
      <c r="CM32" s="17" t="s">
        <v>125</v>
      </c>
      <c r="CN32" t="s">
        <v>127</v>
      </c>
      <c r="CO32" s="18" t="s">
        <v>359</v>
      </c>
      <c r="CP32">
        <v>148.9</v>
      </c>
      <c r="CQ32">
        <v>137.4</v>
      </c>
      <c r="CR32">
        <v>154.9</v>
      </c>
      <c r="CS32">
        <v>184.9</v>
      </c>
      <c r="CT32">
        <v>238.8</v>
      </c>
      <c r="CU32">
        <v>268.5</v>
      </c>
      <c r="CV32">
        <v>289.10000000000002</v>
      </c>
      <c r="CW32">
        <v>294.39999999999998</v>
      </c>
      <c r="CX32">
        <v>254</v>
      </c>
      <c r="CY32">
        <v>191.5</v>
      </c>
      <c r="CZ32">
        <v>149.6</v>
      </c>
      <c r="DA32">
        <v>132</v>
      </c>
      <c r="DB32">
        <v>2444</v>
      </c>
      <c r="DC32" s="17">
        <v>-7.53</v>
      </c>
      <c r="DD32">
        <v>-46.03</v>
      </c>
      <c r="DE32">
        <v>259.38</v>
      </c>
      <c r="DF32" s="24">
        <v>27986</v>
      </c>
      <c r="DH32" s="17" t="s">
        <v>689</v>
      </c>
      <c r="DI32">
        <f>SUMIF($B:$B,DI31,$CI:$CI)/COUNTIF($B:$B,DI31)</f>
        <v>42.171743519239527</v>
      </c>
      <c r="DJ32">
        <f t="shared" ref="DJ32:DR32" si="49">SUMIF($B:$B,DJ31,$CI:$CI)/COUNTIF($B:$B,DJ31)</f>
        <v>40.193479502805211</v>
      </c>
      <c r="DK32">
        <f t="shared" si="49"/>
        <v>35.90354166549492</v>
      </c>
      <c r="DL32">
        <f t="shared" si="49"/>
        <v>29.715625722424843</v>
      </c>
      <c r="DM32">
        <f t="shared" si="49"/>
        <v>23.971420416978507</v>
      </c>
      <c r="DN32">
        <f t="shared" si="49"/>
        <v>21.167842714963239</v>
      </c>
      <c r="DO32">
        <f t="shared" si="49"/>
        <v>22.565265574539776</v>
      </c>
      <c r="DP32">
        <f t="shared" si="49"/>
        <v>27.555989934929887</v>
      </c>
      <c r="DQ32">
        <f t="shared" si="49"/>
        <v>33.766513115099762</v>
      </c>
      <c r="DR32">
        <f t="shared" si="49"/>
        <v>38.813914819751432</v>
      </c>
      <c r="DS32">
        <f>SUMIF($B:$B,DS31,$CI:$CI)/COUNTIF($B:$B,DS31)</f>
        <v>41.598479030492818</v>
      </c>
      <c r="DT32">
        <f>SUMIF($B:$B,DT31,$CI:$CI)/COUNTIF($B:$B,DT31)</f>
        <v>42.530906115455473</v>
      </c>
      <c r="DU32" s="18">
        <f>AVERAGE(CI:CI)</f>
        <v>33.292513663030242</v>
      </c>
    </row>
    <row r="33" spans="1:125" ht="15.75" thickBot="1" x14ac:dyDescent="0.3">
      <c r="A33" s="8">
        <v>22</v>
      </c>
      <c r="B33" s="3" t="s">
        <v>16</v>
      </c>
      <c r="C33" s="14">
        <v>44218</v>
      </c>
      <c r="D33" s="11">
        <f t="shared" si="10"/>
        <v>-19.712501612128509</v>
      </c>
      <c r="E33" s="8">
        <f t="shared" si="28"/>
        <v>-180</v>
      </c>
      <c r="F33" s="3">
        <f t="shared" si="28"/>
        <v>-165</v>
      </c>
      <c r="G33" s="3">
        <f t="shared" si="28"/>
        <v>-150</v>
      </c>
      <c r="H33" s="3">
        <f t="shared" si="28"/>
        <v>-135</v>
      </c>
      <c r="I33" s="3">
        <f t="shared" si="28"/>
        <v>-120</v>
      </c>
      <c r="J33" s="3">
        <f t="shared" si="40"/>
        <v>-105</v>
      </c>
      <c r="K33" s="3">
        <f t="shared" si="40"/>
        <v>-90</v>
      </c>
      <c r="L33" s="3">
        <f t="shared" si="40"/>
        <v>-75</v>
      </c>
      <c r="M33" s="3">
        <f t="shared" si="40"/>
        <v>-60</v>
      </c>
      <c r="N33" s="3">
        <f t="shared" si="41"/>
        <v>-45</v>
      </c>
      <c r="O33" s="3">
        <f t="shared" si="41"/>
        <v>-30</v>
      </c>
      <c r="P33" s="3">
        <f t="shared" si="41"/>
        <v>-15</v>
      </c>
      <c r="Q33" s="3">
        <f t="shared" si="41"/>
        <v>0</v>
      </c>
      <c r="R33" s="3">
        <f t="shared" si="42"/>
        <v>15</v>
      </c>
      <c r="S33" s="3">
        <f t="shared" si="42"/>
        <v>30</v>
      </c>
      <c r="T33" s="3">
        <f t="shared" si="42"/>
        <v>45</v>
      </c>
      <c r="U33" s="3">
        <f t="shared" si="31"/>
        <v>60</v>
      </c>
      <c r="V33" s="3">
        <f t="shared" si="11"/>
        <v>75</v>
      </c>
      <c r="W33" s="3">
        <f t="shared" si="11"/>
        <v>90</v>
      </c>
      <c r="X33" s="3">
        <f t="shared" si="11"/>
        <v>105</v>
      </c>
      <c r="Y33" s="3">
        <f t="shared" si="11"/>
        <v>120</v>
      </c>
      <c r="Z33" s="3">
        <f t="shared" si="12"/>
        <v>135</v>
      </c>
      <c r="AA33" s="3">
        <f t="shared" si="12"/>
        <v>150</v>
      </c>
      <c r="AB33" s="3">
        <f t="shared" si="12"/>
        <v>165</v>
      </c>
      <c r="AC33" s="3">
        <f t="shared" si="12"/>
        <v>180</v>
      </c>
      <c r="AD33" s="7">
        <f t="shared" si="13"/>
        <v>138.16749838787149</v>
      </c>
      <c r="AE33" s="7">
        <f t="shared" si="13"/>
        <v>135.67446810614962</v>
      </c>
      <c r="AF33" s="7">
        <f t="shared" si="13"/>
        <v>128.92168249868482</v>
      </c>
      <c r="AG33" s="7">
        <f t="shared" si="13"/>
        <v>119.31845967888262</v>
      </c>
      <c r="AH33" s="7">
        <f t="shared" si="13"/>
        <v>108.00162703655623</v>
      </c>
      <c r="AI33" s="7">
        <f t="shared" si="43"/>
        <v>95.664791606536369</v>
      </c>
      <c r="AJ33" s="7">
        <f t="shared" si="43"/>
        <v>82.703167143501346</v>
      </c>
      <c r="AK33" s="7">
        <f t="shared" si="43"/>
        <v>69.345747823772442</v>
      </c>
      <c r="AL33" s="7">
        <f t="shared" si="43"/>
        <v>55.732070748619428</v>
      </c>
      <c r="AM33" s="7">
        <f t="shared" si="44"/>
        <v>41.953901279846534</v>
      </c>
      <c r="AN33" s="7">
        <f t="shared" si="44"/>
        <v>28.081721570931531</v>
      </c>
      <c r="AO33" s="7">
        <f t="shared" si="44"/>
        <v>14.210355767533578</v>
      </c>
      <c r="AP33" s="7">
        <f t="shared" si="44"/>
        <v>2.4074983878715899</v>
      </c>
      <c r="AQ33" s="7">
        <f t="shared" si="45"/>
        <v>14.210355767533578</v>
      </c>
      <c r="AR33" s="7">
        <f t="shared" si="45"/>
        <v>28.081721570931531</v>
      </c>
      <c r="AS33" s="7">
        <f t="shared" si="45"/>
        <v>41.953901279846534</v>
      </c>
      <c r="AT33" s="7">
        <f t="shared" si="32"/>
        <v>55.732070748619428</v>
      </c>
      <c r="AU33" s="7">
        <f t="shared" si="14"/>
        <v>69.345747823772442</v>
      </c>
      <c r="AV33" s="7">
        <f t="shared" si="14"/>
        <v>82.703167143501346</v>
      </c>
      <c r="AW33" s="7">
        <f t="shared" si="14"/>
        <v>95.664791606536369</v>
      </c>
      <c r="AX33" s="7">
        <f t="shared" si="14"/>
        <v>108.00162703655623</v>
      </c>
      <c r="AY33" s="7">
        <f t="shared" si="15"/>
        <v>119.31845967888262</v>
      </c>
      <c r="AZ33" s="7">
        <f t="shared" si="15"/>
        <v>128.92168249868482</v>
      </c>
      <c r="BA33" s="7">
        <f t="shared" si="15"/>
        <v>135.67446810614962</v>
      </c>
      <c r="BB33" s="7">
        <f t="shared" si="15"/>
        <v>138.16749838787149</v>
      </c>
      <c r="BC33" s="7">
        <f t="shared" si="16"/>
        <v>98.374078558436651</v>
      </c>
      <c r="BD33" s="7">
        <f t="shared" si="2"/>
        <v>13.116543807791553</v>
      </c>
      <c r="BE33" s="40">
        <f t="shared" si="17"/>
        <v>1.0306616665763046</v>
      </c>
      <c r="BF33" s="40">
        <f t="shared" si="18"/>
        <v>0</v>
      </c>
      <c r="BG33" s="40">
        <f t="shared" si="19"/>
        <v>0</v>
      </c>
      <c r="BH33" s="40">
        <f t="shared" si="19"/>
        <v>0</v>
      </c>
      <c r="BI33" s="40">
        <f t="shared" si="19"/>
        <v>0</v>
      </c>
      <c r="BJ33" s="40">
        <f t="shared" si="19"/>
        <v>0</v>
      </c>
      <c r="BK33" s="40">
        <f t="shared" si="19"/>
        <v>0</v>
      </c>
      <c r="BL33" s="40">
        <f t="shared" si="20"/>
        <v>178.94591957844742</v>
      </c>
      <c r="BM33" s="40">
        <f t="shared" si="20"/>
        <v>496.96334763156983</v>
      </c>
      <c r="BN33" s="40">
        <f t="shared" si="20"/>
        <v>793.30841351152071</v>
      </c>
      <c r="BO33" s="40">
        <f t="shared" si="20"/>
        <v>1047.7856907119581</v>
      </c>
      <c r="BP33" s="40">
        <f t="shared" si="20"/>
        <v>1243.0529733352564</v>
      </c>
      <c r="BQ33" s="40">
        <f t="shared" si="46"/>
        <v>1365.8031187650804</v>
      </c>
      <c r="BR33" s="40">
        <f t="shared" si="46"/>
        <v>1407.6709074445939</v>
      </c>
      <c r="BS33" s="40">
        <f t="shared" si="46"/>
        <v>1365.8031187650804</v>
      </c>
      <c r="BT33" s="40">
        <f t="shared" si="46"/>
        <v>1243.0529733352564</v>
      </c>
      <c r="BU33" s="40">
        <f t="shared" si="47"/>
        <v>1047.7856907119581</v>
      </c>
      <c r="BV33" s="40">
        <f t="shared" si="47"/>
        <v>793.30841351152071</v>
      </c>
      <c r="BW33" s="40">
        <f t="shared" si="47"/>
        <v>496.96334763156983</v>
      </c>
      <c r="BX33" s="40">
        <f t="shared" si="47"/>
        <v>178.94591957844742</v>
      </c>
      <c r="BY33" s="40">
        <f t="shared" si="48"/>
        <v>0</v>
      </c>
      <c r="BZ33" s="40">
        <f t="shared" si="48"/>
        <v>0</v>
      </c>
      <c r="CA33" s="40">
        <f t="shared" si="48"/>
        <v>0</v>
      </c>
      <c r="CB33" s="40">
        <f t="shared" si="38"/>
        <v>0</v>
      </c>
      <c r="CC33" s="40">
        <f t="shared" si="21"/>
        <v>0</v>
      </c>
      <c r="CD33" s="40">
        <f t="shared" si="21"/>
        <v>0</v>
      </c>
      <c r="CE33" s="40">
        <f t="shared" si="22"/>
        <v>717.9121627967429</v>
      </c>
      <c r="CF33" s="10">
        <f t="shared" si="5"/>
        <v>1.7169515694602764</v>
      </c>
      <c r="CG33" s="14">
        <v>44218</v>
      </c>
      <c r="CH33" s="35">
        <f t="shared" si="6"/>
        <v>6.3612903225806452</v>
      </c>
      <c r="CI33" s="7">
        <f t="shared" si="7"/>
        <v>42.007202920803479</v>
      </c>
      <c r="CJ33" s="7">
        <f t="shared" si="23"/>
        <v>21.423673489609776</v>
      </c>
      <c r="CK33" s="10">
        <f t="shared" si="8"/>
        <v>22.775916688726159</v>
      </c>
      <c r="CM33" s="17" t="s">
        <v>139</v>
      </c>
      <c r="CN33" t="s">
        <v>143</v>
      </c>
      <c r="CO33" s="18" t="s">
        <v>360</v>
      </c>
      <c r="CP33">
        <v>150</v>
      </c>
      <c r="CQ33">
        <v>158.9</v>
      </c>
      <c r="CR33">
        <v>162.30000000000001</v>
      </c>
      <c r="CS33">
        <v>191.1</v>
      </c>
      <c r="CT33">
        <v>216.3</v>
      </c>
      <c r="CU33">
        <v>217.5</v>
      </c>
      <c r="CV33">
        <v>241.3</v>
      </c>
      <c r="CW33">
        <v>235.6</v>
      </c>
      <c r="CX33">
        <v>172.7</v>
      </c>
      <c r="CY33">
        <v>176.8</v>
      </c>
      <c r="CZ33">
        <v>149.69999999999999</v>
      </c>
      <c r="DA33">
        <v>126.3</v>
      </c>
      <c r="DB33">
        <v>2198.5</v>
      </c>
      <c r="DC33" s="17">
        <v>-20.03</v>
      </c>
      <c r="DD33">
        <v>-46.01</v>
      </c>
      <c r="DE33">
        <v>661.27</v>
      </c>
      <c r="DF33" s="24">
        <v>9735</v>
      </c>
      <c r="DH33" s="17" t="s">
        <v>690</v>
      </c>
      <c r="DI33">
        <f>SUMIF($B:$B,DI31,$CJ:$CJ)/COUNTIF($B:$B,DI31)</f>
        <v>21.507589194812166</v>
      </c>
      <c r="DJ33">
        <f t="shared" ref="DJ33:DT33" si="50">SUMIF($B:$B,DJ31,$CJ:$CJ)/COUNTIF($B:$B,DJ31)</f>
        <v>20.498674546430657</v>
      </c>
      <c r="DK33">
        <f t="shared" si="50"/>
        <v>18.310806249402411</v>
      </c>
      <c r="DL33">
        <f t="shared" si="50"/>
        <v>15.154969118436675</v>
      </c>
      <c r="DM33">
        <f t="shared" si="50"/>
        <v>12.22542441265904</v>
      </c>
      <c r="DN33">
        <f t="shared" si="50"/>
        <v>10.795599784631255</v>
      </c>
      <c r="DO33">
        <f t="shared" si="50"/>
        <v>11.508285443015291</v>
      </c>
      <c r="DP33">
        <f t="shared" si="50"/>
        <v>14.053554866814235</v>
      </c>
      <c r="DQ33">
        <f t="shared" si="50"/>
        <v>17.220921688700887</v>
      </c>
      <c r="DR33">
        <f t="shared" si="50"/>
        <v>19.795096558073222</v>
      </c>
      <c r="DS33">
        <f t="shared" si="50"/>
        <v>21.215224305551335</v>
      </c>
      <c r="DT33">
        <f t="shared" si="50"/>
        <v>21.69076211888229</v>
      </c>
      <c r="DU33" s="18">
        <f>AVERAGE(CJ:CJ)</f>
        <v>16.979181968145422</v>
      </c>
    </row>
    <row r="34" spans="1:125" ht="15.75" thickBot="1" x14ac:dyDescent="0.3">
      <c r="A34" s="8">
        <v>23</v>
      </c>
      <c r="B34" s="3" t="s">
        <v>16</v>
      </c>
      <c r="C34" s="14">
        <v>44219</v>
      </c>
      <c r="D34" s="11">
        <f t="shared" si="10"/>
        <v>-19.490951188278192</v>
      </c>
      <c r="E34" s="8">
        <f t="shared" si="28"/>
        <v>-180</v>
      </c>
      <c r="F34" s="3">
        <f t="shared" si="28"/>
        <v>-165</v>
      </c>
      <c r="G34" s="3">
        <f t="shared" si="28"/>
        <v>-150</v>
      </c>
      <c r="H34" s="3">
        <f t="shared" si="28"/>
        <v>-135</v>
      </c>
      <c r="I34" s="3">
        <f t="shared" si="28"/>
        <v>-120</v>
      </c>
      <c r="J34" s="3">
        <f t="shared" si="40"/>
        <v>-105</v>
      </c>
      <c r="K34" s="3">
        <f t="shared" si="40"/>
        <v>-90</v>
      </c>
      <c r="L34" s="3">
        <f t="shared" si="40"/>
        <v>-75</v>
      </c>
      <c r="M34" s="3">
        <f t="shared" si="40"/>
        <v>-60</v>
      </c>
      <c r="N34" s="3">
        <f t="shared" si="41"/>
        <v>-45</v>
      </c>
      <c r="O34" s="3">
        <f t="shared" si="41"/>
        <v>-30</v>
      </c>
      <c r="P34" s="3">
        <f t="shared" si="41"/>
        <v>-15</v>
      </c>
      <c r="Q34" s="3">
        <f t="shared" si="41"/>
        <v>0</v>
      </c>
      <c r="R34" s="3">
        <f t="shared" si="42"/>
        <v>15</v>
      </c>
      <c r="S34" s="3">
        <f t="shared" si="42"/>
        <v>30</v>
      </c>
      <c r="T34" s="3">
        <f t="shared" si="42"/>
        <v>45</v>
      </c>
      <c r="U34" s="3">
        <f t="shared" si="31"/>
        <v>60</v>
      </c>
      <c r="V34" s="3">
        <f t="shared" si="11"/>
        <v>75</v>
      </c>
      <c r="W34" s="3">
        <f t="shared" si="11"/>
        <v>90</v>
      </c>
      <c r="X34" s="3">
        <f t="shared" si="11"/>
        <v>105</v>
      </c>
      <c r="Y34" s="3">
        <f t="shared" si="11"/>
        <v>120</v>
      </c>
      <c r="Z34" s="3">
        <f t="shared" si="12"/>
        <v>135</v>
      </c>
      <c r="AA34" s="3">
        <f t="shared" si="12"/>
        <v>150</v>
      </c>
      <c r="AB34" s="3">
        <f t="shared" si="12"/>
        <v>165</v>
      </c>
      <c r="AC34" s="3">
        <f t="shared" si="12"/>
        <v>180</v>
      </c>
      <c r="AD34" s="7">
        <f t="shared" si="13"/>
        <v>138.38904881172184</v>
      </c>
      <c r="AE34" s="7">
        <f t="shared" si="13"/>
        <v>135.88251438992336</v>
      </c>
      <c r="AF34" s="7">
        <f t="shared" si="13"/>
        <v>129.09956500368648</v>
      </c>
      <c r="AG34" s="7">
        <f t="shared" si="13"/>
        <v>119.46453965656535</v>
      </c>
      <c r="AH34" s="7">
        <f t="shared" si="13"/>
        <v>108.1205015417693</v>
      </c>
      <c r="AI34" s="7">
        <f t="shared" si="43"/>
        <v>95.761683517150288</v>
      </c>
      <c r="AJ34" s="7">
        <f t="shared" si="43"/>
        <v>82.782391397610908</v>
      </c>
      <c r="AK34" s="7">
        <f t="shared" si="43"/>
        <v>69.410676671927817</v>
      </c>
      <c r="AL34" s="7">
        <f t="shared" si="43"/>
        <v>55.78549196132542</v>
      </c>
      <c r="AM34" s="7">
        <f t="shared" si="44"/>
        <v>41.998609212060394</v>
      </c>
      <c r="AN34" s="7">
        <f t="shared" si="44"/>
        <v>28.12197144963849</v>
      </c>
      <c r="AO34" s="7">
        <f t="shared" si="44"/>
        <v>14.259484479076621</v>
      </c>
      <c r="AP34" s="7">
        <f t="shared" si="44"/>
        <v>2.6290488117218058</v>
      </c>
      <c r="AQ34" s="7">
        <f t="shared" si="45"/>
        <v>14.259484479076621</v>
      </c>
      <c r="AR34" s="7">
        <f t="shared" si="45"/>
        <v>28.12197144963849</v>
      </c>
      <c r="AS34" s="7">
        <f t="shared" si="45"/>
        <v>41.998609212060394</v>
      </c>
      <c r="AT34" s="7">
        <f t="shared" si="32"/>
        <v>55.78549196132542</v>
      </c>
      <c r="AU34" s="7">
        <f t="shared" si="14"/>
        <v>69.410676671927817</v>
      </c>
      <c r="AV34" s="7">
        <f t="shared" si="14"/>
        <v>82.782391397610908</v>
      </c>
      <c r="AW34" s="7">
        <f t="shared" si="14"/>
        <v>95.761683517150288</v>
      </c>
      <c r="AX34" s="7">
        <f t="shared" si="14"/>
        <v>108.1205015417693</v>
      </c>
      <c r="AY34" s="7">
        <f t="shared" si="15"/>
        <v>119.46453965656535</v>
      </c>
      <c r="AZ34" s="7">
        <f t="shared" si="15"/>
        <v>129.09956500368648</v>
      </c>
      <c r="BA34" s="7">
        <f t="shared" si="15"/>
        <v>135.88251438992336</v>
      </c>
      <c r="BB34" s="7">
        <f t="shared" si="15"/>
        <v>138.38904881172184</v>
      </c>
      <c r="BC34" s="7">
        <f t="shared" si="16"/>
        <v>98.271525466359336</v>
      </c>
      <c r="BD34" s="7">
        <f t="shared" si="2"/>
        <v>13.102870062181244</v>
      </c>
      <c r="BE34" s="40">
        <f t="shared" si="17"/>
        <v>1.0304471051117361</v>
      </c>
      <c r="BF34" s="40">
        <f t="shared" si="18"/>
        <v>0</v>
      </c>
      <c r="BG34" s="40">
        <f t="shared" si="19"/>
        <v>0</v>
      </c>
      <c r="BH34" s="40">
        <f t="shared" si="19"/>
        <v>0</v>
      </c>
      <c r="BI34" s="40">
        <f t="shared" si="19"/>
        <v>0</v>
      </c>
      <c r="BJ34" s="40">
        <f t="shared" si="19"/>
        <v>0</v>
      </c>
      <c r="BK34" s="40">
        <f t="shared" si="19"/>
        <v>0</v>
      </c>
      <c r="BL34" s="40">
        <f t="shared" si="20"/>
        <v>176.9765358452438</v>
      </c>
      <c r="BM34" s="40">
        <f t="shared" si="20"/>
        <v>495.36589052897421</v>
      </c>
      <c r="BN34" s="40">
        <f t="shared" si="20"/>
        <v>792.05753685429534</v>
      </c>
      <c r="BO34" s="40">
        <f t="shared" si="20"/>
        <v>1046.8324294302636</v>
      </c>
      <c r="BP34" s="40">
        <f t="shared" si="20"/>
        <v>1242.3280803632447</v>
      </c>
      <c r="BQ34" s="40">
        <f t="shared" si="46"/>
        <v>1365.2217841139943</v>
      </c>
      <c r="BR34" s="40">
        <f t="shared" si="46"/>
        <v>1407.1385378633465</v>
      </c>
      <c r="BS34" s="40">
        <f t="shared" si="46"/>
        <v>1365.2217841139943</v>
      </c>
      <c r="BT34" s="40">
        <f t="shared" si="46"/>
        <v>1242.3280803632447</v>
      </c>
      <c r="BU34" s="40">
        <f t="shared" si="47"/>
        <v>1046.8324294302636</v>
      </c>
      <c r="BV34" s="40">
        <f t="shared" si="47"/>
        <v>792.05753685429534</v>
      </c>
      <c r="BW34" s="40">
        <f t="shared" si="47"/>
        <v>495.36589052897421</v>
      </c>
      <c r="BX34" s="40">
        <f t="shared" si="47"/>
        <v>176.9765358452438</v>
      </c>
      <c r="BY34" s="40">
        <f t="shared" si="48"/>
        <v>0</v>
      </c>
      <c r="BZ34" s="40">
        <f t="shared" si="48"/>
        <v>0</v>
      </c>
      <c r="CA34" s="40">
        <f t="shared" si="48"/>
        <v>0</v>
      </c>
      <c r="CB34" s="40">
        <f t="shared" si="38"/>
        <v>0</v>
      </c>
      <c r="CC34" s="40">
        <f t="shared" si="21"/>
        <v>0</v>
      </c>
      <c r="CD34" s="40">
        <f t="shared" si="21"/>
        <v>0</v>
      </c>
      <c r="CE34" s="40">
        <f t="shared" si="22"/>
        <v>717.64065431030679</v>
      </c>
      <c r="CF34" s="10">
        <f t="shared" si="5"/>
        <v>1.7151616803454264</v>
      </c>
      <c r="CG34" s="14">
        <v>44219</v>
      </c>
      <c r="CH34" s="35">
        <f t="shared" si="6"/>
        <v>6.3612903225806452</v>
      </c>
      <c r="CI34" s="7">
        <f t="shared" si="7"/>
        <v>41.960636921043985</v>
      </c>
      <c r="CJ34" s="7">
        <f t="shared" si="23"/>
        <v>21.399924829732434</v>
      </c>
      <c r="CK34" s="10">
        <f t="shared" si="8"/>
        <v>22.761712166994208</v>
      </c>
      <c r="CM34" s="17" t="s">
        <v>139</v>
      </c>
      <c r="CN34" t="s">
        <v>144</v>
      </c>
      <c r="CO34" s="18" t="s">
        <v>361</v>
      </c>
      <c r="CP34">
        <v>140.4</v>
      </c>
      <c r="CQ34">
        <v>169.2</v>
      </c>
      <c r="CR34">
        <v>146.80000000000001</v>
      </c>
      <c r="CS34">
        <v>162.4</v>
      </c>
      <c r="CT34">
        <v>147.4</v>
      </c>
      <c r="CU34">
        <v>146.19999999999999</v>
      </c>
      <c r="CV34">
        <v>165.7</v>
      </c>
      <c r="CW34">
        <v>177.5</v>
      </c>
      <c r="CX34">
        <v>136.5</v>
      </c>
      <c r="CY34">
        <v>148.9</v>
      </c>
      <c r="CZ34">
        <v>128.80000000000001</v>
      </c>
      <c r="DA34">
        <v>123.9</v>
      </c>
      <c r="DB34">
        <v>1793.7</v>
      </c>
      <c r="DC34" s="17">
        <v>-21.24</v>
      </c>
      <c r="DD34">
        <v>-43.78</v>
      </c>
      <c r="DE34">
        <v>1126</v>
      </c>
      <c r="DF34" s="24">
        <v>15136</v>
      </c>
      <c r="DH34" s="17" t="s">
        <v>691</v>
      </c>
      <c r="DI34">
        <f>SUMIF($B:$B,DI31,$CK:$CK)/COUNTIF($B:$B,DI31)</f>
        <v>22.816099182693286</v>
      </c>
      <c r="DJ34">
        <f t="shared" ref="DJ34:DT34" si="51">SUMIF($B:$B,DJ31,$CK:$CK)/COUNTIF($B:$B,DJ31)</f>
        <v>22.599762937767728</v>
      </c>
      <c r="DK34">
        <f t="shared" si="51"/>
        <v>21.79170727002008</v>
      </c>
      <c r="DL34">
        <f t="shared" si="51"/>
        <v>19.375820172403401</v>
      </c>
      <c r="DM34">
        <f t="shared" si="51"/>
        <v>14.865618162550932</v>
      </c>
      <c r="DN34">
        <f t="shared" si="51"/>
        <v>13.350889524129075</v>
      </c>
      <c r="DO34">
        <f t="shared" si="51"/>
        <v>14.800707481049038</v>
      </c>
      <c r="DP34">
        <f t="shared" si="51"/>
        <v>17.546849322053504</v>
      </c>
      <c r="DQ34">
        <f t="shared" si="51"/>
        <v>19.386904983667463</v>
      </c>
      <c r="DR34">
        <f t="shared" si="51"/>
        <v>22.454038211699523</v>
      </c>
      <c r="DS34">
        <f t="shared" si="51"/>
        <v>24.56609366430996</v>
      </c>
      <c r="DT34">
        <f t="shared" si="51"/>
        <v>23.378113790496247</v>
      </c>
      <c r="DU34" s="18">
        <f>AVERAGE(CK:CK)</f>
        <v>19.727210270219821</v>
      </c>
    </row>
    <row r="35" spans="1:125" ht="15.75" thickBot="1" x14ac:dyDescent="0.3">
      <c r="A35" s="8">
        <v>24</v>
      </c>
      <c r="B35" s="3" t="s">
        <v>16</v>
      </c>
      <c r="C35" s="14">
        <v>44220</v>
      </c>
      <c r="D35" s="11">
        <f t="shared" si="10"/>
        <v>-19.263625174941613</v>
      </c>
      <c r="E35" s="8">
        <f t="shared" si="28"/>
        <v>-180</v>
      </c>
      <c r="F35" s="3">
        <f t="shared" si="28"/>
        <v>-165</v>
      </c>
      <c r="G35" s="3">
        <f t="shared" si="28"/>
        <v>-150</v>
      </c>
      <c r="H35" s="3">
        <f t="shared" si="28"/>
        <v>-135</v>
      </c>
      <c r="I35" s="3">
        <f t="shared" si="28"/>
        <v>-120</v>
      </c>
      <c r="J35" s="3">
        <f t="shared" si="40"/>
        <v>-105</v>
      </c>
      <c r="K35" s="3">
        <f t="shared" si="40"/>
        <v>-90</v>
      </c>
      <c r="L35" s="3">
        <f t="shared" si="40"/>
        <v>-75</v>
      </c>
      <c r="M35" s="3">
        <f t="shared" si="40"/>
        <v>-60</v>
      </c>
      <c r="N35" s="3">
        <f t="shared" si="41"/>
        <v>-45</v>
      </c>
      <c r="O35" s="3">
        <f t="shared" si="41"/>
        <v>-30</v>
      </c>
      <c r="P35" s="3">
        <f t="shared" si="41"/>
        <v>-15</v>
      </c>
      <c r="Q35" s="3">
        <f t="shared" si="41"/>
        <v>0</v>
      </c>
      <c r="R35" s="3">
        <f t="shared" si="42"/>
        <v>15</v>
      </c>
      <c r="S35" s="3">
        <f t="shared" si="42"/>
        <v>30</v>
      </c>
      <c r="T35" s="3">
        <f t="shared" si="42"/>
        <v>45</v>
      </c>
      <c r="U35" s="3">
        <f t="shared" si="31"/>
        <v>60</v>
      </c>
      <c r="V35" s="3">
        <f t="shared" si="11"/>
        <v>75</v>
      </c>
      <c r="W35" s="3">
        <f t="shared" si="11"/>
        <v>90</v>
      </c>
      <c r="X35" s="3">
        <f t="shared" si="11"/>
        <v>105</v>
      </c>
      <c r="Y35" s="3">
        <f t="shared" si="11"/>
        <v>120</v>
      </c>
      <c r="Z35" s="3">
        <f t="shared" si="12"/>
        <v>135</v>
      </c>
      <c r="AA35" s="3">
        <f t="shared" si="12"/>
        <v>150</v>
      </c>
      <c r="AB35" s="3">
        <f t="shared" si="12"/>
        <v>165</v>
      </c>
      <c r="AC35" s="3">
        <f t="shared" si="12"/>
        <v>180</v>
      </c>
      <c r="AD35" s="7">
        <f t="shared" si="13"/>
        <v>138.61637482505839</v>
      </c>
      <c r="AE35" s="7">
        <f t="shared" si="13"/>
        <v>136.09587526265489</v>
      </c>
      <c r="AF35" s="7">
        <f t="shared" si="13"/>
        <v>129.281826888832</v>
      </c>
      <c r="AG35" s="7">
        <f t="shared" si="13"/>
        <v>119.61414298719036</v>
      </c>
      <c r="AH35" s="7">
        <f t="shared" si="13"/>
        <v>108.24226731386253</v>
      </c>
      <c r="AI35" s="7">
        <f t="shared" si="43"/>
        <v>95.86102861100116</v>
      </c>
      <c r="AJ35" s="7">
        <f t="shared" si="43"/>
        <v>82.863779270121768</v>
      </c>
      <c r="AK35" s="7">
        <f t="shared" si="43"/>
        <v>69.477603794015181</v>
      </c>
      <c r="AL35" s="7">
        <f t="shared" si="43"/>
        <v>55.840875723389523</v>
      </c>
      <c r="AM35" s="7">
        <f t="shared" si="44"/>
        <v>42.045430525198185</v>
      </c>
      <c r="AN35" s="7">
        <f t="shared" si="44"/>
        <v>28.164879568215365</v>
      </c>
      <c r="AO35" s="7">
        <f t="shared" si="44"/>
        <v>14.313213586532738</v>
      </c>
      <c r="AP35" s="7">
        <f t="shared" si="44"/>
        <v>2.8563748250583272</v>
      </c>
      <c r="AQ35" s="7">
        <f t="shared" si="45"/>
        <v>14.313213586532738</v>
      </c>
      <c r="AR35" s="7">
        <f t="shared" si="45"/>
        <v>28.164879568215365</v>
      </c>
      <c r="AS35" s="7">
        <f t="shared" si="45"/>
        <v>42.045430525198185</v>
      </c>
      <c r="AT35" s="7">
        <f t="shared" si="32"/>
        <v>55.840875723389523</v>
      </c>
      <c r="AU35" s="7">
        <f t="shared" si="14"/>
        <v>69.477603794015181</v>
      </c>
      <c r="AV35" s="7">
        <f t="shared" si="14"/>
        <v>82.863779270121768</v>
      </c>
      <c r="AW35" s="7">
        <f t="shared" si="14"/>
        <v>95.86102861100116</v>
      </c>
      <c r="AX35" s="7">
        <f t="shared" si="14"/>
        <v>108.24226731386253</v>
      </c>
      <c r="AY35" s="7">
        <f t="shared" si="15"/>
        <v>119.61414298719036</v>
      </c>
      <c r="AZ35" s="7">
        <f t="shared" si="15"/>
        <v>129.281826888832</v>
      </c>
      <c r="BA35" s="7">
        <f t="shared" si="15"/>
        <v>136.09587526265489</v>
      </c>
      <c r="BB35" s="7">
        <f t="shared" si="15"/>
        <v>138.61637482505839</v>
      </c>
      <c r="BC35" s="7">
        <f t="shared" si="16"/>
        <v>98.166617881654147</v>
      </c>
      <c r="BD35" s="7">
        <f t="shared" si="2"/>
        <v>13.088882384220552</v>
      </c>
      <c r="BE35" s="40">
        <f t="shared" si="17"/>
        <v>1.0302235215128204</v>
      </c>
      <c r="BF35" s="40">
        <f t="shared" si="18"/>
        <v>0</v>
      </c>
      <c r="BG35" s="40">
        <f t="shared" si="19"/>
        <v>0</v>
      </c>
      <c r="BH35" s="40">
        <f t="shared" si="19"/>
        <v>0</v>
      </c>
      <c r="BI35" s="40">
        <f t="shared" si="19"/>
        <v>0</v>
      </c>
      <c r="BJ35" s="40">
        <f t="shared" si="19"/>
        <v>0</v>
      </c>
      <c r="BK35" s="40">
        <f t="shared" si="19"/>
        <v>0</v>
      </c>
      <c r="BL35" s="40">
        <f t="shared" si="20"/>
        <v>174.95331673460984</v>
      </c>
      <c r="BM35" s="40">
        <f t="shared" si="20"/>
        <v>493.71809590734841</v>
      </c>
      <c r="BN35" s="40">
        <f t="shared" si="20"/>
        <v>790.75958216317031</v>
      </c>
      <c r="BO35" s="40">
        <f t="shared" si="20"/>
        <v>1045.8348890980062</v>
      </c>
      <c r="BP35" s="40">
        <f t="shared" si="20"/>
        <v>1241.5610560761224</v>
      </c>
      <c r="BQ35" s="40">
        <f t="shared" si="46"/>
        <v>1364.599668270745</v>
      </c>
      <c r="BR35" s="40">
        <f t="shared" si="46"/>
        <v>1406.5658475917307</v>
      </c>
      <c r="BS35" s="40">
        <f t="shared" si="46"/>
        <v>1364.599668270745</v>
      </c>
      <c r="BT35" s="40">
        <f t="shared" si="46"/>
        <v>1241.5610560761224</v>
      </c>
      <c r="BU35" s="40">
        <f t="shared" si="47"/>
        <v>1045.8348890980062</v>
      </c>
      <c r="BV35" s="40">
        <f t="shared" si="47"/>
        <v>790.75958216317031</v>
      </c>
      <c r="BW35" s="40">
        <f t="shared" si="47"/>
        <v>493.71809590734841</v>
      </c>
      <c r="BX35" s="40">
        <f t="shared" si="47"/>
        <v>174.95331673460984</v>
      </c>
      <c r="BY35" s="40">
        <f t="shared" si="48"/>
        <v>0</v>
      </c>
      <c r="BZ35" s="40">
        <f t="shared" si="48"/>
        <v>0</v>
      </c>
      <c r="CA35" s="40">
        <f t="shared" si="48"/>
        <v>0</v>
      </c>
      <c r="CB35" s="40">
        <f t="shared" si="38"/>
        <v>0</v>
      </c>
      <c r="CC35" s="40">
        <f t="shared" si="21"/>
        <v>0</v>
      </c>
      <c r="CD35" s="40">
        <f t="shared" si="21"/>
        <v>0</v>
      </c>
      <c r="CE35" s="40">
        <f t="shared" si="22"/>
        <v>717.34858227178267</v>
      </c>
      <c r="CF35" s="10">
        <f t="shared" si="5"/>
        <v>1.713330697582006</v>
      </c>
      <c r="CG35" s="14">
        <v>44220</v>
      </c>
      <c r="CH35" s="35">
        <f t="shared" si="6"/>
        <v>6.3612903225806452</v>
      </c>
      <c r="CI35" s="7">
        <f t="shared" si="7"/>
        <v>41.911968418165046</v>
      </c>
      <c r="CJ35" s="7">
        <f t="shared" si="23"/>
        <v>21.375103893264175</v>
      </c>
      <c r="CK35" s="10">
        <f t="shared" si="8"/>
        <v>22.746619159332305</v>
      </c>
      <c r="CM35" s="17" t="s">
        <v>89</v>
      </c>
      <c r="CN35" t="s">
        <v>90</v>
      </c>
      <c r="CO35" s="18" t="s">
        <v>362</v>
      </c>
      <c r="CP35">
        <v>212</v>
      </c>
      <c r="CQ35">
        <v>193.5</v>
      </c>
      <c r="CR35">
        <v>205.8</v>
      </c>
      <c r="CS35">
        <v>223.1</v>
      </c>
      <c r="CT35">
        <v>231.6</v>
      </c>
      <c r="CU35">
        <v>240.7</v>
      </c>
      <c r="CV35">
        <v>254.8</v>
      </c>
      <c r="CW35">
        <v>282.7</v>
      </c>
      <c r="CX35">
        <v>285.10000000000002</v>
      </c>
      <c r="CY35">
        <v>285.60000000000002</v>
      </c>
      <c r="CZ35">
        <v>267.89999999999998</v>
      </c>
      <c r="DA35">
        <v>244.6</v>
      </c>
      <c r="DB35">
        <v>2927.4</v>
      </c>
      <c r="DC35" s="17">
        <v>-7.32</v>
      </c>
      <c r="DD35">
        <v>-39.299999999999997</v>
      </c>
      <c r="DE35">
        <v>409.03</v>
      </c>
      <c r="DF35" s="24">
        <v>17533</v>
      </c>
      <c r="DH35" s="17" t="s">
        <v>688</v>
      </c>
      <c r="DI35">
        <f>SUMIF($B:$B,DI31,$BD:$BD)/COUNTIF($B:$B,DI31)</f>
        <v>13.177315598061067</v>
      </c>
      <c r="DJ35">
        <f t="shared" ref="DJ35:DT35" si="52">SUMIF($B:$B,DJ31,$BD:$BD)/COUNTIF($B:$B,DJ31)</f>
        <v>12.719508869465617</v>
      </c>
      <c r="DK35">
        <f t="shared" si="52"/>
        <v>12.108460709631141</v>
      </c>
      <c r="DL35">
        <f t="shared" si="52"/>
        <v>11.458259785037447</v>
      </c>
      <c r="DM35">
        <f t="shared" si="52"/>
        <v>10.923389552290917</v>
      </c>
      <c r="DN35">
        <f t="shared" si="52"/>
        <v>10.667888453908516</v>
      </c>
      <c r="DO35">
        <f t="shared" si="52"/>
        <v>10.806236804603751</v>
      </c>
      <c r="DP35">
        <f t="shared" si="52"/>
        <v>11.281729652207254</v>
      </c>
      <c r="DQ35">
        <f t="shared" si="52"/>
        <v>11.91316263117136</v>
      </c>
      <c r="DR35">
        <f t="shared" si="52"/>
        <v>12.561636899044938</v>
      </c>
      <c r="DS35">
        <f t="shared" si="52"/>
        <v>13.091129555010562</v>
      </c>
      <c r="DT35">
        <f t="shared" si="52"/>
        <v>13.33286107129404</v>
      </c>
      <c r="DU35" s="18">
        <f>AVERAGE(BD:BD)</f>
        <v>11.999999999999998</v>
      </c>
    </row>
    <row r="36" spans="1:125" ht="15.75" thickBot="1" x14ac:dyDescent="0.3">
      <c r="A36" s="8">
        <v>25</v>
      </c>
      <c r="B36" s="3" t="s">
        <v>16</v>
      </c>
      <c r="C36" s="14">
        <v>44221</v>
      </c>
      <c r="D36" s="11">
        <f t="shared" si="10"/>
        <v>-19.030590933722614</v>
      </c>
      <c r="E36" s="8">
        <f t="shared" si="28"/>
        <v>-180</v>
      </c>
      <c r="F36" s="3">
        <f t="shared" si="28"/>
        <v>-165</v>
      </c>
      <c r="G36" s="3">
        <f t="shared" si="28"/>
        <v>-150</v>
      </c>
      <c r="H36" s="3">
        <f t="shared" si="28"/>
        <v>-135</v>
      </c>
      <c r="I36" s="3">
        <f t="shared" si="28"/>
        <v>-120</v>
      </c>
      <c r="J36" s="3">
        <f t="shared" si="40"/>
        <v>-105</v>
      </c>
      <c r="K36" s="3">
        <f t="shared" si="40"/>
        <v>-90</v>
      </c>
      <c r="L36" s="3">
        <f t="shared" si="40"/>
        <v>-75</v>
      </c>
      <c r="M36" s="3">
        <f t="shared" si="40"/>
        <v>-60</v>
      </c>
      <c r="N36" s="3">
        <f t="shared" si="41"/>
        <v>-45</v>
      </c>
      <c r="O36" s="3">
        <f t="shared" si="41"/>
        <v>-30</v>
      </c>
      <c r="P36" s="3">
        <f t="shared" si="41"/>
        <v>-15</v>
      </c>
      <c r="Q36" s="3">
        <f t="shared" si="41"/>
        <v>0</v>
      </c>
      <c r="R36" s="3">
        <f t="shared" si="42"/>
        <v>15</v>
      </c>
      <c r="S36" s="3">
        <f t="shared" si="42"/>
        <v>30</v>
      </c>
      <c r="T36" s="3">
        <f t="shared" si="42"/>
        <v>45</v>
      </c>
      <c r="U36" s="3">
        <f t="shared" si="31"/>
        <v>60</v>
      </c>
      <c r="V36" s="3">
        <f t="shared" si="11"/>
        <v>75</v>
      </c>
      <c r="W36" s="3">
        <f t="shared" si="11"/>
        <v>90</v>
      </c>
      <c r="X36" s="3">
        <f t="shared" si="11"/>
        <v>105</v>
      </c>
      <c r="Y36" s="3">
        <f t="shared" si="11"/>
        <v>120</v>
      </c>
      <c r="Z36" s="3">
        <f t="shared" si="12"/>
        <v>135</v>
      </c>
      <c r="AA36" s="3">
        <f t="shared" si="12"/>
        <v>150</v>
      </c>
      <c r="AB36" s="3">
        <f t="shared" si="12"/>
        <v>165</v>
      </c>
      <c r="AC36" s="3">
        <f t="shared" si="12"/>
        <v>180</v>
      </c>
      <c r="AD36" s="7">
        <f t="shared" si="13"/>
        <v>138.84940906627739</v>
      </c>
      <c r="AE36" s="7">
        <f t="shared" si="13"/>
        <v>136.3144773887808</v>
      </c>
      <c r="AF36" s="7">
        <f t="shared" si="13"/>
        <v>129.46839117406603</v>
      </c>
      <c r="AG36" s="7">
        <f t="shared" si="13"/>
        <v>119.76720076288277</v>
      </c>
      <c r="AH36" s="7">
        <f t="shared" si="13"/>
        <v>108.3668704562314</v>
      </c>
      <c r="AI36" s="7">
        <f t="shared" si="43"/>
        <v>95.962790517754939</v>
      </c>
      <c r="AJ36" s="7">
        <f t="shared" si="43"/>
        <v>82.947312975326483</v>
      </c>
      <c r="AK36" s="7">
        <f t="shared" si="43"/>
        <v>69.546531394233597</v>
      </c>
      <c r="AL36" s="7">
        <f t="shared" si="43"/>
        <v>55.89824733075038</v>
      </c>
      <c r="AM36" s="7">
        <f t="shared" si="44"/>
        <v>42.094420649464901</v>
      </c>
      <c r="AN36" s="7">
        <f t="shared" si="44"/>
        <v>28.210548922279987</v>
      </c>
      <c r="AO36" s="7">
        <f t="shared" si="44"/>
        <v>14.37174274497462</v>
      </c>
      <c r="AP36" s="7">
        <f t="shared" si="44"/>
        <v>3.0894090662774061</v>
      </c>
      <c r="AQ36" s="7">
        <f t="shared" si="45"/>
        <v>14.37174274497462</v>
      </c>
      <c r="AR36" s="7">
        <f t="shared" si="45"/>
        <v>28.210548922279987</v>
      </c>
      <c r="AS36" s="7">
        <f t="shared" si="45"/>
        <v>42.094420649464901</v>
      </c>
      <c r="AT36" s="7">
        <f t="shared" si="32"/>
        <v>55.89824733075038</v>
      </c>
      <c r="AU36" s="7">
        <f t="shared" si="14"/>
        <v>69.546531394233597</v>
      </c>
      <c r="AV36" s="7">
        <f t="shared" si="14"/>
        <v>82.947312975326483</v>
      </c>
      <c r="AW36" s="7">
        <f t="shared" si="14"/>
        <v>95.962790517754939</v>
      </c>
      <c r="AX36" s="7">
        <f t="shared" si="14"/>
        <v>108.3668704562314</v>
      </c>
      <c r="AY36" s="7">
        <f t="shared" si="15"/>
        <v>119.76720076288277</v>
      </c>
      <c r="AZ36" s="7">
        <f t="shared" si="15"/>
        <v>129.46839117406603</v>
      </c>
      <c r="BA36" s="7">
        <f t="shared" si="15"/>
        <v>136.3144773887808</v>
      </c>
      <c r="BB36" s="7">
        <f t="shared" si="15"/>
        <v>138.84940906627739</v>
      </c>
      <c r="BC36" s="7">
        <f t="shared" si="16"/>
        <v>98.059406040142946</v>
      </c>
      <c r="BD36" s="7">
        <f t="shared" si="2"/>
        <v>13.07458747201906</v>
      </c>
      <c r="BE36" s="40">
        <f t="shared" si="17"/>
        <v>1.0299909820322035</v>
      </c>
      <c r="BF36" s="40">
        <f t="shared" si="18"/>
        <v>0</v>
      </c>
      <c r="BG36" s="40">
        <f t="shared" si="19"/>
        <v>0</v>
      </c>
      <c r="BH36" s="40">
        <f t="shared" si="19"/>
        <v>0</v>
      </c>
      <c r="BI36" s="40">
        <f t="shared" si="19"/>
        <v>0</v>
      </c>
      <c r="BJ36" s="40">
        <f t="shared" si="19"/>
        <v>0</v>
      </c>
      <c r="BK36" s="40">
        <f t="shared" si="19"/>
        <v>0</v>
      </c>
      <c r="BL36" s="40">
        <f t="shared" si="20"/>
        <v>172.87676955275811</v>
      </c>
      <c r="BM36" s="40">
        <f t="shared" si="20"/>
        <v>492.01995717696309</v>
      </c>
      <c r="BN36" s="40">
        <f t="shared" si="20"/>
        <v>789.41406397363301</v>
      </c>
      <c r="BO36" s="40">
        <f t="shared" si="20"/>
        <v>1044.7921730315734</v>
      </c>
      <c r="BP36" s="40">
        <f t="shared" si="20"/>
        <v>1240.7506882507651</v>
      </c>
      <c r="BQ36" s="40">
        <f t="shared" si="46"/>
        <v>1363.9353606557784</v>
      </c>
      <c r="BR36" s="40">
        <f t="shared" si="46"/>
        <v>1405.9513583945077</v>
      </c>
      <c r="BS36" s="40">
        <f t="shared" si="46"/>
        <v>1363.9353606557784</v>
      </c>
      <c r="BT36" s="40">
        <f t="shared" si="46"/>
        <v>1240.7506882507651</v>
      </c>
      <c r="BU36" s="40">
        <f t="shared" si="47"/>
        <v>1044.7921730315734</v>
      </c>
      <c r="BV36" s="40">
        <f t="shared" si="47"/>
        <v>789.41406397363301</v>
      </c>
      <c r="BW36" s="40">
        <f t="shared" si="47"/>
        <v>492.01995717696309</v>
      </c>
      <c r="BX36" s="40">
        <f t="shared" si="47"/>
        <v>172.87676955275811</v>
      </c>
      <c r="BY36" s="40">
        <f t="shared" si="48"/>
        <v>0</v>
      </c>
      <c r="BZ36" s="40">
        <f t="shared" si="48"/>
        <v>0</v>
      </c>
      <c r="CA36" s="40">
        <f t="shared" si="48"/>
        <v>0</v>
      </c>
      <c r="CB36" s="40">
        <f t="shared" si="38"/>
        <v>0</v>
      </c>
      <c r="CC36" s="40">
        <f t="shared" si="21"/>
        <v>0</v>
      </c>
      <c r="CD36" s="40">
        <f t="shared" si="21"/>
        <v>0</v>
      </c>
      <c r="CE36" s="40">
        <f t="shared" si="22"/>
        <v>717.03519278119893</v>
      </c>
      <c r="CF36" s="10">
        <f t="shared" si="5"/>
        <v>1.7114594979505091</v>
      </c>
      <c r="CG36" s="14">
        <v>44221</v>
      </c>
      <c r="CH36" s="35">
        <f t="shared" si="6"/>
        <v>6.3612903225806452</v>
      </c>
      <c r="CI36" s="7">
        <f t="shared" si="7"/>
        <v>41.861156514126826</v>
      </c>
      <c r="CJ36" s="7">
        <f t="shared" si="23"/>
        <v>21.349189822204682</v>
      </c>
      <c r="CK36" s="10">
        <f t="shared" si="8"/>
        <v>22.730609067178321</v>
      </c>
      <c r="CM36" s="17" t="s">
        <v>42</v>
      </c>
      <c r="CN36" t="s">
        <v>41</v>
      </c>
      <c r="CO36" s="18" t="s">
        <v>363</v>
      </c>
      <c r="CP36">
        <v>157.6</v>
      </c>
      <c r="CQ36">
        <v>128.1</v>
      </c>
      <c r="CR36">
        <v>126.4</v>
      </c>
      <c r="CS36">
        <v>116.9</v>
      </c>
      <c r="CT36">
        <v>125.2</v>
      </c>
      <c r="CU36">
        <v>133.1</v>
      </c>
      <c r="CV36">
        <v>168.2</v>
      </c>
      <c r="CW36">
        <v>180.7</v>
      </c>
      <c r="CX36">
        <v>170.1</v>
      </c>
      <c r="CY36">
        <v>164.2</v>
      </c>
      <c r="CZ36">
        <v>153.9</v>
      </c>
      <c r="DA36">
        <v>155.80000000000001</v>
      </c>
      <c r="DB36">
        <v>1780.2</v>
      </c>
      <c r="DC36" s="17">
        <v>-0.97</v>
      </c>
      <c r="DD36">
        <v>-60.92</v>
      </c>
      <c r="DE36">
        <v>40</v>
      </c>
      <c r="DF36" s="24">
        <v>8980</v>
      </c>
      <c r="DH36" s="17" t="s">
        <v>693</v>
      </c>
      <c r="DI36">
        <f>DI37*31</f>
        <v>197.2000000000001</v>
      </c>
      <c r="DJ36">
        <f>DJ37*28</f>
        <v>186.5</v>
      </c>
      <c r="DK36">
        <f>DK37*31</f>
        <v>228.89999999999995</v>
      </c>
      <c r="DL36">
        <f>DL37*30</f>
        <v>239.49999999999983</v>
      </c>
      <c r="DM36">
        <f>DM37*31</f>
        <v>215.1</v>
      </c>
      <c r="DN36">
        <f>DN37*30</f>
        <v>209.70000000000007</v>
      </c>
      <c r="DO36">
        <f>DO37*31</f>
        <v>235.79999999999987</v>
      </c>
      <c r="DP36">
        <f t="shared" ref="DP36:DT36" si="53">DP37*31</f>
        <v>233.40000000000003</v>
      </c>
      <c r="DQ36">
        <f>DQ37*30</f>
        <v>195.39999999999989</v>
      </c>
      <c r="DR36">
        <f t="shared" si="53"/>
        <v>216.09999999999997</v>
      </c>
      <c r="DS36">
        <f>DS37*30</f>
        <v>226.99999999999991</v>
      </c>
      <c r="DT36">
        <f t="shared" si="53"/>
        <v>206.39999999999998</v>
      </c>
      <c r="DU36" s="98">
        <f>SUM(CH12:CH376)</f>
        <v>2590.9999999999923</v>
      </c>
    </row>
    <row r="37" spans="1:125" ht="15.75" thickBot="1" x14ac:dyDescent="0.3">
      <c r="A37" s="8">
        <v>26</v>
      </c>
      <c r="B37" s="3" t="s">
        <v>16</v>
      </c>
      <c r="C37" s="14">
        <v>44222</v>
      </c>
      <c r="D37" s="11">
        <f t="shared" si="10"/>
        <v>-18.791917517696163</v>
      </c>
      <c r="E37" s="8">
        <f t="shared" si="28"/>
        <v>-180</v>
      </c>
      <c r="F37" s="3">
        <f t="shared" si="28"/>
        <v>-165</v>
      </c>
      <c r="G37" s="3">
        <f t="shared" si="28"/>
        <v>-150</v>
      </c>
      <c r="H37" s="3">
        <f t="shared" si="28"/>
        <v>-135</v>
      </c>
      <c r="I37" s="3">
        <f t="shared" si="28"/>
        <v>-120</v>
      </c>
      <c r="J37" s="3">
        <f t="shared" si="40"/>
        <v>-105</v>
      </c>
      <c r="K37" s="3">
        <f t="shared" si="40"/>
        <v>-90</v>
      </c>
      <c r="L37" s="3">
        <f t="shared" si="40"/>
        <v>-75</v>
      </c>
      <c r="M37" s="3">
        <f t="shared" si="40"/>
        <v>-60</v>
      </c>
      <c r="N37" s="3">
        <f t="shared" si="41"/>
        <v>-45</v>
      </c>
      <c r="O37" s="3">
        <f t="shared" si="41"/>
        <v>-30</v>
      </c>
      <c r="P37" s="3">
        <f t="shared" si="41"/>
        <v>-15</v>
      </c>
      <c r="Q37" s="3">
        <f t="shared" si="41"/>
        <v>0</v>
      </c>
      <c r="R37" s="3">
        <f t="shared" si="42"/>
        <v>15</v>
      </c>
      <c r="S37" s="3">
        <f t="shared" si="42"/>
        <v>30</v>
      </c>
      <c r="T37" s="3">
        <f t="shared" si="42"/>
        <v>45</v>
      </c>
      <c r="U37" s="3">
        <f t="shared" si="31"/>
        <v>60</v>
      </c>
      <c r="V37" s="3">
        <f t="shared" si="11"/>
        <v>75</v>
      </c>
      <c r="W37" s="3">
        <f t="shared" si="11"/>
        <v>90</v>
      </c>
      <c r="X37" s="3">
        <f t="shared" si="11"/>
        <v>105</v>
      </c>
      <c r="Y37" s="3">
        <f t="shared" si="11"/>
        <v>120</v>
      </c>
      <c r="Z37" s="3">
        <f t="shared" si="12"/>
        <v>135</v>
      </c>
      <c r="AA37" s="3">
        <f t="shared" si="12"/>
        <v>150</v>
      </c>
      <c r="AB37" s="3">
        <f t="shared" si="12"/>
        <v>165</v>
      </c>
      <c r="AC37" s="3">
        <f t="shared" si="12"/>
        <v>180</v>
      </c>
      <c r="AD37" s="7">
        <f t="shared" si="13"/>
        <v>139.08808248230383</v>
      </c>
      <c r="AE37" s="7">
        <f t="shared" si="13"/>
        <v>136.53824547364607</v>
      </c>
      <c r="AF37" s="7">
        <f t="shared" si="13"/>
        <v>129.65917882827773</v>
      </c>
      <c r="AG37" s="7">
        <f t="shared" si="13"/>
        <v>119.923642341266</v>
      </c>
      <c r="AH37" s="7">
        <f t="shared" si="13"/>
        <v>108.4942557377276</v>
      </c>
      <c r="AI37" s="7">
        <f t="shared" si="43"/>
        <v>96.066931875091001</v>
      </c>
      <c r="AJ37" s="7">
        <f t="shared" si="43"/>
        <v>83.032974007651447</v>
      </c>
      <c r="AK37" s="7">
        <f t="shared" si="43"/>
        <v>69.617461172246763</v>
      </c>
      <c r="AL37" s="7">
        <f t="shared" si="43"/>
        <v>55.957631737473626</v>
      </c>
      <c r="AM37" s="7">
        <f t="shared" si="44"/>
        <v>42.145634738623883</v>
      </c>
      <c r="AN37" s="7">
        <f t="shared" si="44"/>
        <v>28.25908185796861</v>
      </c>
      <c r="AO37" s="7">
        <f t="shared" si="44"/>
        <v>14.435265673989024</v>
      </c>
      <c r="AP37" s="7">
        <f t="shared" si="44"/>
        <v>3.328082482303925</v>
      </c>
      <c r="AQ37" s="7">
        <f t="shared" si="45"/>
        <v>14.435265673989024</v>
      </c>
      <c r="AR37" s="7">
        <f t="shared" si="45"/>
        <v>28.25908185796861</v>
      </c>
      <c r="AS37" s="7">
        <f t="shared" si="45"/>
        <v>42.145634738623883</v>
      </c>
      <c r="AT37" s="7">
        <f t="shared" si="32"/>
        <v>55.957631737473626</v>
      </c>
      <c r="AU37" s="7">
        <f t="shared" si="14"/>
        <v>69.617461172246763</v>
      </c>
      <c r="AV37" s="7">
        <f t="shared" si="14"/>
        <v>83.032974007651447</v>
      </c>
      <c r="AW37" s="7">
        <f t="shared" si="14"/>
        <v>96.066931875091001</v>
      </c>
      <c r="AX37" s="7">
        <f t="shared" si="14"/>
        <v>108.4942557377276</v>
      </c>
      <c r="AY37" s="7">
        <f t="shared" si="15"/>
        <v>119.923642341266</v>
      </c>
      <c r="AZ37" s="7">
        <f t="shared" si="15"/>
        <v>129.65917882827773</v>
      </c>
      <c r="BA37" s="7">
        <f t="shared" si="15"/>
        <v>136.53824547364607</v>
      </c>
      <c r="BB37" s="7">
        <f t="shared" si="15"/>
        <v>139.08808248230383</v>
      </c>
      <c r="BC37" s="7">
        <f t="shared" si="16"/>
        <v>97.949940442085591</v>
      </c>
      <c r="BD37" s="7">
        <f t="shared" si="2"/>
        <v>13.059992058944745</v>
      </c>
      <c r="BE37" s="40">
        <f t="shared" si="17"/>
        <v>1.0297495555763523</v>
      </c>
      <c r="BF37" s="40">
        <f t="shared" si="18"/>
        <v>0</v>
      </c>
      <c r="BG37" s="40">
        <f t="shared" si="19"/>
        <v>0</v>
      </c>
      <c r="BH37" s="40">
        <f t="shared" si="19"/>
        <v>0</v>
      </c>
      <c r="BI37" s="40">
        <f t="shared" si="19"/>
        <v>0</v>
      </c>
      <c r="BJ37" s="40">
        <f t="shared" si="19"/>
        <v>0</v>
      </c>
      <c r="BK37" s="40">
        <f t="shared" si="19"/>
        <v>0</v>
      </c>
      <c r="BL37" s="40">
        <f t="shared" si="20"/>
        <v>170.74742169755945</v>
      </c>
      <c r="BM37" s="40">
        <f t="shared" si="20"/>
        <v>490.27148125813301</v>
      </c>
      <c r="BN37" s="40">
        <f t="shared" si="20"/>
        <v>788.02050419812838</v>
      </c>
      <c r="BO37" s="40">
        <f t="shared" si="20"/>
        <v>1043.7033866577099</v>
      </c>
      <c r="BP37" s="40">
        <f t="shared" si="20"/>
        <v>1239.8957627331995</v>
      </c>
      <c r="BQ37" s="40">
        <f t="shared" si="46"/>
        <v>1363.2274462182834</v>
      </c>
      <c r="BR37" s="40">
        <f t="shared" si="46"/>
        <v>1405.2935866986966</v>
      </c>
      <c r="BS37" s="40">
        <f t="shared" si="46"/>
        <v>1363.2274462182834</v>
      </c>
      <c r="BT37" s="40">
        <f t="shared" si="46"/>
        <v>1239.8957627331995</v>
      </c>
      <c r="BU37" s="40">
        <f t="shared" si="47"/>
        <v>1043.7033866577099</v>
      </c>
      <c r="BV37" s="40">
        <f t="shared" si="47"/>
        <v>788.02050419812838</v>
      </c>
      <c r="BW37" s="40">
        <f t="shared" si="47"/>
        <v>490.27148125813301</v>
      </c>
      <c r="BX37" s="40">
        <f t="shared" si="47"/>
        <v>170.74742169755945</v>
      </c>
      <c r="BY37" s="40">
        <f t="shared" si="48"/>
        <v>0</v>
      </c>
      <c r="BZ37" s="40">
        <f t="shared" si="48"/>
        <v>0</v>
      </c>
      <c r="CA37" s="40">
        <f t="shared" si="48"/>
        <v>0</v>
      </c>
      <c r="CB37" s="40">
        <f t="shared" si="38"/>
        <v>0</v>
      </c>
      <c r="CC37" s="40">
        <f t="shared" si="21"/>
        <v>0</v>
      </c>
      <c r="CD37" s="40">
        <f t="shared" si="21"/>
        <v>0</v>
      </c>
      <c r="CE37" s="40">
        <f t="shared" si="22"/>
        <v>716.6997292163353</v>
      </c>
      <c r="CF37" s="10">
        <f t="shared" si="5"/>
        <v>1.7095489628467437</v>
      </c>
      <c r="CG37" s="14">
        <v>44222</v>
      </c>
      <c r="CH37" s="35">
        <f t="shared" si="6"/>
        <v>6.3612903225806452</v>
      </c>
      <c r="CI37" s="7">
        <f t="shared" si="7"/>
        <v>41.808160502897159</v>
      </c>
      <c r="CJ37" s="7">
        <f t="shared" si="23"/>
        <v>21.322161856477553</v>
      </c>
      <c r="CK37" s="10">
        <f t="shared" si="8"/>
        <v>22.713653255820226</v>
      </c>
      <c r="CM37" s="17" t="s">
        <v>61</v>
      </c>
      <c r="CN37" t="s">
        <v>62</v>
      </c>
      <c r="CO37" s="18" t="s">
        <v>364</v>
      </c>
      <c r="CP37">
        <v>241.9</v>
      </c>
      <c r="CQ37">
        <v>220.3</v>
      </c>
      <c r="CR37">
        <v>239</v>
      </c>
      <c r="CS37">
        <v>251</v>
      </c>
      <c r="CT37">
        <v>268.2</v>
      </c>
      <c r="CU37">
        <v>279.3</v>
      </c>
      <c r="CV37">
        <v>301.8</v>
      </c>
      <c r="CW37">
        <v>309.10000000000002</v>
      </c>
      <c r="CX37">
        <v>290.7</v>
      </c>
      <c r="CY37">
        <v>273.7</v>
      </c>
      <c r="CZ37">
        <v>232.4</v>
      </c>
      <c r="DA37">
        <v>226.2</v>
      </c>
      <c r="DB37">
        <v>3133.6</v>
      </c>
      <c r="DC37" s="17">
        <v>-11.08</v>
      </c>
      <c r="DD37">
        <v>-43.17</v>
      </c>
      <c r="DE37">
        <v>401.58</v>
      </c>
      <c r="DF37" s="24">
        <v>9194</v>
      </c>
      <c r="DH37" s="17" t="s">
        <v>692</v>
      </c>
      <c r="DI37">
        <f>SUMIF($B:$B,DI31,$CH:$CH)/COUNTIF($B:$B,DI31)</f>
        <v>6.3612903225806487</v>
      </c>
      <c r="DJ37">
        <f t="shared" ref="DJ37:DT37" si="54">SUMIF($B:$B,DJ31,$CH:$CH)/COUNTIF($B:$B,DJ31)</f>
        <v>6.6607142857142856</v>
      </c>
      <c r="DK37">
        <f t="shared" si="54"/>
        <v>7.3838709677419336</v>
      </c>
      <c r="DL37">
        <f t="shared" si="54"/>
        <v>7.9833333333333281</v>
      </c>
      <c r="DM37">
        <f t="shared" si="54"/>
        <v>6.9387096774193546</v>
      </c>
      <c r="DN37">
        <f t="shared" si="54"/>
        <v>6.9900000000000029</v>
      </c>
      <c r="DO37">
        <f t="shared" si="54"/>
        <v>7.6064516129032214</v>
      </c>
      <c r="DP37">
        <f t="shared" si="54"/>
        <v>7.5290322580645173</v>
      </c>
      <c r="DQ37">
        <f t="shared" si="54"/>
        <v>6.5133333333333301</v>
      </c>
      <c r="DR37">
        <f t="shared" si="54"/>
        <v>6.9709677419354827</v>
      </c>
      <c r="DS37">
        <f t="shared" si="54"/>
        <v>7.5666666666666638</v>
      </c>
      <c r="DT37">
        <f t="shared" si="54"/>
        <v>6.6580645161290315</v>
      </c>
      <c r="DU37" s="18">
        <f>AVERAGE(CH:CH)</f>
        <v>7.0986301369862801</v>
      </c>
    </row>
    <row r="38" spans="1:125" ht="15.75" thickBot="1" x14ac:dyDescent="0.3">
      <c r="A38" s="8">
        <v>27</v>
      </c>
      <c r="B38" s="3" t="s">
        <v>16</v>
      </c>
      <c r="C38" s="14">
        <v>44223</v>
      </c>
      <c r="D38" s="11">
        <f t="shared" si="10"/>
        <v>-18.547675650946424</v>
      </c>
      <c r="E38" s="8">
        <f t="shared" si="28"/>
        <v>-180</v>
      </c>
      <c r="F38" s="3">
        <f t="shared" si="28"/>
        <v>-165</v>
      </c>
      <c r="G38" s="3">
        <f t="shared" si="28"/>
        <v>-150</v>
      </c>
      <c r="H38" s="3">
        <f t="shared" si="28"/>
        <v>-135</v>
      </c>
      <c r="I38" s="3">
        <f t="shared" si="28"/>
        <v>-120</v>
      </c>
      <c r="J38" s="3">
        <f t="shared" si="40"/>
        <v>-105</v>
      </c>
      <c r="K38" s="3">
        <f t="shared" si="40"/>
        <v>-90</v>
      </c>
      <c r="L38" s="3">
        <f t="shared" si="40"/>
        <v>-75</v>
      </c>
      <c r="M38" s="3">
        <f t="shared" si="40"/>
        <v>-60</v>
      </c>
      <c r="N38" s="3">
        <f t="shared" si="41"/>
        <v>-45</v>
      </c>
      <c r="O38" s="3">
        <f t="shared" si="41"/>
        <v>-30</v>
      </c>
      <c r="P38" s="3">
        <f t="shared" si="41"/>
        <v>-15</v>
      </c>
      <c r="Q38" s="3">
        <f t="shared" si="41"/>
        <v>0</v>
      </c>
      <c r="R38" s="3">
        <f t="shared" si="42"/>
        <v>15</v>
      </c>
      <c r="S38" s="3">
        <f t="shared" si="42"/>
        <v>30</v>
      </c>
      <c r="T38" s="3">
        <f t="shared" si="42"/>
        <v>45</v>
      </c>
      <c r="U38" s="3">
        <f t="shared" si="31"/>
        <v>60</v>
      </c>
      <c r="V38" s="3">
        <f t="shared" si="11"/>
        <v>75</v>
      </c>
      <c r="W38" s="3">
        <f t="shared" si="11"/>
        <v>90</v>
      </c>
      <c r="X38" s="3">
        <f t="shared" si="11"/>
        <v>105</v>
      </c>
      <c r="Y38" s="3">
        <f t="shared" si="11"/>
        <v>120</v>
      </c>
      <c r="Z38" s="3">
        <f t="shared" si="12"/>
        <v>135</v>
      </c>
      <c r="AA38" s="3">
        <f t="shared" si="12"/>
        <v>150</v>
      </c>
      <c r="AB38" s="3">
        <f t="shared" si="12"/>
        <v>165</v>
      </c>
      <c r="AC38" s="3">
        <f t="shared" si="12"/>
        <v>180</v>
      </c>
      <c r="AD38" s="7">
        <f t="shared" si="13"/>
        <v>139.33232434905358</v>
      </c>
      <c r="AE38" s="7">
        <f t="shared" si="13"/>
        <v>136.76710227511995</v>
      </c>
      <c r="AF38" s="7">
        <f t="shared" si="13"/>
        <v>129.85410878507975</v>
      </c>
      <c r="AG38" s="7">
        <f t="shared" si="13"/>
        <v>120.08339537020169</v>
      </c>
      <c r="AH38" s="7">
        <f t="shared" si="13"/>
        <v>108.62436661467585</v>
      </c>
      <c r="AI38" s="7">
        <f t="shared" si="43"/>
        <v>96.173414337660105</v>
      </c>
      <c r="AJ38" s="7">
        <f t="shared" si="43"/>
        <v>83.120743130463339</v>
      </c>
      <c r="AK38" s="7">
        <f t="shared" si="43"/>
        <v>69.690394285010399</v>
      </c>
      <c r="AL38" s="7">
        <f t="shared" si="43"/>
        <v>56.019053479785796</v>
      </c>
      <c r="AM38" s="7">
        <f t="shared" si="44"/>
        <v>42.199127531398304</v>
      </c>
      <c r="AN38" s="7">
        <f t="shared" si="44"/>
        <v>28.310579787573424</v>
      </c>
      <c r="AO38" s="7">
        <f t="shared" si="44"/>
        <v>14.503969231383174</v>
      </c>
      <c r="AP38" s="7">
        <f t="shared" si="44"/>
        <v>3.5723243490535337</v>
      </c>
      <c r="AQ38" s="7">
        <f t="shared" si="45"/>
        <v>14.503969231383174</v>
      </c>
      <c r="AR38" s="7">
        <f t="shared" si="45"/>
        <v>28.310579787573424</v>
      </c>
      <c r="AS38" s="7">
        <f t="shared" si="45"/>
        <v>42.199127531398304</v>
      </c>
      <c r="AT38" s="7">
        <f t="shared" si="32"/>
        <v>56.019053479785796</v>
      </c>
      <c r="AU38" s="7">
        <f t="shared" si="14"/>
        <v>69.690394285010399</v>
      </c>
      <c r="AV38" s="7">
        <f t="shared" si="14"/>
        <v>83.120743130463339</v>
      </c>
      <c r="AW38" s="7">
        <f t="shared" si="14"/>
        <v>96.173414337660105</v>
      </c>
      <c r="AX38" s="7">
        <f t="shared" si="14"/>
        <v>108.62436661467585</v>
      </c>
      <c r="AY38" s="7">
        <f t="shared" si="15"/>
        <v>120.08339537020169</v>
      </c>
      <c r="AZ38" s="7">
        <f t="shared" si="15"/>
        <v>129.85410878507975</v>
      </c>
      <c r="BA38" s="7">
        <f t="shared" si="15"/>
        <v>136.76710227511995</v>
      </c>
      <c r="BB38" s="7">
        <f t="shared" si="15"/>
        <v>139.33232434905358</v>
      </c>
      <c r="BC38" s="7">
        <f t="shared" si="16"/>
        <v>97.8382717879891</v>
      </c>
      <c r="BD38" s="7">
        <f t="shared" si="2"/>
        <v>13.045102905065214</v>
      </c>
      <c r="BE38" s="40">
        <f t="shared" si="17"/>
        <v>1.0294993136851356</v>
      </c>
      <c r="BF38" s="40">
        <f t="shared" si="18"/>
        <v>0</v>
      </c>
      <c r="BG38" s="40">
        <f t="shared" si="19"/>
        <v>0</v>
      </c>
      <c r="BH38" s="40">
        <f t="shared" si="19"/>
        <v>0</v>
      </c>
      <c r="BI38" s="40">
        <f t="shared" si="19"/>
        <v>0</v>
      </c>
      <c r="BJ38" s="40">
        <f t="shared" si="19"/>
        <v>0</v>
      </c>
      <c r="BK38" s="40">
        <f t="shared" si="19"/>
        <v>0</v>
      </c>
      <c r="BL38" s="40">
        <f t="shared" si="20"/>
        <v>168.56582087964074</v>
      </c>
      <c r="BM38" s="40">
        <f t="shared" si="20"/>
        <v>488.47268944713534</v>
      </c>
      <c r="BN38" s="40">
        <f t="shared" si="20"/>
        <v>786.57843359285209</v>
      </c>
      <c r="BO38" s="40">
        <f t="shared" si="20"/>
        <v>1042.5676394962954</v>
      </c>
      <c r="BP38" s="40">
        <f t="shared" si="20"/>
        <v>1238.9950658173104</v>
      </c>
      <c r="BQ38" s="40">
        <f t="shared" si="46"/>
        <v>1362.4745080637902</v>
      </c>
      <c r="BR38" s="40">
        <f t="shared" si="46"/>
        <v>1404.5910463060636</v>
      </c>
      <c r="BS38" s="40">
        <f t="shared" si="46"/>
        <v>1362.4745080637902</v>
      </c>
      <c r="BT38" s="40">
        <f t="shared" si="46"/>
        <v>1238.9950658173104</v>
      </c>
      <c r="BU38" s="40">
        <f t="shared" si="47"/>
        <v>1042.5676394962954</v>
      </c>
      <c r="BV38" s="40">
        <f t="shared" si="47"/>
        <v>786.57843359285209</v>
      </c>
      <c r="BW38" s="40">
        <f t="shared" si="47"/>
        <v>488.47268944713534</v>
      </c>
      <c r="BX38" s="40">
        <f t="shared" si="47"/>
        <v>168.56582087964074</v>
      </c>
      <c r="BY38" s="40">
        <f t="shared" si="48"/>
        <v>0</v>
      </c>
      <c r="BZ38" s="40">
        <f t="shared" si="48"/>
        <v>0</v>
      </c>
      <c r="CA38" s="40">
        <f t="shared" si="48"/>
        <v>0</v>
      </c>
      <c r="CB38" s="40">
        <f t="shared" si="38"/>
        <v>0</v>
      </c>
      <c r="CC38" s="40">
        <f t="shared" si="21"/>
        <v>0</v>
      </c>
      <c r="CD38" s="40">
        <f t="shared" si="21"/>
        <v>0</v>
      </c>
      <c r="CE38" s="40">
        <f t="shared" si="22"/>
        <v>716.34143361609244</v>
      </c>
      <c r="CF38" s="10">
        <f t="shared" si="5"/>
        <v>1.7075999771614894</v>
      </c>
      <c r="CG38" s="14">
        <v>44223</v>
      </c>
      <c r="CH38" s="35">
        <f t="shared" si="6"/>
        <v>6.3612903225806452</v>
      </c>
      <c r="CI38" s="7">
        <f t="shared" si="7"/>
        <v>41.75293996445032</v>
      </c>
      <c r="CJ38" s="7">
        <f t="shared" si="23"/>
        <v>21.293999381869664</v>
      </c>
      <c r="CK38" s="10">
        <f t="shared" si="8"/>
        <v>22.695723109600397</v>
      </c>
      <c r="CM38" s="17" t="s">
        <v>125</v>
      </c>
      <c r="CN38" t="s">
        <v>128</v>
      </c>
      <c r="CO38" s="18" t="s">
        <v>365</v>
      </c>
      <c r="CP38">
        <v>147.69999999999999</v>
      </c>
      <c r="CQ38">
        <v>133.30000000000001</v>
      </c>
      <c r="CR38">
        <v>138.6</v>
      </c>
      <c r="CS38">
        <v>162.30000000000001</v>
      </c>
      <c r="CT38">
        <v>210.1</v>
      </c>
      <c r="CU38">
        <v>252.1</v>
      </c>
      <c r="CV38">
        <v>275</v>
      </c>
      <c r="CW38">
        <v>262.8</v>
      </c>
      <c r="CX38">
        <v>208.7</v>
      </c>
      <c r="CY38">
        <v>188.4</v>
      </c>
      <c r="CZ38">
        <v>166.9</v>
      </c>
      <c r="DA38">
        <v>151.5</v>
      </c>
      <c r="DB38">
        <v>2297.4</v>
      </c>
      <c r="DC38" s="17">
        <v>-5.5</v>
      </c>
      <c r="DD38">
        <v>-45.23</v>
      </c>
      <c r="DE38">
        <v>153</v>
      </c>
      <c r="DF38" s="24">
        <v>4397</v>
      </c>
      <c r="DH38" s="17" t="s">
        <v>694</v>
      </c>
      <c r="DI38">
        <f>SUMIF($B:$B,DI31,$BR:$BR)/COUNTIF($B:$B,DI31)</f>
        <v>1408.8740537328208</v>
      </c>
      <c r="DJ38">
        <f t="shared" ref="DJ38:DT38" si="55">SUMIF($B:$B,DJ31,$BR:$BR)/COUNTIF($B:$B,DJ31)</f>
        <v>1379.4749072751772</v>
      </c>
      <c r="DK38">
        <f t="shared" si="55"/>
        <v>1292.6965397803883</v>
      </c>
      <c r="DL38">
        <f t="shared" si="55"/>
        <v>1148.8503217199254</v>
      </c>
      <c r="DM38">
        <f t="shared" si="55"/>
        <v>1005.3359446799983</v>
      </c>
      <c r="DN38">
        <f t="shared" si="55"/>
        <v>932.43054001365874</v>
      </c>
      <c r="DO38">
        <f t="shared" si="55"/>
        <v>967.00062185016657</v>
      </c>
      <c r="DP38">
        <f t="shared" si="55"/>
        <v>1091.4056369010043</v>
      </c>
      <c r="DQ38">
        <f t="shared" si="55"/>
        <v>1238.8529047428888</v>
      </c>
      <c r="DR38">
        <f t="shared" si="55"/>
        <v>1346.8321885244306</v>
      </c>
      <c r="DS38">
        <f t="shared" si="55"/>
        <v>1396.0983365562845</v>
      </c>
      <c r="DT38">
        <f t="shared" si="55"/>
        <v>1409.8588528052317</v>
      </c>
      <c r="DU38" s="18">
        <f>AVERAGE(BR12:BR376)</f>
        <v>1217.244875290912</v>
      </c>
    </row>
    <row r="39" spans="1:125" ht="15.75" thickBot="1" x14ac:dyDescent="0.3">
      <c r="A39" s="8">
        <v>28</v>
      </c>
      <c r="B39" s="3" t="s">
        <v>16</v>
      </c>
      <c r="C39" s="14">
        <v>44224</v>
      </c>
      <c r="D39" s="11">
        <f t="shared" si="10"/>
        <v>-18.297937707609684</v>
      </c>
      <c r="E39" s="8">
        <f t="shared" si="28"/>
        <v>-180</v>
      </c>
      <c r="F39" s="3">
        <f t="shared" si="28"/>
        <v>-165</v>
      </c>
      <c r="G39" s="3">
        <f t="shared" si="28"/>
        <v>-150</v>
      </c>
      <c r="H39" s="3">
        <f t="shared" si="28"/>
        <v>-135</v>
      </c>
      <c r="I39" s="3">
        <f t="shared" si="28"/>
        <v>-120</v>
      </c>
      <c r="J39" s="3">
        <f t="shared" si="40"/>
        <v>-105</v>
      </c>
      <c r="K39" s="3">
        <f t="shared" si="40"/>
        <v>-90</v>
      </c>
      <c r="L39" s="3">
        <f t="shared" si="40"/>
        <v>-75</v>
      </c>
      <c r="M39" s="3">
        <f t="shared" si="40"/>
        <v>-60</v>
      </c>
      <c r="N39" s="3">
        <f t="shared" si="41"/>
        <v>-45</v>
      </c>
      <c r="O39" s="3">
        <f t="shared" si="41"/>
        <v>-30</v>
      </c>
      <c r="P39" s="3">
        <f t="shared" si="41"/>
        <v>-15</v>
      </c>
      <c r="Q39" s="3">
        <f t="shared" si="41"/>
        <v>0</v>
      </c>
      <c r="R39" s="3">
        <f t="shared" si="42"/>
        <v>15</v>
      </c>
      <c r="S39" s="3">
        <f t="shared" si="42"/>
        <v>30</v>
      </c>
      <c r="T39" s="3">
        <f t="shared" si="42"/>
        <v>45</v>
      </c>
      <c r="U39" s="3">
        <f t="shared" si="31"/>
        <v>60</v>
      </c>
      <c r="V39" s="3">
        <f t="shared" si="11"/>
        <v>75</v>
      </c>
      <c r="W39" s="3">
        <f t="shared" si="11"/>
        <v>90</v>
      </c>
      <c r="X39" s="3">
        <f t="shared" si="11"/>
        <v>105</v>
      </c>
      <c r="Y39" s="3">
        <f t="shared" si="11"/>
        <v>120</v>
      </c>
      <c r="Z39" s="3">
        <f t="shared" si="12"/>
        <v>135</v>
      </c>
      <c r="AA39" s="3">
        <f t="shared" si="12"/>
        <v>150</v>
      </c>
      <c r="AB39" s="3">
        <f t="shared" si="12"/>
        <v>165</v>
      </c>
      <c r="AC39" s="3">
        <f t="shared" si="12"/>
        <v>180</v>
      </c>
      <c r="AD39" s="7">
        <f t="shared" si="13"/>
        <v>139.58206229239033</v>
      </c>
      <c r="AE39" s="7">
        <f t="shared" si="13"/>
        <v>137.00096861535641</v>
      </c>
      <c r="AF39" s="7">
        <f t="shared" si="13"/>
        <v>130.05309795931478</v>
      </c>
      <c r="AG39" s="7">
        <f t="shared" si="13"/>
        <v>120.2463858137036</v>
      </c>
      <c r="AH39" s="7">
        <f t="shared" si="13"/>
        <v>108.75714525394</v>
      </c>
      <c r="AI39" s="7">
        <f t="shared" si="43"/>
        <v>96.282198586803275</v>
      </c>
      <c r="AJ39" s="7">
        <f t="shared" si="43"/>
        <v>83.210600365366219</v>
      </c>
      <c r="AK39" s="7">
        <f t="shared" si="43"/>
        <v>69.765331308847365</v>
      </c>
      <c r="AL39" s="7">
        <f t="shared" si="43"/>
        <v>56.082536600070732</v>
      </c>
      <c r="AM39" s="7">
        <f t="shared" si="44"/>
        <v>42.254953212333412</v>
      </c>
      <c r="AN39" s="7">
        <f t="shared" si="44"/>
        <v>28.365142903799526</v>
      </c>
      <c r="AO39" s="7">
        <f t="shared" si="44"/>
        <v>14.5780325165117</v>
      </c>
      <c r="AP39" s="7">
        <f t="shared" si="44"/>
        <v>3.8220622923903154</v>
      </c>
      <c r="AQ39" s="7">
        <f t="shared" si="45"/>
        <v>14.5780325165117</v>
      </c>
      <c r="AR39" s="7">
        <f t="shared" si="45"/>
        <v>28.365142903799526</v>
      </c>
      <c r="AS39" s="7">
        <f t="shared" si="45"/>
        <v>42.254953212333412</v>
      </c>
      <c r="AT39" s="7">
        <f t="shared" si="32"/>
        <v>56.082536600070732</v>
      </c>
      <c r="AU39" s="7">
        <f t="shared" si="14"/>
        <v>69.765331308847365</v>
      </c>
      <c r="AV39" s="7">
        <f t="shared" si="14"/>
        <v>83.210600365366219</v>
      </c>
      <c r="AW39" s="7">
        <f t="shared" si="14"/>
        <v>96.282198586803275</v>
      </c>
      <c r="AX39" s="7">
        <f t="shared" si="14"/>
        <v>108.75714525394</v>
      </c>
      <c r="AY39" s="7">
        <f t="shared" si="15"/>
        <v>120.2463858137036</v>
      </c>
      <c r="AZ39" s="7">
        <f t="shared" si="15"/>
        <v>130.05309795931478</v>
      </c>
      <c r="BA39" s="7">
        <f t="shared" si="15"/>
        <v>137.00096861535641</v>
      </c>
      <c r="BB39" s="7">
        <f t="shared" si="15"/>
        <v>139.58206229239033</v>
      </c>
      <c r="BC39" s="7">
        <f t="shared" si="16"/>
        <v>97.724450916428921</v>
      </c>
      <c r="BD39" s="7">
        <f t="shared" si="2"/>
        <v>13.029926788857189</v>
      </c>
      <c r="BE39" s="40">
        <f t="shared" si="17"/>
        <v>1.0292403305106266</v>
      </c>
      <c r="BF39" s="40">
        <f t="shared" si="18"/>
        <v>0</v>
      </c>
      <c r="BG39" s="40">
        <f t="shared" si="19"/>
        <v>0</v>
      </c>
      <c r="BH39" s="40">
        <f t="shared" si="19"/>
        <v>0</v>
      </c>
      <c r="BI39" s="40">
        <f t="shared" si="19"/>
        <v>0</v>
      </c>
      <c r="BJ39" s="40">
        <f t="shared" si="19"/>
        <v>0</v>
      </c>
      <c r="BK39" s="40">
        <f t="shared" si="19"/>
        <v>0</v>
      </c>
      <c r="BL39" s="40">
        <f t="shared" si="20"/>
        <v>166.33253532773909</v>
      </c>
      <c r="BM39" s="40">
        <f t="shared" si="20"/>
        <v>486.62361827712664</v>
      </c>
      <c r="BN39" s="40">
        <f t="shared" si="20"/>
        <v>785.08739322955455</v>
      </c>
      <c r="BO39" s="40">
        <f t="shared" si="20"/>
        <v>1041.3840471567237</v>
      </c>
      <c r="BP39" s="40">
        <f t="shared" si="20"/>
        <v>1238.0473866437444</v>
      </c>
      <c r="BQ39" s="40">
        <f t="shared" si="46"/>
        <v>1361.6751301061113</v>
      </c>
      <c r="BR39" s="40">
        <f t="shared" si="46"/>
        <v>1403.8422511313699</v>
      </c>
      <c r="BS39" s="40">
        <f t="shared" si="46"/>
        <v>1361.6751301061113</v>
      </c>
      <c r="BT39" s="40">
        <f t="shared" si="46"/>
        <v>1238.0473866437444</v>
      </c>
      <c r="BU39" s="40">
        <f t="shared" si="47"/>
        <v>1041.3840471567237</v>
      </c>
      <c r="BV39" s="40">
        <f t="shared" si="47"/>
        <v>785.08739322955455</v>
      </c>
      <c r="BW39" s="40">
        <f t="shared" si="47"/>
        <v>486.62361827712664</v>
      </c>
      <c r="BX39" s="40">
        <f t="shared" si="47"/>
        <v>166.33253532773909</v>
      </c>
      <c r="BY39" s="40">
        <f t="shared" si="48"/>
        <v>0</v>
      </c>
      <c r="BZ39" s="40">
        <f t="shared" si="48"/>
        <v>0</v>
      </c>
      <c r="CA39" s="40">
        <f t="shared" si="48"/>
        <v>0</v>
      </c>
      <c r="CB39" s="40">
        <f t="shared" si="38"/>
        <v>0</v>
      </c>
      <c r="CC39" s="40">
        <f t="shared" si="21"/>
        <v>0</v>
      </c>
      <c r="CD39" s="40">
        <f t="shared" si="21"/>
        <v>0</v>
      </c>
      <c r="CE39" s="40">
        <f t="shared" si="22"/>
        <v>715.95954807699866</v>
      </c>
      <c r="CF39" s="10">
        <f t="shared" si="5"/>
        <v>1.7056134281952744</v>
      </c>
      <c r="CG39" s="14">
        <v>44224</v>
      </c>
      <c r="CH39" s="35">
        <f t="shared" si="6"/>
        <v>6.3612903225806452</v>
      </c>
      <c r="CI39" s="7">
        <f t="shared" si="7"/>
        <v>41.695454858990665</v>
      </c>
      <c r="CJ39" s="7">
        <f t="shared" si="23"/>
        <v>21.264681978085239</v>
      </c>
      <c r="CK39" s="10">
        <f t="shared" si="8"/>
        <v>22.676790087366399</v>
      </c>
      <c r="CM39" s="17" t="s">
        <v>61</v>
      </c>
      <c r="CN39" t="s">
        <v>63</v>
      </c>
      <c r="CO39" s="18" t="s">
        <v>366</v>
      </c>
      <c r="CP39">
        <v>207.6</v>
      </c>
      <c r="CQ39">
        <v>183.1</v>
      </c>
      <c r="CR39">
        <v>199.5</v>
      </c>
      <c r="CS39">
        <v>221</v>
      </c>
      <c r="CT39">
        <v>256</v>
      </c>
      <c r="CU39">
        <v>255.2</v>
      </c>
      <c r="CV39">
        <v>281.7</v>
      </c>
      <c r="CW39">
        <v>279.7</v>
      </c>
      <c r="CX39">
        <v>252.8</v>
      </c>
      <c r="CY39">
        <v>235.4</v>
      </c>
      <c r="CZ39">
        <v>186.5</v>
      </c>
      <c r="DA39">
        <v>196.5</v>
      </c>
      <c r="DB39">
        <v>2755</v>
      </c>
      <c r="DC39" s="17">
        <v>-12.16</v>
      </c>
      <c r="DD39">
        <v>-45.01</v>
      </c>
      <c r="DE39">
        <v>439.29</v>
      </c>
      <c r="DF39" s="24">
        <v>8767</v>
      </c>
      <c r="DH39" s="19" t="s">
        <v>695</v>
      </c>
      <c r="DI39" s="20">
        <f>DI38*0.51</f>
        <v>718.52576740373866</v>
      </c>
      <c r="DJ39" s="20">
        <f t="shared" ref="DJ39:DT39" si="56">DJ38*0.51</f>
        <v>703.53220271034036</v>
      </c>
      <c r="DK39" s="20">
        <f t="shared" si="56"/>
        <v>659.27523528799804</v>
      </c>
      <c r="DL39" s="20">
        <f t="shared" si="56"/>
        <v>585.91366407716203</v>
      </c>
      <c r="DM39" s="20">
        <f t="shared" si="56"/>
        <v>512.72133178679917</v>
      </c>
      <c r="DN39" s="20">
        <f t="shared" si="56"/>
        <v>475.53957540696598</v>
      </c>
      <c r="DO39" s="20">
        <f t="shared" si="56"/>
        <v>493.17031714358495</v>
      </c>
      <c r="DP39" s="20">
        <f t="shared" si="56"/>
        <v>556.61687481951219</v>
      </c>
      <c r="DQ39" s="20">
        <f t="shared" si="56"/>
        <v>631.81498141887323</v>
      </c>
      <c r="DR39" s="20">
        <f t="shared" si="56"/>
        <v>686.88441614745966</v>
      </c>
      <c r="DS39" s="20">
        <f t="shared" si="56"/>
        <v>712.01015164370506</v>
      </c>
      <c r="DT39" s="20">
        <f t="shared" si="56"/>
        <v>719.02801493066818</v>
      </c>
      <c r="DU39" s="21">
        <f>DU38*0.51</f>
        <v>620.79488639836507</v>
      </c>
    </row>
    <row r="40" spans="1:125" ht="15.75" thickBot="1" x14ac:dyDescent="0.3">
      <c r="A40" s="8">
        <v>29</v>
      </c>
      <c r="B40" s="3" t="s">
        <v>16</v>
      </c>
      <c r="C40" s="14">
        <v>44225</v>
      </c>
      <c r="D40" s="11">
        <f t="shared" si="10"/>
        <v>-18.042777690428341</v>
      </c>
      <c r="E40" s="8">
        <f t="shared" si="28"/>
        <v>-180</v>
      </c>
      <c r="F40" s="3">
        <f t="shared" si="28"/>
        <v>-165</v>
      </c>
      <c r="G40" s="3">
        <f t="shared" si="28"/>
        <v>-150</v>
      </c>
      <c r="H40" s="3">
        <f t="shared" si="28"/>
        <v>-135</v>
      </c>
      <c r="I40" s="3">
        <f t="shared" si="28"/>
        <v>-120</v>
      </c>
      <c r="J40" s="3">
        <f t="shared" si="40"/>
        <v>-105</v>
      </c>
      <c r="K40" s="3">
        <f t="shared" si="40"/>
        <v>-90</v>
      </c>
      <c r="L40" s="3">
        <f t="shared" si="40"/>
        <v>-75</v>
      </c>
      <c r="M40" s="3">
        <f t="shared" si="40"/>
        <v>-60</v>
      </c>
      <c r="N40" s="3">
        <f t="shared" si="41"/>
        <v>-45</v>
      </c>
      <c r="O40" s="3">
        <f t="shared" si="41"/>
        <v>-30</v>
      </c>
      <c r="P40" s="3">
        <f t="shared" si="41"/>
        <v>-15</v>
      </c>
      <c r="Q40" s="3">
        <f t="shared" si="41"/>
        <v>0</v>
      </c>
      <c r="R40" s="3">
        <f t="shared" si="42"/>
        <v>15</v>
      </c>
      <c r="S40" s="3">
        <f t="shared" si="42"/>
        <v>30</v>
      </c>
      <c r="T40" s="3">
        <f t="shared" si="42"/>
        <v>45</v>
      </c>
      <c r="U40" s="3">
        <f t="shared" si="31"/>
        <v>60</v>
      </c>
      <c r="V40" s="3">
        <f t="shared" si="11"/>
        <v>75</v>
      </c>
      <c r="W40" s="3">
        <f t="shared" si="11"/>
        <v>90</v>
      </c>
      <c r="X40" s="3">
        <f t="shared" si="11"/>
        <v>105</v>
      </c>
      <c r="Y40" s="3">
        <f t="shared" si="11"/>
        <v>120</v>
      </c>
      <c r="Z40" s="3">
        <f t="shared" si="12"/>
        <v>135</v>
      </c>
      <c r="AA40" s="3">
        <f t="shared" si="12"/>
        <v>150</v>
      </c>
      <c r="AB40" s="3">
        <f t="shared" si="12"/>
        <v>165</v>
      </c>
      <c r="AC40" s="3">
        <f t="shared" si="12"/>
        <v>180</v>
      </c>
      <c r="AD40" s="7">
        <f t="shared" si="13"/>
        <v>139.83722230957167</v>
      </c>
      <c r="AE40" s="7">
        <f t="shared" si="13"/>
        <v>137.23976339268373</v>
      </c>
      <c r="AF40" s="7">
        <f t="shared" si="13"/>
        <v>130.2560612643212</v>
      </c>
      <c r="AG40" s="7">
        <f t="shared" si="13"/>
        <v>120.41253797906104</v>
      </c>
      <c r="AH40" s="7">
        <f t="shared" si="13"/>
        <v>108.89253255706096</v>
      </c>
      <c r="AI40" s="7">
        <f t="shared" si="43"/>
        <v>96.393244341057255</v>
      </c>
      <c r="AJ40" s="7">
        <f t="shared" si="43"/>
        <v>83.302524982036331</v>
      </c>
      <c r="AK40" s="7">
        <f t="shared" si="43"/>
        <v>69.842272201858663</v>
      </c>
      <c r="AL40" s="7">
        <f t="shared" si="43"/>
        <v>56.148104570989702</v>
      </c>
      <c r="AM40" s="7">
        <f t="shared" si="44"/>
        <v>42.313165272447428</v>
      </c>
      <c r="AN40" s="7">
        <f t="shared" si="44"/>
        <v>28.422869893647327</v>
      </c>
      <c r="AO40" s="7">
        <f t="shared" si="44"/>
        <v>14.657626012598183</v>
      </c>
      <c r="AP40" s="7">
        <f t="shared" si="44"/>
        <v>4.0772223095716145</v>
      </c>
      <c r="AQ40" s="7">
        <f t="shared" si="45"/>
        <v>14.657626012598183</v>
      </c>
      <c r="AR40" s="7">
        <f t="shared" si="45"/>
        <v>28.422869893647327</v>
      </c>
      <c r="AS40" s="7">
        <f t="shared" si="45"/>
        <v>42.313165272447428</v>
      </c>
      <c r="AT40" s="7">
        <f t="shared" si="32"/>
        <v>56.148104570989702</v>
      </c>
      <c r="AU40" s="7">
        <f t="shared" si="14"/>
        <v>69.842272201858663</v>
      </c>
      <c r="AV40" s="7">
        <f t="shared" si="14"/>
        <v>83.302524982036331</v>
      </c>
      <c r="AW40" s="7">
        <f t="shared" si="14"/>
        <v>96.393244341057255</v>
      </c>
      <c r="AX40" s="7">
        <f t="shared" si="14"/>
        <v>108.89253255706096</v>
      </c>
      <c r="AY40" s="7">
        <f t="shared" si="15"/>
        <v>120.41253797906104</v>
      </c>
      <c r="AZ40" s="7">
        <f t="shared" si="15"/>
        <v>130.2560612643212</v>
      </c>
      <c r="BA40" s="7">
        <f t="shared" si="15"/>
        <v>137.23976339268373</v>
      </c>
      <c r="BB40" s="7">
        <f t="shared" si="15"/>
        <v>139.83722230957167</v>
      </c>
      <c r="BC40" s="7">
        <f t="shared" si="16"/>
        <v>97.608528744004659</v>
      </c>
      <c r="BD40" s="7">
        <f t="shared" si="2"/>
        <v>13.014470499200621</v>
      </c>
      <c r="BE40" s="40">
        <f t="shared" si="17"/>
        <v>1.0289726827951293</v>
      </c>
      <c r="BF40" s="40">
        <f t="shared" si="18"/>
        <v>0</v>
      </c>
      <c r="BG40" s="40">
        <f t="shared" si="19"/>
        <v>0</v>
      </c>
      <c r="BH40" s="40">
        <f t="shared" si="19"/>
        <v>0</v>
      </c>
      <c r="BI40" s="40">
        <f t="shared" si="19"/>
        <v>0</v>
      </c>
      <c r="BJ40" s="40">
        <f t="shared" si="19"/>
        <v>0</v>
      </c>
      <c r="BK40" s="40">
        <f t="shared" si="19"/>
        <v>0</v>
      </c>
      <c r="BL40" s="40">
        <f t="shared" si="20"/>
        <v>164.04815397706014</v>
      </c>
      <c r="BM40" s="40">
        <f t="shared" si="20"/>
        <v>484.72432037205414</v>
      </c>
      <c r="BN40" s="40">
        <f t="shared" si="20"/>
        <v>783.54693596965183</v>
      </c>
      <c r="BO40" s="40">
        <f t="shared" si="20"/>
        <v>1040.1517333445966</v>
      </c>
      <c r="BP40" s="40">
        <f t="shared" si="20"/>
        <v>1237.0515196152644</v>
      </c>
      <c r="BQ40" s="40">
        <f t="shared" si="46"/>
        <v>1360.827899739591</v>
      </c>
      <c r="BR40" s="40">
        <f t="shared" si="46"/>
        <v>1403.0457179622433</v>
      </c>
      <c r="BS40" s="40">
        <f t="shared" si="46"/>
        <v>1360.827899739591</v>
      </c>
      <c r="BT40" s="40">
        <f t="shared" si="46"/>
        <v>1237.0515196152644</v>
      </c>
      <c r="BU40" s="40">
        <f t="shared" si="47"/>
        <v>1040.1517333445966</v>
      </c>
      <c r="BV40" s="40">
        <f t="shared" si="47"/>
        <v>783.54693596965183</v>
      </c>
      <c r="BW40" s="40">
        <f t="shared" si="47"/>
        <v>484.72432037205414</v>
      </c>
      <c r="BX40" s="40">
        <f t="shared" si="47"/>
        <v>164.04815397706014</v>
      </c>
      <c r="BY40" s="40">
        <f t="shared" si="48"/>
        <v>0</v>
      </c>
      <c r="BZ40" s="40">
        <f t="shared" si="48"/>
        <v>0</v>
      </c>
      <c r="CA40" s="40">
        <f t="shared" si="48"/>
        <v>0</v>
      </c>
      <c r="CB40" s="40">
        <f t="shared" si="38"/>
        <v>0</v>
      </c>
      <c r="CC40" s="40">
        <f t="shared" si="21"/>
        <v>0</v>
      </c>
      <c r="CD40" s="40">
        <f t="shared" si="21"/>
        <v>0</v>
      </c>
      <c r="CE40" s="40">
        <f t="shared" si="22"/>
        <v>715.55331616074409</v>
      </c>
      <c r="CF40" s="10">
        <f t="shared" si="5"/>
        <v>1.7035902046104068</v>
      </c>
      <c r="CG40" s="14">
        <v>44225</v>
      </c>
      <c r="CH40" s="35">
        <f t="shared" si="6"/>
        <v>6.3612903225806452</v>
      </c>
      <c r="CI40" s="7">
        <f t="shared" si="7"/>
        <v>41.635665621240399</v>
      </c>
      <c r="CJ40" s="7">
        <f t="shared" si="23"/>
        <v>21.234189466832603</v>
      </c>
      <c r="CK40" s="10">
        <f t="shared" si="8"/>
        <v>22.656825778080311</v>
      </c>
      <c r="CM40" s="17" t="s">
        <v>206</v>
      </c>
      <c r="CN40" t="s">
        <v>207</v>
      </c>
      <c r="CO40" s="18" t="s">
        <v>367</v>
      </c>
      <c r="CP40">
        <v>130.30000000000001</v>
      </c>
      <c r="CQ40">
        <v>103.1</v>
      </c>
      <c r="CR40">
        <v>111.1</v>
      </c>
      <c r="CS40">
        <v>132.80000000000001</v>
      </c>
      <c r="CT40">
        <v>186.7</v>
      </c>
      <c r="CU40">
        <v>228.7</v>
      </c>
      <c r="CV40">
        <v>250.8</v>
      </c>
      <c r="CW40">
        <v>266.39999999999998</v>
      </c>
      <c r="CX40">
        <v>242.4</v>
      </c>
      <c r="CY40">
        <v>231.8</v>
      </c>
      <c r="CZ40">
        <v>191.7</v>
      </c>
      <c r="DA40">
        <v>159.1</v>
      </c>
      <c r="DB40">
        <v>2234.9</v>
      </c>
      <c r="DC40" s="17">
        <v>-1.43</v>
      </c>
      <c r="DD40">
        <v>-48.43</v>
      </c>
      <c r="DE40">
        <v>10</v>
      </c>
      <c r="DF40" s="24">
        <v>8706</v>
      </c>
    </row>
    <row r="41" spans="1:125" ht="15.75" thickBot="1" x14ac:dyDescent="0.3">
      <c r="A41" s="8">
        <v>30</v>
      </c>
      <c r="B41" s="3" t="s">
        <v>16</v>
      </c>
      <c r="C41" s="14">
        <v>44226</v>
      </c>
      <c r="D41" s="11">
        <f t="shared" si="10"/>
        <v>-17.782271208822287</v>
      </c>
      <c r="E41" s="8">
        <f t="shared" si="28"/>
        <v>-180</v>
      </c>
      <c r="F41" s="3">
        <f t="shared" si="28"/>
        <v>-165</v>
      </c>
      <c r="G41" s="3">
        <f t="shared" si="28"/>
        <v>-150</v>
      </c>
      <c r="H41" s="3">
        <f t="shared" si="28"/>
        <v>-135</v>
      </c>
      <c r="I41" s="3">
        <f t="shared" si="28"/>
        <v>-120</v>
      </c>
      <c r="J41" s="3">
        <f t="shared" si="40"/>
        <v>-105</v>
      </c>
      <c r="K41" s="3">
        <f t="shared" si="40"/>
        <v>-90</v>
      </c>
      <c r="L41" s="3">
        <f t="shared" si="40"/>
        <v>-75</v>
      </c>
      <c r="M41" s="3">
        <f t="shared" si="40"/>
        <v>-60</v>
      </c>
      <c r="N41" s="3">
        <f t="shared" si="41"/>
        <v>-45</v>
      </c>
      <c r="O41" s="3">
        <f t="shared" si="41"/>
        <v>-30</v>
      </c>
      <c r="P41" s="3">
        <f t="shared" si="41"/>
        <v>-15</v>
      </c>
      <c r="Q41" s="3">
        <f t="shared" si="41"/>
        <v>0</v>
      </c>
      <c r="R41" s="3">
        <f t="shared" si="42"/>
        <v>15</v>
      </c>
      <c r="S41" s="3">
        <f t="shared" si="42"/>
        <v>30</v>
      </c>
      <c r="T41" s="3">
        <f t="shared" si="42"/>
        <v>45</v>
      </c>
      <c r="U41" s="3">
        <f t="shared" si="31"/>
        <v>60</v>
      </c>
      <c r="V41" s="3">
        <f t="shared" si="11"/>
        <v>75</v>
      </c>
      <c r="W41" s="3">
        <f t="shared" si="11"/>
        <v>90</v>
      </c>
      <c r="X41" s="3">
        <f t="shared" si="11"/>
        <v>105</v>
      </c>
      <c r="Y41" s="3">
        <f t="shared" si="11"/>
        <v>120</v>
      </c>
      <c r="Z41" s="3">
        <f t="shared" si="12"/>
        <v>135</v>
      </c>
      <c r="AA41" s="3">
        <f t="shared" si="12"/>
        <v>150</v>
      </c>
      <c r="AB41" s="3">
        <f t="shared" si="12"/>
        <v>165</v>
      </c>
      <c r="AC41" s="3">
        <f t="shared" si="12"/>
        <v>180</v>
      </c>
      <c r="AD41" s="7">
        <f t="shared" si="13"/>
        <v>140.09772879117773</v>
      </c>
      <c r="AE41" s="7">
        <f t="shared" si="13"/>
        <v>137.48340359360668</v>
      </c>
      <c r="AF41" s="7">
        <f t="shared" si="13"/>
        <v>130.4629116299904</v>
      </c>
      <c r="AG41" s="7">
        <f t="shared" si="13"/>
        <v>120.58177454520846</v>
      </c>
      <c r="AH41" s="7">
        <f t="shared" si="13"/>
        <v>109.03046818548907</v>
      </c>
      <c r="AI41" s="7">
        <f t="shared" si="43"/>
        <v>96.506510367471094</v>
      </c>
      <c r="AJ41" s="7">
        <f t="shared" si="43"/>
        <v>83.396495488640923</v>
      </c>
      <c r="AK41" s="7">
        <f t="shared" si="43"/>
        <v>69.921216266757426</v>
      </c>
      <c r="AL41" s="7">
        <f t="shared" si="43"/>
        <v>56.215780219887627</v>
      </c>
      <c r="AM41" s="7">
        <f t="shared" si="44"/>
        <v>42.373816370008591</v>
      </c>
      <c r="AN41" s="7">
        <f t="shared" si="44"/>
        <v>28.483857652971533</v>
      </c>
      <c r="AO41" s="7">
        <f t="shared" si="44"/>
        <v>14.742910777175856</v>
      </c>
      <c r="AP41" s="7">
        <f t="shared" si="44"/>
        <v>4.3377287911777307</v>
      </c>
      <c r="AQ41" s="7">
        <f t="shared" si="45"/>
        <v>14.742910777175856</v>
      </c>
      <c r="AR41" s="7">
        <f t="shared" si="45"/>
        <v>28.483857652971533</v>
      </c>
      <c r="AS41" s="7">
        <f t="shared" si="45"/>
        <v>42.373816370008591</v>
      </c>
      <c r="AT41" s="7">
        <f t="shared" si="32"/>
        <v>56.215780219887627</v>
      </c>
      <c r="AU41" s="7">
        <f t="shared" si="14"/>
        <v>69.921216266757426</v>
      </c>
      <c r="AV41" s="7">
        <f t="shared" si="14"/>
        <v>83.396495488640923</v>
      </c>
      <c r="AW41" s="7">
        <f t="shared" si="14"/>
        <v>96.506510367471094</v>
      </c>
      <c r="AX41" s="7">
        <f t="shared" si="14"/>
        <v>109.03046818548907</v>
      </c>
      <c r="AY41" s="7">
        <f t="shared" si="15"/>
        <v>120.58177454520846</v>
      </c>
      <c r="AZ41" s="7">
        <f t="shared" si="15"/>
        <v>130.4629116299904</v>
      </c>
      <c r="BA41" s="7">
        <f t="shared" si="15"/>
        <v>137.48340359360668</v>
      </c>
      <c r="BB41" s="7">
        <f t="shared" si="15"/>
        <v>140.09772879117773</v>
      </c>
      <c r="BC41" s="7">
        <f t="shared" si="16"/>
        <v>97.490556207540919</v>
      </c>
      <c r="BD41" s="7">
        <f t="shared" si="2"/>
        <v>12.998740827672123</v>
      </c>
      <c r="BE41" s="40">
        <f t="shared" si="17"/>
        <v>1.0286964498484381</v>
      </c>
      <c r="BF41" s="40">
        <f t="shared" si="18"/>
        <v>0</v>
      </c>
      <c r="BG41" s="40">
        <f t="shared" si="19"/>
        <v>0</v>
      </c>
      <c r="BH41" s="40">
        <f t="shared" si="19"/>
        <v>0</v>
      </c>
      <c r="BI41" s="40">
        <f t="shared" si="19"/>
        <v>0</v>
      </c>
      <c r="BJ41" s="40">
        <f t="shared" si="19"/>
        <v>0</v>
      </c>
      <c r="BK41" s="40">
        <f t="shared" si="19"/>
        <v>0</v>
      </c>
      <c r="BL41" s="40">
        <f t="shared" si="20"/>
        <v>161.71328663941199</v>
      </c>
      <c r="BM41" s="40">
        <f t="shared" si="20"/>
        <v>482.77486529157528</v>
      </c>
      <c r="BN41" s="40">
        <f t="shared" si="20"/>
        <v>781.95662793793895</v>
      </c>
      <c r="BO41" s="40">
        <f t="shared" si="20"/>
        <v>1038.8698318753934</v>
      </c>
      <c r="BP41" s="40">
        <f t="shared" si="20"/>
        <v>1236.0062668247447</v>
      </c>
      <c r="BQ41" s="40">
        <f t="shared" si="46"/>
        <v>1359.9314105275566</v>
      </c>
      <c r="BR41" s="40">
        <f t="shared" si="46"/>
        <v>1402.1999692364661</v>
      </c>
      <c r="BS41" s="40">
        <f t="shared" si="46"/>
        <v>1359.9314105275566</v>
      </c>
      <c r="BT41" s="40">
        <f t="shared" si="46"/>
        <v>1236.0062668247447</v>
      </c>
      <c r="BU41" s="40">
        <f t="shared" si="47"/>
        <v>1038.8698318753934</v>
      </c>
      <c r="BV41" s="40">
        <f t="shared" si="47"/>
        <v>781.95662793793895</v>
      </c>
      <c r="BW41" s="40">
        <f t="shared" si="47"/>
        <v>482.77486529157528</v>
      </c>
      <c r="BX41" s="40">
        <f t="shared" si="47"/>
        <v>161.71328663941199</v>
      </c>
      <c r="BY41" s="40">
        <f t="shared" si="48"/>
        <v>0</v>
      </c>
      <c r="BZ41" s="40">
        <f t="shared" si="48"/>
        <v>0</v>
      </c>
      <c r="CA41" s="40">
        <f t="shared" si="48"/>
        <v>0</v>
      </c>
      <c r="CB41" s="40">
        <f t="shared" si="38"/>
        <v>0</v>
      </c>
      <c r="CC41" s="40">
        <f t="shared" si="21"/>
        <v>0</v>
      </c>
      <c r="CD41" s="40">
        <f t="shared" si="21"/>
        <v>0</v>
      </c>
      <c r="CE41" s="40">
        <f t="shared" si="22"/>
        <v>715.12198431059778</v>
      </c>
      <c r="CF41" s="10">
        <f t="shared" si="5"/>
        <v>1.7015311954221854</v>
      </c>
      <c r="CG41" s="14">
        <v>44226</v>
      </c>
      <c r="CH41" s="35">
        <f t="shared" si="6"/>
        <v>6.3612903225806452</v>
      </c>
      <c r="CI41" s="7">
        <f t="shared" si="7"/>
        <v>41.573533254630043</v>
      </c>
      <c r="CJ41" s="7">
        <f t="shared" si="23"/>
        <v>21.202501959861323</v>
      </c>
      <c r="CK41" s="10">
        <f t="shared" si="8"/>
        <v>22.635801956498106</v>
      </c>
      <c r="CM41" s="17" t="s">
        <v>139</v>
      </c>
      <c r="CN41" t="s">
        <v>145</v>
      </c>
      <c r="CO41" s="18" t="s">
        <v>368</v>
      </c>
      <c r="CP41">
        <v>176</v>
      </c>
      <c r="CQ41">
        <v>190.8</v>
      </c>
      <c r="CR41">
        <v>194.9</v>
      </c>
      <c r="CS41">
        <v>210.7</v>
      </c>
      <c r="CT41">
        <v>221.2</v>
      </c>
      <c r="CU41">
        <v>229.9</v>
      </c>
      <c r="CV41">
        <v>240.5</v>
      </c>
      <c r="CW41">
        <v>241.5</v>
      </c>
      <c r="CX41">
        <v>202.5</v>
      </c>
      <c r="CY41">
        <v>196.5</v>
      </c>
      <c r="CZ41">
        <v>166.9</v>
      </c>
      <c r="DA41">
        <v>153.30000000000001</v>
      </c>
      <c r="DB41">
        <v>2424.6999999999998</v>
      </c>
      <c r="DC41" s="17">
        <v>-19.93</v>
      </c>
      <c r="DD41">
        <v>-43.95</v>
      </c>
      <c r="DE41">
        <v>915</v>
      </c>
      <c r="DF41" s="24">
        <v>3715</v>
      </c>
    </row>
    <row r="42" spans="1:125" ht="15.75" thickBot="1" x14ac:dyDescent="0.3">
      <c r="A42" s="8">
        <v>31</v>
      </c>
      <c r="B42" s="3" t="s">
        <v>16</v>
      </c>
      <c r="C42" s="14">
        <v>44227</v>
      </c>
      <c r="D42" s="11">
        <f t="shared" si="10"/>
        <v>-17.516495456484218</v>
      </c>
      <c r="E42" s="8">
        <f t="shared" si="28"/>
        <v>-180</v>
      </c>
      <c r="F42" s="3">
        <f t="shared" si="28"/>
        <v>-165</v>
      </c>
      <c r="G42" s="3">
        <f t="shared" si="28"/>
        <v>-150</v>
      </c>
      <c r="H42" s="3">
        <f t="shared" si="28"/>
        <v>-135</v>
      </c>
      <c r="I42" s="3">
        <f t="shared" si="28"/>
        <v>-120</v>
      </c>
      <c r="J42" s="3">
        <f t="shared" si="40"/>
        <v>-105</v>
      </c>
      <c r="K42" s="3">
        <f t="shared" si="40"/>
        <v>-90</v>
      </c>
      <c r="L42" s="3">
        <f t="shared" si="40"/>
        <v>-75</v>
      </c>
      <c r="M42" s="3">
        <f t="shared" si="40"/>
        <v>-60</v>
      </c>
      <c r="N42" s="3">
        <f t="shared" si="41"/>
        <v>-45</v>
      </c>
      <c r="O42" s="3">
        <f t="shared" si="41"/>
        <v>-30</v>
      </c>
      <c r="P42" s="3">
        <f t="shared" si="41"/>
        <v>-15</v>
      </c>
      <c r="Q42" s="3">
        <f t="shared" si="41"/>
        <v>0</v>
      </c>
      <c r="R42" s="3">
        <f t="shared" si="42"/>
        <v>15</v>
      </c>
      <c r="S42" s="3">
        <f t="shared" si="42"/>
        <v>30</v>
      </c>
      <c r="T42" s="3">
        <f t="shared" si="42"/>
        <v>45</v>
      </c>
      <c r="U42" s="3">
        <f t="shared" si="31"/>
        <v>60</v>
      </c>
      <c r="V42" s="3">
        <f t="shared" si="11"/>
        <v>75</v>
      </c>
      <c r="W42" s="3">
        <f t="shared" si="11"/>
        <v>90</v>
      </c>
      <c r="X42" s="3">
        <f t="shared" si="11"/>
        <v>105</v>
      </c>
      <c r="Y42" s="3">
        <f t="shared" si="11"/>
        <v>120</v>
      </c>
      <c r="Z42" s="3">
        <f t="shared" si="12"/>
        <v>135</v>
      </c>
      <c r="AA42" s="3">
        <f t="shared" si="12"/>
        <v>150</v>
      </c>
      <c r="AB42" s="3">
        <f t="shared" si="12"/>
        <v>165</v>
      </c>
      <c r="AC42" s="3">
        <f t="shared" si="12"/>
        <v>180</v>
      </c>
      <c r="AD42" s="7">
        <f t="shared" si="13"/>
        <v>140.36350454351577</v>
      </c>
      <c r="AE42" s="7">
        <f t="shared" si="13"/>
        <v>137.73180430490609</v>
      </c>
      <c r="AF42" s="7">
        <f t="shared" si="13"/>
        <v>130.67356002165198</v>
      </c>
      <c r="AG42" s="7">
        <f t="shared" si="13"/>
        <v>120.75401659237727</v>
      </c>
      <c r="AH42" s="7">
        <f t="shared" si="13"/>
        <v>109.17089058693156</v>
      </c>
      <c r="AI42" s="7">
        <f t="shared" si="43"/>
        <v>96.621954493757428</v>
      </c>
      <c r="AJ42" s="7">
        <f t="shared" si="43"/>
        <v>83.492489622885671</v>
      </c>
      <c r="AK42" s="7">
        <f t="shared" si="43"/>
        <v>70.002162114212865</v>
      </c>
      <c r="AL42" s="7">
        <f t="shared" si="43"/>
        <v>56.285585653648809</v>
      </c>
      <c r="AM42" s="7">
        <f t="shared" si="44"/>
        <v>42.436958191782274</v>
      </c>
      <c r="AN42" s="7">
        <f t="shared" si="44"/>
        <v>28.548201002804515</v>
      </c>
      <c r="AO42" s="7">
        <f t="shared" si="44"/>
        <v>14.834037689309646</v>
      </c>
      <c r="AP42" s="7">
        <f t="shared" si="44"/>
        <v>4.6035045435157471</v>
      </c>
      <c r="AQ42" s="7">
        <f t="shared" si="45"/>
        <v>14.834037689309646</v>
      </c>
      <c r="AR42" s="7">
        <f t="shared" si="45"/>
        <v>28.548201002804515</v>
      </c>
      <c r="AS42" s="7">
        <f t="shared" si="45"/>
        <v>42.436958191782274</v>
      </c>
      <c r="AT42" s="7">
        <f t="shared" si="32"/>
        <v>56.285585653648809</v>
      </c>
      <c r="AU42" s="7">
        <f t="shared" si="14"/>
        <v>70.002162114212865</v>
      </c>
      <c r="AV42" s="7">
        <f t="shared" si="14"/>
        <v>83.492489622885671</v>
      </c>
      <c r="AW42" s="7">
        <f t="shared" si="14"/>
        <v>96.621954493757428</v>
      </c>
      <c r="AX42" s="7">
        <f t="shared" si="14"/>
        <v>109.17089058693156</v>
      </c>
      <c r="AY42" s="7">
        <f t="shared" si="15"/>
        <v>120.75401659237727</v>
      </c>
      <c r="AZ42" s="7">
        <f t="shared" si="15"/>
        <v>130.67356002165198</v>
      </c>
      <c r="BA42" s="7">
        <f t="shared" si="15"/>
        <v>137.73180430490609</v>
      </c>
      <c r="BB42" s="7">
        <f t="shared" si="15"/>
        <v>140.36350454351577</v>
      </c>
      <c r="BC42" s="7">
        <f t="shared" si="16"/>
        <v>97.3705842086312</v>
      </c>
      <c r="BD42" s="7">
        <f t="shared" si="2"/>
        <v>12.982744561150827</v>
      </c>
      <c r="BE42" s="40">
        <f t="shared" si="17"/>
        <v>1.0284117135243369</v>
      </c>
      <c r="BF42" s="40">
        <f t="shared" si="18"/>
        <v>0</v>
      </c>
      <c r="BG42" s="40">
        <f t="shared" si="19"/>
        <v>0</v>
      </c>
      <c r="BH42" s="40">
        <f t="shared" si="19"/>
        <v>0</v>
      </c>
      <c r="BI42" s="40">
        <f t="shared" si="19"/>
        <v>0</v>
      </c>
      <c r="BJ42" s="40">
        <f t="shared" si="19"/>
        <v>0</v>
      </c>
      <c r="BK42" s="40">
        <f t="shared" si="19"/>
        <v>0</v>
      </c>
      <c r="BL42" s="40">
        <f t="shared" si="20"/>
        <v>159.32856415392175</v>
      </c>
      <c r="BM42" s="40">
        <f t="shared" si="20"/>
        <v>480.7753403649761</v>
      </c>
      <c r="BN42" s="40">
        <f t="shared" si="20"/>
        <v>780.31604999316198</v>
      </c>
      <c r="BO42" s="40">
        <f t="shared" si="20"/>
        <v>1037.5374886917452</v>
      </c>
      <c r="BP42" s="40">
        <f t="shared" si="20"/>
        <v>1234.910440491944</v>
      </c>
      <c r="BQ42" s="40">
        <f t="shared" si="46"/>
        <v>1358.9842649027996</v>
      </c>
      <c r="BR42" s="40">
        <f t="shared" si="46"/>
        <v>1401.3035358324016</v>
      </c>
      <c r="BS42" s="40">
        <f t="shared" si="46"/>
        <v>1358.9842649027996</v>
      </c>
      <c r="BT42" s="40">
        <f t="shared" si="46"/>
        <v>1234.910440491944</v>
      </c>
      <c r="BU42" s="40">
        <f t="shared" si="47"/>
        <v>1037.5374886917452</v>
      </c>
      <c r="BV42" s="40">
        <f t="shared" si="47"/>
        <v>780.31604999316198</v>
      </c>
      <c r="BW42" s="40">
        <f t="shared" si="47"/>
        <v>480.7753403649761</v>
      </c>
      <c r="BX42" s="40">
        <f t="shared" si="47"/>
        <v>159.32856415392175</v>
      </c>
      <c r="BY42" s="40">
        <f t="shared" si="48"/>
        <v>0</v>
      </c>
      <c r="BZ42" s="40">
        <f t="shared" si="48"/>
        <v>0</v>
      </c>
      <c r="CA42" s="40">
        <f t="shared" si="48"/>
        <v>0</v>
      </c>
      <c r="CB42" s="40">
        <f t="shared" si="38"/>
        <v>0</v>
      </c>
      <c r="CC42" s="40">
        <f t="shared" si="21"/>
        <v>0</v>
      </c>
      <c r="CD42" s="40">
        <f t="shared" si="21"/>
        <v>0</v>
      </c>
      <c r="CE42" s="40">
        <f t="shared" si="22"/>
        <v>714.66480327452484</v>
      </c>
      <c r="CF42" s="10">
        <f t="shared" si="5"/>
        <v>1.6994372890310117</v>
      </c>
      <c r="CG42" s="14">
        <v>44227</v>
      </c>
      <c r="CH42" s="35">
        <f t="shared" si="6"/>
        <v>6.3612903225806452</v>
      </c>
      <c r="CI42" s="7">
        <f t="shared" si="7"/>
        <v>41.509019425231315</v>
      </c>
      <c r="CJ42" s="7">
        <f t="shared" si="23"/>
        <v>21.169599906867973</v>
      </c>
      <c r="CK42" s="10">
        <f t="shared" si="8"/>
        <v>22.613690638830974</v>
      </c>
      <c r="CM42" s="17" t="s">
        <v>206</v>
      </c>
      <c r="CN42" t="s">
        <v>208</v>
      </c>
      <c r="CO42" s="18" t="s">
        <v>369</v>
      </c>
      <c r="CP42">
        <v>167</v>
      </c>
      <c r="CQ42">
        <v>132.6</v>
      </c>
      <c r="CR42">
        <v>133.5</v>
      </c>
      <c r="CS42">
        <v>137.80000000000001</v>
      </c>
      <c r="CT42">
        <v>158.69999999999999</v>
      </c>
      <c r="CU42">
        <v>193.2</v>
      </c>
      <c r="CV42">
        <v>229</v>
      </c>
      <c r="CW42">
        <v>254.1</v>
      </c>
      <c r="CX42">
        <v>238.3</v>
      </c>
      <c r="CY42">
        <v>226.3</v>
      </c>
      <c r="CZ42">
        <v>194.9</v>
      </c>
      <c r="DA42">
        <v>187.1</v>
      </c>
      <c r="DB42">
        <v>2252.5</v>
      </c>
      <c r="DC42" s="17">
        <v>-2.63</v>
      </c>
      <c r="DD42">
        <v>-54.95</v>
      </c>
      <c r="DE42">
        <v>175.74</v>
      </c>
      <c r="DF42" s="24">
        <v>26146</v>
      </c>
    </row>
    <row r="43" spans="1:125" ht="15.75" thickBot="1" x14ac:dyDescent="0.3">
      <c r="A43" s="8">
        <v>32</v>
      </c>
      <c r="B43" s="3" t="s">
        <v>17</v>
      </c>
      <c r="C43" s="14">
        <v>44228</v>
      </c>
      <c r="D43" s="11">
        <f t="shared" si="10"/>
        <v>-17.245529188505458</v>
      </c>
      <c r="E43" s="8">
        <f t="shared" si="28"/>
        <v>-180</v>
      </c>
      <c r="F43" s="3">
        <f t="shared" si="28"/>
        <v>-165</v>
      </c>
      <c r="G43" s="3">
        <f t="shared" si="28"/>
        <v>-150</v>
      </c>
      <c r="H43" s="3">
        <f t="shared" si="28"/>
        <v>-135</v>
      </c>
      <c r="I43" s="3">
        <f t="shared" si="28"/>
        <v>-120</v>
      </c>
      <c r="J43" s="3">
        <f t="shared" si="40"/>
        <v>-105</v>
      </c>
      <c r="K43" s="3">
        <f t="shared" si="40"/>
        <v>-90</v>
      </c>
      <c r="L43" s="3">
        <f t="shared" si="40"/>
        <v>-75</v>
      </c>
      <c r="M43" s="3">
        <f t="shared" si="40"/>
        <v>-60</v>
      </c>
      <c r="N43" s="3">
        <f t="shared" si="41"/>
        <v>-45</v>
      </c>
      <c r="O43" s="3">
        <f t="shared" si="41"/>
        <v>-30</v>
      </c>
      <c r="P43" s="3">
        <f t="shared" si="41"/>
        <v>-15</v>
      </c>
      <c r="Q43" s="3">
        <f t="shared" si="41"/>
        <v>0</v>
      </c>
      <c r="R43" s="3">
        <f t="shared" si="42"/>
        <v>15</v>
      </c>
      <c r="S43" s="3">
        <f t="shared" si="42"/>
        <v>30</v>
      </c>
      <c r="T43" s="3">
        <f t="shared" si="42"/>
        <v>45</v>
      </c>
      <c r="U43" s="3">
        <f t="shared" si="31"/>
        <v>60</v>
      </c>
      <c r="V43" s="3">
        <f t="shared" si="11"/>
        <v>75</v>
      </c>
      <c r="W43" s="3">
        <f t="shared" si="11"/>
        <v>90</v>
      </c>
      <c r="X43" s="3">
        <f t="shared" si="11"/>
        <v>105</v>
      </c>
      <c r="Y43" s="3">
        <f t="shared" si="11"/>
        <v>120</v>
      </c>
      <c r="Z43" s="3">
        <f t="shared" si="12"/>
        <v>135</v>
      </c>
      <c r="AA43" s="3">
        <f t="shared" si="12"/>
        <v>150</v>
      </c>
      <c r="AB43" s="3">
        <f t="shared" si="12"/>
        <v>165</v>
      </c>
      <c r="AC43" s="3">
        <f t="shared" si="12"/>
        <v>180</v>
      </c>
      <c r="AD43" s="7">
        <f t="shared" si="13"/>
        <v>140.63447081149454</v>
      </c>
      <c r="AE43" s="7">
        <f t="shared" si="13"/>
        <v>137.98487872581867</v>
      </c>
      <c r="AF43" s="7">
        <f t="shared" si="13"/>
        <v>130.88791545982306</v>
      </c>
      <c r="AG43" s="7">
        <f t="shared" si="13"/>
        <v>120.92918363306721</v>
      </c>
      <c r="AH43" s="7">
        <f t="shared" si="13"/>
        <v>109.31373702283547</v>
      </c>
      <c r="AI43" s="7">
        <f t="shared" si="43"/>
        <v>96.739533621299984</v>
      </c>
      <c r="AJ43" s="7">
        <f t="shared" si="43"/>
        <v>83.590484343734474</v>
      </c>
      <c r="AK43" s="7">
        <f t="shared" si="43"/>
        <v>70.085107626789465</v>
      </c>
      <c r="AL43" s="7">
        <f t="shared" si="43"/>
        <v>56.357542184166057</v>
      </c>
      <c r="AM43" s="7">
        <f t="shared" si="44"/>
        <v>42.502641315098778</v>
      </c>
      <c r="AN43" s="7">
        <f t="shared" si="44"/>
        <v>28.615992408562494</v>
      </c>
      <c r="AO43" s="7">
        <f t="shared" si="44"/>
        <v>14.93114676159807</v>
      </c>
      <c r="AP43" s="7">
        <f t="shared" si="44"/>
        <v>4.8744708114945894</v>
      </c>
      <c r="AQ43" s="7">
        <f t="shared" si="45"/>
        <v>14.93114676159807</v>
      </c>
      <c r="AR43" s="7">
        <f t="shared" si="45"/>
        <v>28.615992408562494</v>
      </c>
      <c r="AS43" s="7">
        <f t="shared" si="45"/>
        <v>42.502641315098778</v>
      </c>
      <c r="AT43" s="7">
        <f t="shared" si="32"/>
        <v>56.357542184166057</v>
      </c>
      <c r="AU43" s="7">
        <f t="shared" si="14"/>
        <v>70.085107626789465</v>
      </c>
      <c r="AV43" s="7">
        <f t="shared" si="14"/>
        <v>83.590484343734474</v>
      </c>
      <c r="AW43" s="7">
        <f t="shared" si="14"/>
        <v>96.739533621299984</v>
      </c>
      <c r="AX43" s="7">
        <f t="shared" si="14"/>
        <v>109.31373702283547</v>
      </c>
      <c r="AY43" s="7">
        <f t="shared" si="15"/>
        <v>120.92918363306721</v>
      </c>
      <c r="AZ43" s="7">
        <f t="shared" si="15"/>
        <v>130.88791545982306</v>
      </c>
      <c r="BA43" s="7">
        <f t="shared" si="15"/>
        <v>137.98487872581867</v>
      </c>
      <c r="BB43" s="7">
        <f t="shared" si="15"/>
        <v>140.63447081149454</v>
      </c>
      <c r="BC43" s="7">
        <f t="shared" si="16"/>
        <v>97.248663560610794</v>
      </c>
      <c r="BD43" s="7">
        <f t="shared" si="2"/>
        <v>12.966488474748106</v>
      </c>
      <c r="BE43" s="40">
        <f t="shared" si="17"/>
        <v>1.0281185581963432</v>
      </c>
      <c r="BF43" s="40">
        <f t="shared" si="18"/>
        <v>0</v>
      </c>
      <c r="BG43" s="40">
        <f t="shared" si="19"/>
        <v>0</v>
      </c>
      <c r="BH43" s="40">
        <f t="shared" si="19"/>
        <v>0</v>
      </c>
      <c r="BI43" s="40">
        <f t="shared" si="19"/>
        <v>0</v>
      </c>
      <c r="BJ43" s="40">
        <f t="shared" si="19"/>
        <v>0</v>
      </c>
      <c r="BK43" s="40">
        <f t="shared" si="19"/>
        <v>0</v>
      </c>
      <c r="BL43" s="40">
        <f t="shared" si="20"/>
        <v>156.89463851718011</v>
      </c>
      <c r="BM43" s="40">
        <f t="shared" si="20"/>
        <v>478.72585151212814</v>
      </c>
      <c r="BN43" s="40">
        <f t="shared" si="20"/>
        <v>778.6247991926972</v>
      </c>
      <c r="BO43" s="40">
        <f t="shared" si="20"/>
        <v>1036.1538638808995</v>
      </c>
      <c r="BP43" s="40">
        <f t="shared" si="20"/>
        <v>1233.7628654051368</v>
      </c>
      <c r="BQ43" s="40">
        <f t="shared" si="46"/>
        <v>1357.9850768758474</v>
      </c>
      <c r="BR43" s="40">
        <f t="shared" si="46"/>
        <v>1400.3549598682137</v>
      </c>
      <c r="BS43" s="40">
        <f t="shared" si="46"/>
        <v>1357.9850768758474</v>
      </c>
      <c r="BT43" s="40">
        <f t="shared" si="46"/>
        <v>1233.7628654051368</v>
      </c>
      <c r="BU43" s="40">
        <f t="shared" si="47"/>
        <v>1036.1538638808995</v>
      </c>
      <c r="BV43" s="40">
        <f t="shared" si="47"/>
        <v>778.6247991926972</v>
      </c>
      <c r="BW43" s="40">
        <f t="shared" si="47"/>
        <v>478.72585151212814</v>
      </c>
      <c r="BX43" s="40">
        <f t="shared" si="47"/>
        <v>156.89463851718011</v>
      </c>
      <c r="BY43" s="40">
        <f t="shared" si="48"/>
        <v>0</v>
      </c>
      <c r="BZ43" s="40">
        <f t="shared" si="48"/>
        <v>0</v>
      </c>
      <c r="CA43" s="40">
        <f t="shared" si="48"/>
        <v>0</v>
      </c>
      <c r="CB43" s="40">
        <f t="shared" si="38"/>
        <v>0</v>
      </c>
      <c r="CC43" s="40">
        <f t="shared" si="21"/>
        <v>0</v>
      </c>
      <c r="CD43" s="40">
        <f t="shared" si="21"/>
        <v>0</v>
      </c>
      <c r="CE43" s="40">
        <f t="shared" si="22"/>
        <v>714.18102953278901</v>
      </c>
      <c r="CF43" s="10">
        <f t="shared" si="5"/>
        <v>1.6973093722968906</v>
      </c>
      <c r="CG43" s="14">
        <v>44228</v>
      </c>
      <c r="CH43" s="35">
        <f t="shared" si="6"/>
        <v>6.6607142857142856</v>
      </c>
      <c r="CI43" s="7">
        <f t="shared" si="7"/>
        <v>41.442086555271537</v>
      </c>
      <c r="CJ43" s="7">
        <f t="shared" si="23"/>
        <v>21.135464143188486</v>
      </c>
      <c r="CK43" s="10">
        <f t="shared" si="8"/>
        <v>23.088097093202137</v>
      </c>
      <c r="CM43" s="17" t="s">
        <v>42</v>
      </c>
      <c r="CN43" t="s">
        <v>43</v>
      </c>
      <c r="CO43" s="18" t="s">
        <v>370</v>
      </c>
      <c r="CP43">
        <v>99.4</v>
      </c>
      <c r="CQ43">
        <v>92.7</v>
      </c>
      <c r="CR43">
        <v>103.5</v>
      </c>
      <c r="CS43">
        <v>115.6</v>
      </c>
      <c r="CT43">
        <v>114.6</v>
      </c>
      <c r="CU43">
        <v>111</v>
      </c>
      <c r="CV43">
        <v>141.4</v>
      </c>
      <c r="CW43">
        <v>152.6</v>
      </c>
      <c r="CX43">
        <v>149.19999999999999</v>
      </c>
      <c r="CY43">
        <v>137.5</v>
      </c>
      <c r="CZ43">
        <v>123</v>
      </c>
      <c r="DA43">
        <v>107.5</v>
      </c>
      <c r="DB43">
        <v>1448</v>
      </c>
      <c r="DC43" s="17">
        <v>-4.38</v>
      </c>
      <c r="DD43">
        <v>-70.03</v>
      </c>
      <c r="DE43">
        <v>65</v>
      </c>
      <c r="DF43" s="24">
        <v>8767</v>
      </c>
    </row>
    <row r="44" spans="1:125" ht="15.75" thickBot="1" x14ac:dyDescent="0.3">
      <c r="A44" s="8">
        <v>33</v>
      </c>
      <c r="B44" s="3" t="s">
        <v>17</v>
      </c>
      <c r="C44" s="14">
        <v>44229</v>
      </c>
      <c r="D44" s="11">
        <f t="shared" si="10"/>
        <v>-16.969452698039142</v>
      </c>
      <c r="E44" s="8">
        <f t="shared" si="28"/>
        <v>-180</v>
      </c>
      <c r="F44" s="3">
        <f t="shared" si="28"/>
        <v>-165</v>
      </c>
      <c r="G44" s="3">
        <f t="shared" si="28"/>
        <v>-150</v>
      </c>
      <c r="H44" s="3">
        <f t="shared" si="28"/>
        <v>-135</v>
      </c>
      <c r="I44" s="3">
        <f t="shared" si="28"/>
        <v>-120</v>
      </c>
      <c r="J44" s="3">
        <f t="shared" si="40"/>
        <v>-105</v>
      </c>
      <c r="K44" s="3">
        <f t="shared" si="40"/>
        <v>-90</v>
      </c>
      <c r="L44" s="3">
        <f t="shared" si="40"/>
        <v>-75</v>
      </c>
      <c r="M44" s="3">
        <f t="shared" si="40"/>
        <v>-60</v>
      </c>
      <c r="N44" s="3">
        <f t="shared" si="41"/>
        <v>-45</v>
      </c>
      <c r="O44" s="3">
        <f t="shared" si="41"/>
        <v>-30</v>
      </c>
      <c r="P44" s="3">
        <f t="shared" si="41"/>
        <v>-15</v>
      </c>
      <c r="Q44" s="3">
        <f t="shared" si="41"/>
        <v>0</v>
      </c>
      <c r="R44" s="3">
        <f t="shared" si="42"/>
        <v>15</v>
      </c>
      <c r="S44" s="3">
        <f t="shared" si="42"/>
        <v>30</v>
      </c>
      <c r="T44" s="3">
        <f t="shared" si="42"/>
        <v>45</v>
      </c>
      <c r="U44" s="3">
        <f t="shared" si="31"/>
        <v>60</v>
      </c>
      <c r="V44" s="3">
        <f t="shared" si="11"/>
        <v>75</v>
      </c>
      <c r="W44" s="3">
        <f t="shared" si="11"/>
        <v>90</v>
      </c>
      <c r="X44" s="3">
        <f t="shared" si="11"/>
        <v>105</v>
      </c>
      <c r="Y44" s="3">
        <f t="shared" si="11"/>
        <v>120</v>
      </c>
      <c r="Z44" s="3">
        <f t="shared" si="12"/>
        <v>135</v>
      </c>
      <c r="AA44" s="3">
        <f t="shared" si="12"/>
        <v>150</v>
      </c>
      <c r="AB44" s="3">
        <f t="shared" si="12"/>
        <v>165</v>
      </c>
      <c r="AC44" s="3">
        <f t="shared" si="12"/>
        <v>180</v>
      </c>
      <c r="AD44" s="7">
        <f t="shared" si="13"/>
        <v>140.91054730196086</v>
      </c>
      <c r="AE44" s="7">
        <f t="shared" si="13"/>
        <v>138.24253818028086</v>
      </c>
      <c r="AF44" s="7">
        <f t="shared" si="13"/>
        <v>131.10588504086257</v>
      </c>
      <c r="AG44" s="7">
        <f t="shared" si="13"/>
        <v>121.1071936443735</v>
      </c>
      <c r="AH44" s="7">
        <f t="shared" si="13"/>
        <v>109.4589435970242</v>
      </c>
      <c r="AI44" s="7">
        <f t="shared" si="43"/>
        <v>96.859203739037994</v>
      </c>
      <c r="AJ44" s="7">
        <f t="shared" si="43"/>
        <v>83.690455823843905</v>
      </c>
      <c r="AK44" s="7">
        <f t="shared" si="43"/>
        <v>70.170049923566353</v>
      </c>
      <c r="AL44" s="7">
        <f t="shared" si="43"/>
        <v>56.431670254586606</v>
      </c>
      <c r="AM44" s="7">
        <f t="shared" si="44"/>
        <v>42.570915071096529</v>
      </c>
      <c r="AN44" s="7">
        <f t="shared" si="44"/>
        <v>28.687321703273618</v>
      </c>
      <c r="AO44" s="7">
        <f t="shared" si="44"/>
        <v>15.034366524094846</v>
      </c>
      <c r="AP44" s="7">
        <f t="shared" si="44"/>
        <v>5.1505473019608283</v>
      </c>
      <c r="AQ44" s="7">
        <f t="shared" si="45"/>
        <v>15.034366524094846</v>
      </c>
      <c r="AR44" s="7">
        <f t="shared" si="45"/>
        <v>28.687321703273618</v>
      </c>
      <c r="AS44" s="7">
        <f t="shared" si="45"/>
        <v>42.570915071096529</v>
      </c>
      <c r="AT44" s="7">
        <f t="shared" si="32"/>
        <v>56.431670254586606</v>
      </c>
      <c r="AU44" s="7">
        <f t="shared" si="14"/>
        <v>70.170049923566353</v>
      </c>
      <c r="AV44" s="7">
        <f t="shared" si="14"/>
        <v>83.690455823843905</v>
      </c>
      <c r="AW44" s="7">
        <f t="shared" si="14"/>
        <v>96.859203739037994</v>
      </c>
      <c r="AX44" s="7">
        <f t="shared" si="14"/>
        <v>109.4589435970242</v>
      </c>
      <c r="AY44" s="7">
        <f t="shared" si="15"/>
        <v>121.1071936443735</v>
      </c>
      <c r="AZ44" s="7">
        <f t="shared" si="15"/>
        <v>131.10588504086257</v>
      </c>
      <c r="BA44" s="7">
        <f t="shared" si="15"/>
        <v>138.24253818028086</v>
      </c>
      <c r="BB44" s="7">
        <f t="shared" si="15"/>
        <v>140.91054730196086</v>
      </c>
      <c r="BC44" s="7">
        <f t="shared" si="16"/>
        <v>97.124844938032609</v>
      </c>
      <c r="BD44" s="7">
        <f t="shared" si="2"/>
        <v>12.949979325071014</v>
      </c>
      <c r="BE44" s="40">
        <f t="shared" si="17"/>
        <v>1.0278170707327079</v>
      </c>
      <c r="BF44" s="40">
        <f t="shared" si="18"/>
        <v>0</v>
      </c>
      <c r="BG44" s="40">
        <f t="shared" si="19"/>
        <v>0</v>
      </c>
      <c r="BH44" s="40">
        <f t="shared" si="19"/>
        <v>0</v>
      </c>
      <c r="BI44" s="40">
        <f t="shared" si="19"/>
        <v>0</v>
      </c>
      <c r="BJ44" s="40">
        <f t="shared" si="19"/>
        <v>0</v>
      </c>
      <c r="BK44" s="40">
        <f t="shared" si="19"/>
        <v>0</v>
      </c>
      <c r="BL44" s="40">
        <f t="shared" si="20"/>
        <v>154.41218299169293</v>
      </c>
      <c r="BM44" s="40">
        <f t="shared" si="20"/>
        <v>476.62652404949682</v>
      </c>
      <c r="BN44" s="40">
        <f t="shared" si="20"/>
        <v>776.88249024858692</v>
      </c>
      <c r="BO44" s="40">
        <f t="shared" si="20"/>
        <v>1034.71813368894</v>
      </c>
      <c r="BP44" s="40">
        <f t="shared" si="20"/>
        <v>1232.5623813636435</v>
      </c>
      <c r="BQ44" s="40">
        <f t="shared" si="46"/>
        <v>1356.932474746744</v>
      </c>
      <c r="BR44" s="40">
        <f t="shared" si="46"/>
        <v>1399.352797505481</v>
      </c>
      <c r="BS44" s="40">
        <f t="shared" si="46"/>
        <v>1356.932474746744</v>
      </c>
      <c r="BT44" s="40">
        <f t="shared" si="46"/>
        <v>1232.5623813636435</v>
      </c>
      <c r="BU44" s="40">
        <f t="shared" si="47"/>
        <v>1034.71813368894</v>
      </c>
      <c r="BV44" s="40">
        <f t="shared" si="47"/>
        <v>776.88249024858692</v>
      </c>
      <c r="BW44" s="40">
        <f t="shared" si="47"/>
        <v>476.62652404949682</v>
      </c>
      <c r="BX44" s="40">
        <f t="shared" si="47"/>
        <v>154.41218299169293</v>
      </c>
      <c r="BY44" s="40">
        <f t="shared" si="48"/>
        <v>0</v>
      </c>
      <c r="BZ44" s="40">
        <f t="shared" si="48"/>
        <v>0</v>
      </c>
      <c r="CA44" s="40">
        <f t="shared" si="48"/>
        <v>0</v>
      </c>
      <c r="CB44" s="40">
        <f t="shared" si="38"/>
        <v>0</v>
      </c>
      <c r="CC44" s="40">
        <f t="shared" si="21"/>
        <v>0</v>
      </c>
      <c r="CD44" s="40">
        <f t="shared" si="21"/>
        <v>0</v>
      </c>
      <c r="CE44" s="40">
        <f t="shared" si="22"/>
        <v>713.66992672779531</v>
      </c>
      <c r="CF44" s="10">
        <f t="shared" si="5"/>
        <v>1.6951483296576169</v>
      </c>
      <c r="CG44" s="14">
        <v>44229</v>
      </c>
      <c r="CH44" s="35">
        <f t="shared" si="6"/>
        <v>6.6607142857142856</v>
      </c>
      <c r="CI44" s="7">
        <f t="shared" si="7"/>
        <v>41.372697916070514</v>
      </c>
      <c r="CJ44" s="7">
        <f t="shared" si="23"/>
        <v>21.100075937195964</v>
      </c>
      <c r="CK44" s="10">
        <f t="shared" si="8"/>
        <v>23.063528202789776</v>
      </c>
      <c r="CM44" s="17" t="s">
        <v>284</v>
      </c>
      <c r="CN44" t="s">
        <v>285</v>
      </c>
      <c r="CO44" s="18" t="s">
        <v>371</v>
      </c>
      <c r="CP44">
        <v>223</v>
      </c>
      <c r="CQ44">
        <v>197.4</v>
      </c>
      <c r="CR44">
        <v>212.5</v>
      </c>
      <c r="CS44">
        <v>181.9</v>
      </c>
      <c r="CT44">
        <v>152.4</v>
      </c>
      <c r="CU44">
        <v>131.19999999999999</v>
      </c>
      <c r="CV44">
        <v>153.19999999999999</v>
      </c>
      <c r="CW44">
        <v>168.8</v>
      </c>
      <c r="CX44">
        <v>169.1</v>
      </c>
      <c r="CY44">
        <v>183.4</v>
      </c>
      <c r="CZ44">
        <v>220.4</v>
      </c>
      <c r="DA44">
        <v>241.1</v>
      </c>
      <c r="DB44">
        <v>2234.4</v>
      </c>
      <c r="DC44" s="17">
        <v>-29.15</v>
      </c>
      <c r="DD44">
        <v>-51.52</v>
      </c>
      <c r="DE44">
        <v>640</v>
      </c>
      <c r="DF44" s="24">
        <v>6607</v>
      </c>
    </row>
    <row r="45" spans="1:125" ht="15.75" thickBot="1" x14ac:dyDescent="0.3">
      <c r="A45" s="8">
        <v>34</v>
      </c>
      <c r="B45" s="3" t="s">
        <v>17</v>
      </c>
      <c r="C45" s="14">
        <v>44230</v>
      </c>
      <c r="D45" s="11">
        <f t="shared" si="10"/>
        <v>-16.688347792507614</v>
      </c>
      <c r="E45" s="8">
        <f t="shared" si="28"/>
        <v>-180</v>
      </c>
      <c r="F45" s="3">
        <f t="shared" si="28"/>
        <v>-165</v>
      </c>
      <c r="G45" s="3">
        <f t="shared" si="28"/>
        <v>-150</v>
      </c>
      <c r="H45" s="3">
        <f t="shared" si="28"/>
        <v>-135</v>
      </c>
      <c r="I45" s="3">
        <f t="shared" si="28"/>
        <v>-120</v>
      </c>
      <c r="J45" s="3">
        <f t="shared" si="40"/>
        <v>-105</v>
      </c>
      <c r="K45" s="3">
        <f t="shared" si="40"/>
        <v>-90</v>
      </c>
      <c r="L45" s="3">
        <f t="shared" si="40"/>
        <v>-75</v>
      </c>
      <c r="M45" s="3">
        <f t="shared" si="40"/>
        <v>-60</v>
      </c>
      <c r="N45" s="3">
        <f t="shared" si="41"/>
        <v>-45</v>
      </c>
      <c r="O45" s="3">
        <f t="shared" si="41"/>
        <v>-30</v>
      </c>
      <c r="P45" s="3">
        <f t="shared" si="41"/>
        <v>-15</v>
      </c>
      <c r="Q45" s="3">
        <f t="shared" si="41"/>
        <v>0</v>
      </c>
      <c r="R45" s="3">
        <f t="shared" si="42"/>
        <v>15</v>
      </c>
      <c r="S45" s="3">
        <f t="shared" si="42"/>
        <v>30</v>
      </c>
      <c r="T45" s="3">
        <f t="shared" si="42"/>
        <v>45</v>
      </c>
      <c r="U45" s="3">
        <f t="shared" si="31"/>
        <v>60</v>
      </c>
      <c r="V45" s="3">
        <f t="shared" si="11"/>
        <v>75</v>
      </c>
      <c r="W45" s="3">
        <f t="shared" si="11"/>
        <v>90</v>
      </c>
      <c r="X45" s="3">
        <f t="shared" si="11"/>
        <v>105</v>
      </c>
      <c r="Y45" s="3">
        <f t="shared" si="11"/>
        <v>120</v>
      </c>
      <c r="Z45" s="3">
        <f t="shared" si="12"/>
        <v>135</v>
      </c>
      <c r="AA45" s="3">
        <f t="shared" si="12"/>
        <v>150</v>
      </c>
      <c r="AB45" s="3">
        <f t="shared" si="12"/>
        <v>165</v>
      </c>
      <c r="AC45" s="3">
        <f t="shared" si="12"/>
        <v>180</v>
      </c>
      <c r="AD45" s="7">
        <f t="shared" si="13"/>
        <v>141.19165220749238</v>
      </c>
      <c r="AE45" s="7">
        <f t="shared" si="13"/>
        <v>138.50469212921953</v>
      </c>
      <c r="AF45" s="7">
        <f t="shared" si="13"/>
        <v>131.32737395857259</v>
      </c>
      <c r="AG45" s="7">
        <f t="shared" si="13"/>
        <v>121.2879631017076</v>
      </c>
      <c r="AH45" s="7">
        <f t="shared" si="13"/>
        <v>109.60644528550533</v>
      </c>
      <c r="AI45" s="7">
        <f t="shared" si="43"/>
        <v>96.980919938246188</v>
      </c>
      <c r="AJ45" s="7">
        <f t="shared" si="43"/>
        <v>83.792379442752605</v>
      </c>
      <c r="AK45" s="7">
        <f t="shared" si="43"/>
        <v>70.256985325519693</v>
      </c>
      <c r="AL45" s="7">
        <f t="shared" si="43"/>
        <v>56.507989366498258</v>
      </c>
      <c r="AM45" s="7">
        <f t="shared" si="44"/>
        <v>42.641827409499136</v>
      </c>
      <c r="AN45" s="7">
        <f t="shared" si="44"/>
        <v>28.762275815980267</v>
      </c>
      <c r="AO45" s="7">
        <f t="shared" si="44"/>
        <v>15.14381348626339</v>
      </c>
      <c r="AP45" s="7">
        <f t="shared" si="44"/>
        <v>5.4316522074923634</v>
      </c>
      <c r="AQ45" s="7">
        <f t="shared" si="45"/>
        <v>15.14381348626339</v>
      </c>
      <c r="AR45" s="7">
        <f t="shared" si="45"/>
        <v>28.762275815980267</v>
      </c>
      <c r="AS45" s="7">
        <f t="shared" si="45"/>
        <v>42.641827409499136</v>
      </c>
      <c r="AT45" s="7">
        <f t="shared" si="32"/>
        <v>56.507989366498258</v>
      </c>
      <c r="AU45" s="7">
        <f t="shared" si="14"/>
        <v>70.256985325519693</v>
      </c>
      <c r="AV45" s="7">
        <f t="shared" si="14"/>
        <v>83.792379442752605</v>
      </c>
      <c r="AW45" s="7">
        <f t="shared" si="14"/>
        <v>96.980919938246188</v>
      </c>
      <c r="AX45" s="7">
        <f t="shared" si="14"/>
        <v>109.60644528550533</v>
      </c>
      <c r="AY45" s="7">
        <f t="shared" si="15"/>
        <v>121.2879631017076</v>
      </c>
      <c r="AZ45" s="7">
        <f t="shared" si="15"/>
        <v>131.32737395857259</v>
      </c>
      <c r="BA45" s="7">
        <f t="shared" si="15"/>
        <v>138.50469212921953</v>
      </c>
      <c r="BB45" s="7">
        <f t="shared" si="15"/>
        <v>141.19165220749238</v>
      </c>
      <c r="BC45" s="7">
        <f t="shared" si="16"/>
        <v>96.999178828708466</v>
      </c>
      <c r="BD45" s="7">
        <f t="shared" si="2"/>
        <v>12.933223843827795</v>
      </c>
      <c r="BE45" s="40">
        <f t="shared" si="17"/>
        <v>1.0275073404706727</v>
      </c>
      <c r="BF45" s="40">
        <f t="shared" si="18"/>
        <v>0</v>
      </c>
      <c r="BG45" s="40">
        <f t="shared" si="19"/>
        <v>0</v>
      </c>
      <c r="BH45" s="40">
        <f t="shared" si="19"/>
        <v>0</v>
      </c>
      <c r="BI45" s="40">
        <f t="shared" si="19"/>
        <v>0</v>
      </c>
      <c r="BJ45" s="40">
        <f t="shared" si="19"/>
        <v>0</v>
      </c>
      <c r="BK45" s="40">
        <f t="shared" si="19"/>
        <v>0</v>
      </c>
      <c r="BL45" s="40">
        <f t="shared" si="20"/>
        <v>151.88189219157405</v>
      </c>
      <c r="BM45" s="40">
        <f t="shared" si="20"/>
        <v>474.47750347926734</v>
      </c>
      <c r="BN45" s="40">
        <f t="shared" si="20"/>
        <v>775.08875697215888</v>
      </c>
      <c r="BO45" s="40">
        <f t="shared" si="20"/>
        <v>1033.2294925282927</v>
      </c>
      <c r="BP45" s="40">
        <f t="shared" si="20"/>
        <v>1231.3078456172543</v>
      </c>
      <c r="BQ45" s="40">
        <f t="shared" si="46"/>
        <v>1355.8251038159863</v>
      </c>
      <c r="BR45" s="40">
        <f t="shared" si="46"/>
        <v>1398.2956217527437</v>
      </c>
      <c r="BS45" s="40">
        <f t="shared" si="46"/>
        <v>1355.8251038159863</v>
      </c>
      <c r="BT45" s="40">
        <f t="shared" si="46"/>
        <v>1231.3078456172543</v>
      </c>
      <c r="BU45" s="40">
        <f t="shared" si="47"/>
        <v>1033.2294925282927</v>
      </c>
      <c r="BV45" s="40">
        <f t="shared" si="47"/>
        <v>775.08875697215888</v>
      </c>
      <c r="BW45" s="40">
        <f t="shared" si="47"/>
        <v>474.47750347926734</v>
      </c>
      <c r="BX45" s="40">
        <f t="shared" si="47"/>
        <v>151.88189219157405</v>
      </c>
      <c r="BY45" s="40">
        <f t="shared" si="48"/>
        <v>0</v>
      </c>
      <c r="BZ45" s="40">
        <f t="shared" si="48"/>
        <v>0</v>
      </c>
      <c r="CA45" s="40">
        <f t="shared" si="48"/>
        <v>0</v>
      </c>
      <c r="CB45" s="40">
        <f t="shared" si="38"/>
        <v>0</v>
      </c>
      <c r="CC45" s="40">
        <f t="shared" si="21"/>
        <v>0</v>
      </c>
      <c r="CD45" s="40">
        <f t="shared" si="21"/>
        <v>0</v>
      </c>
      <c r="CE45" s="40">
        <f t="shared" si="22"/>
        <v>713.13076709389929</v>
      </c>
      <c r="CF45" s="10">
        <f t="shared" si="5"/>
        <v>1.6929550422917394</v>
      </c>
      <c r="CG45" s="14">
        <v>44230</v>
      </c>
      <c r="CH45" s="35">
        <f t="shared" si="6"/>
        <v>6.6607142857142856</v>
      </c>
      <c r="CI45" s="7">
        <f t="shared" si="7"/>
        <v>41.300817720241113</v>
      </c>
      <c r="CJ45" s="7">
        <f t="shared" si="23"/>
        <v>21.063417037322967</v>
      </c>
      <c r="CK45" s="10">
        <f t="shared" si="8"/>
        <v>23.03776883304079</v>
      </c>
      <c r="CM45" s="17" t="s">
        <v>105</v>
      </c>
      <c r="CN45" t="s">
        <v>106</v>
      </c>
      <c r="CO45" s="18" t="s">
        <v>372</v>
      </c>
      <c r="CP45">
        <v>206.9</v>
      </c>
      <c r="CQ45">
        <v>202.4</v>
      </c>
      <c r="CR45">
        <v>193.5</v>
      </c>
      <c r="CS45">
        <v>179.8</v>
      </c>
      <c r="CT45">
        <v>178.6</v>
      </c>
      <c r="CU45">
        <v>168.1</v>
      </c>
      <c r="CV45">
        <v>171.1</v>
      </c>
      <c r="CW45">
        <v>185.1</v>
      </c>
      <c r="CX45">
        <v>156.1</v>
      </c>
      <c r="CY45">
        <v>163.1</v>
      </c>
      <c r="CZ45">
        <v>143.9</v>
      </c>
      <c r="DA45">
        <v>171.5</v>
      </c>
      <c r="DB45">
        <v>2120.1</v>
      </c>
      <c r="DC45" s="17">
        <v>-18.54</v>
      </c>
      <c r="DD45">
        <v>-40.270000000000003</v>
      </c>
      <c r="DE45">
        <v>100</v>
      </c>
      <c r="DF45" s="24">
        <v>31343</v>
      </c>
    </row>
    <row r="46" spans="1:125" ht="15.75" thickBot="1" x14ac:dyDescent="0.3">
      <c r="A46" s="8">
        <v>35</v>
      </c>
      <c r="B46" s="3" t="s">
        <v>17</v>
      </c>
      <c r="C46" s="14">
        <v>44231</v>
      </c>
      <c r="D46" s="11">
        <f t="shared" si="10"/>
        <v>-16.402297769361123</v>
      </c>
      <c r="E46" s="8">
        <f t="shared" si="28"/>
        <v>-180</v>
      </c>
      <c r="F46" s="3">
        <f t="shared" si="28"/>
        <v>-165</v>
      </c>
      <c r="G46" s="3">
        <f t="shared" si="28"/>
        <v>-150</v>
      </c>
      <c r="H46" s="3">
        <f t="shared" si="28"/>
        <v>-135</v>
      </c>
      <c r="I46" s="3">
        <f t="shared" si="28"/>
        <v>-120</v>
      </c>
      <c r="J46" s="3">
        <f t="shared" si="40"/>
        <v>-105</v>
      </c>
      <c r="K46" s="3">
        <f t="shared" si="40"/>
        <v>-90</v>
      </c>
      <c r="L46" s="3">
        <f t="shared" si="40"/>
        <v>-75</v>
      </c>
      <c r="M46" s="3">
        <f t="shared" si="40"/>
        <v>-60</v>
      </c>
      <c r="N46" s="3">
        <f t="shared" si="41"/>
        <v>-45</v>
      </c>
      <c r="O46" s="3">
        <f t="shared" si="41"/>
        <v>-30</v>
      </c>
      <c r="P46" s="3">
        <f t="shared" si="41"/>
        <v>-15</v>
      </c>
      <c r="Q46" s="3">
        <f t="shared" si="41"/>
        <v>0</v>
      </c>
      <c r="R46" s="3">
        <f t="shared" si="42"/>
        <v>15</v>
      </c>
      <c r="S46" s="3">
        <f t="shared" si="42"/>
        <v>30</v>
      </c>
      <c r="T46" s="3">
        <f t="shared" si="42"/>
        <v>45</v>
      </c>
      <c r="U46" s="3">
        <f t="shared" si="31"/>
        <v>60</v>
      </c>
      <c r="V46" s="3">
        <f t="shared" si="11"/>
        <v>75</v>
      </c>
      <c r="W46" s="3">
        <f t="shared" si="11"/>
        <v>90</v>
      </c>
      <c r="X46" s="3">
        <f t="shared" si="11"/>
        <v>105</v>
      </c>
      <c r="Y46" s="3">
        <f t="shared" si="11"/>
        <v>120</v>
      </c>
      <c r="Z46" s="3">
        <f t="shared" si="12"/>
        <v>135</v>
      </c>
      <c r="AA46" s="3">
        <f t="shared" si="12"/>
        <v>150</v>
      </c>
      <c r="AB46" s="3">
        <f t="shared" si="12"/>
        <v>165</v>
      </c>
      <c r="AC46" s="3">
        <f t="shared" si="12"/>
        <v>180</v>
      </c>
      <c r="AD46" s="7">
        <f t="shared" si="13"/>
        <v>141.4777022306389</v>
      </c>
      <c r="AE46" s="7">
        <f t="shared" si="13"/>
        <v>138.77124818287274</v>
      </c>
      <c r="AF46" s="7">
        <f t="shared" si="13"/>
        <v>131.55228552679185</v>
      </c>
      <c r="AG46" s="7">
        <f t="shared" si="13"/>
        <v>121.47140701394807</v>
      </c>
      <c r="AH46" s="7">
        <f t="shared" si="13"/>
        <v>109.75617596746545</v>
      </c>
      <c r="AI46" s="7">
        <f t="shared" si="43"/>
        <v>97.104636428227451</v>
      </c>
      <c r="AJ46" s="7">
        <f t="shared" si="43"/>
        <v>83.896229780864871</v>
      </c>
      <c r="AK46" s="7">
        <f t="shared" si="43"/>
        <v>70.345909321749645</v>
      </c>
      <c r="AL46" s="7">
        <f t="shared" si="43"/>
        <v>56.586518008217531</v>
      </c>
      <c r="AM46" s="7">
        <f t="shared" si="44"/>
        <v>42.715424765285576</v>
      </c>
      <c r="AN46" s="7">
        <f t="shared" si="44"/>
        <v>28.840938506469957</v>
      </c>
      <c r="AO46" s="7">
        <f t="shared" si="44"/>
        <v>15.259591681902263</v>
      </c>
      <c r="AP46" s="7">
        <f t="shared" si="44"/>
        <v>5.7177022306388494</v>
      </c>
      <c r="AQ46" s="7">
        <f t="shared" si="45"/>
        <v>15.259591681902263</v>
      </c>
      <c r="AR46" s="7">
        <f t="shared" si="45"/>
        <v>28.840938506469957</v>
      </c>
      <c r="AS46" s="7">
        <f t="shared" si="45"/>
        <v>42.715424765285576</v>
      </c>
      <c r="AT46" s="7">
        <f t="shared" si="32"/>
        <v>56.586518008217531</v>
      </c>
      <c r="AU46" s="7">
        <f t="shared" si="14"/>
        <v>70.345909321749645</v>
      </c>
      <c r="AV46" s="7">
        <f t="shared" si="14"/>
        <v>83.896229780864871</v>
      </c>
      <c r="AW46" s="7">
        <f t="shared" si="14"/>
        <v>97.104636428227451</v>
      </c>
      <c r="AX46" s="7">
        <f t="shared" si="14"/>
        <v>109.75617596746545</v>
      </c>
      <c r="AY46" s="7">
        <f t="shared" si="15"/>
        <v>121.47140701394807</v>
      </c>
      <c r="AZ46" s="7">
        <f t="shared" si="15"/>
        <v>131.55228552679185</v>
      </c>
      <c r="BA46" s="7">
        <f t="shared" si="15"/>
        <v>138.77124818287274</v>
      </c>
      <c r="BB46" s="7">
        <f t="shared" si="15"/>
        <v>141.4777022306389</v>
      </c>
      <c r="BC46" s="7">
        <f t="shared" si="16"/>
        <v>96.871715488366618</v>
      </c>
      <c r="BD46" s="7">
        <f t="shared" si="2"/>
        <v>12.916228731782216</v>
      </c>
      <c r="BE46" s="40">
        <f t="shared" si="17"/>
        <v>1.0271894591899993</v>
      </c>
      <c r="BF46" s="40">
        <f t="shared" si="18"/>
        <v>0</v>
      </c>
      <c r="BG46" s="40">
        <f t="shared" si="19"/>
        <v>0</v>
      </c>
      <c r="BH46" s="40">
        <f t="shared" si="19"/>
        <v>0</v>
      </c>
      <c r="BI46" s="40">
        <f t="shared" si="19"/>
        <v>0</v>
      </c>
      <c r="BJ46" s="40">
        <f t="shared" si="19"/>
        <v>0</v>
      </c>
      <c r="BK46" s="40">
        <f t="shared" si="19"/>
        <v>0</v>
      </c>
      <c r="BL46" s="40">
        <f t="shared" si="20"/>
        <v>149.30448214445056</v>
      </c>
      <c r="BM46" s="40">
        <f t="shared" si="20"/>
        <v>472.27895625966016</v>
      </c>
      <c r="BN46" s="40">
        <f t="shared" si="20"/>
        <v>773.24325370447355</v>
      </c>
      <c r="BO46" s="40">
        <f t="shared" si="20"/>
        <v>1031.6871549750429</v>
      </c>
      <c r="BP46" s="40">
        <f t="shared" si="20"/>
        <v>1229.998135298521</v>
      </c>
      <c r="BQ46" s="40">
        <f t="shared" si="46"/>
        <v>1354.6616290902527</v>
      </c>
      <c r="BR46" s="40">
        <f t="shared" si="46"/>
        <v>1397.1820252644959</v>
      </c>
      <c r="BS46" s="40">
        <f t="shared" si="46"/>
        <v>1354.6616290902527</v>
      </c>
      <c r="BT46" s="40">
        <f t="shared" si="46"/>
        <v>1229.998135298521</v>
      </c>
      <c r="BU46" s="40">
        <f t="shared" si="47"/>
        <v>1031.6871549750429</v>
      </c>
      <c r="BV46" s="40">
        <f t="shared" si="47"/>
        <v>773.24325370447355</v>
      </c>
      <c r="BW46" s="40">
        <f t="shared" si="47"/>
        <v>472.27895625966016</v>
      </c>
      <c r="BX46" s="40">
        <f t="shared" si="47"/>
        <v>149.30448214445056</v>
      </c>
      <c r="BY46" s="40">
        <f t="shared" si="48"/>
        <v>0</v>
      </c>
      <c r="BZ46" s="40">
        <f t="shared" si="48"/>
        <v>0</v>
      </c>
      <c r="CA46" s="40">
        <f t="shared" si="48"/>
        <v>0</v>
      </c>
      <c r="CB46" s="40">
        <f t="shared" si="38"/>
        <v>0</v>
      </c>
      <c r="CC46" s="40">
        <f t="shared" si="21"/>
        <v>0</v>
      </c>
      <c r="CD46" s="40">
        <f t="shared" si="21"/>
        <v>0</v>
      </c>
      <c r="CE46" s="40">
        <f t="shared" si="22"/>
        <v>712.56283288489294</v>
      </c>
      <c r="CF46" s="10">
        <f t="shared" si="5"/>
        <v>1.6907303873271839</v>
      </c>
      <c r="CG46" s="14">
        <v>44231</v>
      </c>
      <c r="CH46" s="35">
        <f t="shared" si="6"/>
        <v>6.6607142857142856</v>
      </c>
      <c r="CI46" s="7">
        <f t="shared" si="7"/>
        <v>41.226411212996091</v>
      </c>
      <c r="CJ46" s="7">
        <f t="shared" si="23"/>
        <v>21.025469718628006</v>
      </c>
      <c r="CK46" s="10">
        <f t="shared" si="8"/>
        <v>23.010791747875366</v>
      </c>
      <c r="CM46" s="17" t="s">
        <v>281</v>
      </c>
      <c r="CN46" t="s">
        <v>280</v>
      </c>
      <c r="CO46" s="18" t="s">
        <v>373</v>
      </c>
      <c r="CP46">
        <v>158.19999999999999</v>
      </c>
      <c r="CQ46">
        <v>132.4</v>
      </c>
      <c r="CR46">
        <v>159.9</v>
      </c>
      <c r="CS46">
        <v>120.2</v>
      </c>
      <c r="CT46">
        <v>127.4</v>
      </c>
      <c r="CU46">
        <v>96.7</v>
      </c>
      <c r="CV46">
        <v>135.80000000000001</v>
      </c>
      <c r="CW46">
        <v>159.9</v>
      </c>
      <c r="CX46">
        <v>195.5</v>
      </c>
      <c r="CY46">
        <v>191.6</v>
      </c>
      <c r="CZ46">
        <v>168.4</v>
      </c>
      <c r="DA46">
        <v>157.69999999999999</v>
      </c>
      <c r="DB46">
        <v>1803.7</v>
      </c>
      <c r="DC46" s="17">
        <v>2.82</v>
      </c>
      <c r="DD46">
        <v>-60.65</v>
      </c>
      <c r="DE46">
        <v>90</v>
      </c>
      <c r="DF46" s="24">
        <v>8402</v>
      </c>
    </row>
    <row r="47" spans="1:125" ht="15.75" thickBot="1" x14ac:dyDescent="0.3">
      <c r="A47" s="8">
        <v>36</v>
      </c>
      <c r="B47" s="3" t="s">
        <v>17</v>
      </c>
      <c r="C47" s="14">
        <v>44232</v>
      </c>
      <c r="D47" s="11">
        <f t="shared" si="10"/>
        <v>-16.111387391394992</v>
      </c>
      <c r="E47" s="8">
        <f t="shared" si="28"/>
        <v>-180</v>
      </c>
      <c r="F47" s="3">
        <f t="shared" si="28"/>
        <v>-165</v>
      </c>
      <c r="G47" s="3">
        <f t="shared" si="28"/>
        <v>-150</v>
      </c>
      <c r="H47" s="3">
        <f t="shared" si="28"/>
        <v>-135</v>
      </c>
      <c r="I47" s="3">
        <f t="shared" si="28"/>
        <v>-120</v>
      </c>
      <c r="J47" s="3">
        <f t="shared" si="40"/>
        <v>-105</v>
      </c>
      <c r="K47" s="3">
        <f t="shared" si="40"/>
        <v>-90</v>
      </c>
      <c r="L47" s="3">
        <f t="shared" si="40"/>
        <v>-75</v>
      </c>
      <c r="M47" s="3">
        <f t="shared" si="40"/>
        <v>-60</v>
      </c>
      <c r="N47" s="3">
        <f t="shared" si="41"/>
        <v>-45</v>
      </c>
      <c r="O47" s="3">
        <f t="shared" si="41"/>
        <v>-30</v>
      </c>
      <c r="P47" s="3">
        <f t="shared" si="41"/>
        <v>-15</v>
      </c>
      <c r="Q47" s="3">
        <f t="shared" si="41"/>
        <v>0</v>
      </c>
      <c r="R47" s="3">
        <f t="shared" si="42"/>
        <v>15</v>
      </c>
      <c r="S47" s="3">
        <f t="shared" si="42"/>
        <v>30</v>
      </c>
      <c r="T47" s="3">
        <f t="shared" si="42"/>
        <v>45</v>
      </c>
      <c r="U47" s="3">
        <f t="shared" si="31"/>
        <v>60</v>
      </c>
      <c r="V47" s="3">
        <f t="shared" si="11"/>
        <v>75</v>
      </c>
      <c r="W47" s="3">
        <f t="shared" si="11"/>
        <v>90</v>
      </c>
      <c r="X47" s="3">
        <f t="shared" si="11"/>
        <v>105</v>
      </c>
      <c r="Y47" s="3">
        <f t="shared" si="11"/>
        <v>120</v>
      </c>
      <c r="Z47" s="3">
        <f t="shared" si="12"/>
        <v>135</v>
      </c>
      <c r="AA47" s="3">
        <f t="shared" si="12"/>
        <v>150</v>
      </c>
      <c r="AB47" s="3">
        <f t="shared" si="12"/>
        <v>165</v>
      </c>
      <c r="AC47" s="3">
        <f t="shared" si="12"/>
        <v>180</v>
      </c>
      <c r="AD47" s="7">
        <f t="shared" si="13"/>
        <v>141.768612608605</v>
      </c>
      <c r="AE47" s="7">
        <f t="shared" si="13"/>
        <v>139.04211211312278</v>
      </c>
      <c r="AF47" s="7">
        <f t="shared" si="13"/>
        <v>131.78052120302905</v>
      </c>
      <c r="AG47" s="7">
        <f t="shared" si="13"/>
        <v>121.65743896005849</v>
      </c>
      <c r="AH47" s="7">
        <f t="shared" si="13"/>
        <v>109.9080684574661</v>
      </c>
      <c r="AI47" s="7">
        <f t="shared" si="43"/>
        <v>97.230306552933442</v>
      </c>
      <c r="AJ47" s="7">
        <f t="shared" si="43"/>
        <v>84.001980614265349</v>
      </c>
      <c r="AK47" s="7">
        <f t="shared" si="43"/>
        <v>70.43681653663171</v>
      </c>
      <c r="AL47" s="7">
        <f t="shared" si="43"/>
        <v>56.667273584340407</v>
      </c>
      <c r="AM47" s="7">
        <f t="shared" si="44"/>
        <v>42.791751927613333</v>
      </c>
      <c r="AN47" s="7">
        <f t="shared" si="44"/>
        <v>28.923390107481936</v>
      </c>
      <c r="AO47" s="7">
        <f t="shared" si="44"/>
        <v>15.381792300698656</v>
      </c>
      <c r="AP47" s="7">
        <f t="shared" si="44"/>
        <v>6.0086126086050822</v>
      </c>
      <c r="AQ47" s="7">
        <f t="shared" si="45"/>
        <v>15.381792300698656</v>
      </c>
      <c r="AR47" s="7">
        <f t="shared" si="45"/>
        <v>28.923390107481936</v>
      </c>
      <c r="AS47" s="7">
        <f t="shared" si="45"/>
        <v>42.791751927613333</v>
      </c>
      <c r="AT47" s="7">
        <f t="shared" si="32"/>
        <v>56.667273584340407</v>
      </c>
      <c r="AU47" s="7">
        <f t="shared" si="14"/>
        <v>70.43681653663171</v>
      </c>
      <c r="AV47" s="7">
        <f t="shared" si="14"/>
        <v>84.001980614265349</v>
      </c>
      <c r="AW47" s="7">
        <f t="shared" si="14"/>
        <v>97.230306552933442</v>
      </c>
      <c r="AX47" s="7">
        <f t="shared" si="14"/>
        <v>109.9080684574661</v>
      </c>
      <c r="AY47" s="7">
        <f t="shared" si="15"/>
        <v>121.65743896005849</v>
      </c>
      <c r="AZ47" s="7">
        <f t="shared" si="15"/>
        <v>131.78052120302905</v>
      </c>
      <c r="BA47" s="7">
        <f t="shared" si="15"/>
        <v>139.04211211312278</v>
      </c>
      <c r="BB47" s="7">
        <f t="shared" si="15"/>
        <v>141.768612608605</v>
      </c>
      <c r="BC47" s="7">
        <f t="shared" si="16"/>
        <v>96.742504897965702</v>
      </c>
      <c r="BD47" s="7">
        <f t="shared" si="2"/>
        <v>12.899000653062094</v>
      </c>
      <c r="BE47" s="40">
        <f t="shared" si="17"/>
        <v>1.0268635210857713</v>
      </c>
      <c r="BF47" s="40">
        <f t="shared" si="18"/>
        <v>0</v>
      </c>
      <c r="BG47" s="40">
        <f t="shared" si="19"/>
        <v>0</v>
      </c>
      <c r="BH47" s="40">
        <f t="shared" si="19"/>
        <v>0</v>
      </c>
      <c r="BI47" s="40">
        <f t="shared" si="19"/>
        <v>0</v>
      </c>
      <c r="BJ47" s="40">
        <f t="shared" si="19"/>
        <v>0</v>
      </c>
      <c r="BK47" s="40">
        <f t="shared" si="19"/>
        <v>0</v>
      </c>
      <c r="BL47" s="40">
        <f t="shared" si="20"/>
        <v>146.68069032861069</v>
      </c>
      <c r="BM47" s="40">
        <f t="shared" si="20"/>
        <v>470.03107055454143</v>
      </c>
      <c r="BN47" s="40">
        <f t="shared" si="20"/>
        <v>771.34565672984411</v>
      </c>
      <c r="BO47" s="40">
        <f t="shared" si="20"/>
        <v>1030.0903577525689</v>
      </c>
      <c r="BP47" s="40">
        <f t="shared" si="20"/>
        <v>1228.6321498438526</v>
      </c>
      <c r="BQ47" s="40">
        <f t="shared" si="46"/>
        <v>1353.4407379784996</v>
      </c>
      <c r="BR47" s="40">
        <f t="shared" si="46"/>
        <v>1396.0106231310774</v>
      </c>
      <c r="BS47" s="40">
        <f t="shared" si="46"/>
        <v>1353.4407379784996</v>
      </c>
      <c r="BT47" s="40">
        <f t="shared" si="46"/>
        <v>1228.6321498438526</v>
      </c>
      <c r="BU47" s="40">
        <f t="shared" si="47"/>
        <v>1030.0903577525689</v>
      </c>
      <c r="BV47" s="40">
        <f t="shared" si="47"/>
        <v>771.34565672984411</v>
      </c>
      <c r="BW47" s="40">
        <f t="shared" si="47"/>
        <v>470.03107055454143</v>
      </c>
      <c r="BX47" s="40">
        <f t="shared" si="47"/>
        <v>146.68069032861069</v>
      </c>
      <c r="BY47" s="40">
        <f t="shared" si="48"/>
        <v>0</v>
      </c>
      <c r="BZ47" s="40">
        <f t="shared" si="48"/>
        <v>0</v>
      </c>
      <c r="CA47" s="40">
        <f t="shared" si="48"/>
        <v>0</v>
      </c>
      <c r="CB47" s="40">
        <f t="shared" si="38"/>
        <v>0</v>
      </c>
      <c r="CC47" s="40">
        <f t="shared" si="21"/>
        <v>0</v>
      </c>
      <c r="CD47" s="40">
        <f t="shared" si="21"/>
        <v>0</v>
      </c>
      <c r="CE47" s="40">
        <f t="shared" si="22"/>
        <v>711.96541779684947</v>
      </c>
      <c r="CF47" s="10">
        <f t="shared" si="5"/>
        <v>1.6884752370962424</v>
      </c>
      <c r="CG47" s="14">
        <v>44232</v>
      </c>
      <c r="CH47" s="35">
        <f t="shared" si="6"/>
        <v>6.6607142857142856</v>
      </c>
      <c r="CI47" s="7">
        <f t="shared" si="7"/>
        <v>41.149444762405381</v>
      </c>
      <c r="CJ47" s="7">
        <f t="shared" si="23"/>
        <v>20.986216828826745</v>
      </c>
      <c r="CK47" s="10">
        <f t="shared" si="8"/>
        <v>22.98257023660662</v>
      </c>
      <c r="CM47" s="17" t="s">
        <v>284</v>
      </c>
      <c r="CN47" t="s">
        <v>286</v>
      </c>
      <c r="CO47" s="18" t="s">
        <v>374</v>
      </c>
      <c r="CP47">
        <v>188.9</v>
      </c>
      <c r="CQ47">
        <v>163.69999999999999</v>
      </c>
      <c r="CR47">
        <v>186.6</v>
      </c>
      <c r="CS47">
        <v>161.1</v>
      </c>
      <c r="CT47">
        <v>145</v>
      </c>
      <c r="CU47">
        <v>114</v>
      </c>
      <c r="CV47">
        <v>140</v>
      </c>
      <c r="CW47">
        <v>155</v>
      </c>
      <c r="CX47">
        <v>148.80000000000001</v>
      </c>
      <c r="CY47">
        <v>162.9</v>
      </c>
      <c r="CZ47">
        <v>194.1</v>
      </c>
      <c r="DA47">
        <v>194.5</v>
      </c>
      <c r="DB47">
        <v>1954.6</v>
      </c>
      <c r="DC47" s="17">
        <v>-28.67</v>
      </c>
      <c r="DD47">
        <v>-50.43</v>
      </c>
      <c r="DE47">
        <v>1047.5</v>
      </c>
      <c r="DF47" s="24">
        <v>17654</v>
      </c>
    </row>
    <row r="48" spans="1:125" ht="15.75" thickBot="1" x14ac:dyDescent="0.3">
      <c r="A48" s="8">
        <v>37</v>
      </c>
      <c r="B48" s="3" t="s">
        <v>17</v>
      </c>
      <c r="C48" s="14">
        <v>44233</v>
      </c>
      <c r="D48" s="11">
        <f t="shared" si="10"/>
        <v>-15.81570286163257</v>
      </c>
      <c r="E48" s="8">
        <f t="shared" si="28"/>
        <v>-180</v>
      </c>
      <c r="F48" s="3">
        <f t="shared" si="28"/>
        <v>-165</v>
      </c>
      <c r="G48" s="3">
        <f t="shared" si="28"/>
        <v>-150</v>
      </c>
      <c r="H48" s="3">
        <f t="shared" si="28"/>
        <v>-135</v>
      </c>
      <c r="I48" s="3">
        <f t="shared" si="28"/>
        <v>-120</v>
      </c>
      <c r="J48" s="3">
        <f t="shared" si="40"/>
        <v>-105</v>
      </c>
      <c r="K48" s="3">
        <f t="shared" si="40"/>
        <v>-90</v>
      </c>
      <c r="L48" s="3">
        <f t="shared" si="40"/>
        <v>-75</v>
      </c>
      <c r="M48" s="3">
        <f t="shared" si="40"/>
        <v>-60</v>
      </c>
      <c r="N48" s="3">
        <f t="shared" si="41"/>
        <v>-45</v>
      </c>
      <c r="O48" s="3">
        <f t="shared" si="41"/>
        <v>-30</v>
      </c>
      <c r="P48" s="3">
        <f t="shared" si="41"/>
        <v>-15</v>
      </c>
      <c r="Q48" s="3">
        <f t="shared" si="41"/>
        <v>0</v>
      </c>
      <c r="R48" s="3">
        <f t="shared" si="42"/>
        <v>15</v>
      </c>
      <c r="S48" s="3">
        <f t="shared" si="42"/>
        <v>30</v>
      </c>
      <c r="T48" s="3">
        <f t="shared" si="42"/>
        <v>45</v>
      </c>
      <c r="U48" s="3">
        <f t="shared" si="31"/>
        <v>60</v>
      </c>
      <c r="V48" s="3">
        <f t="shared" si="11"/>
        <v>75</v>
      </c>
      <c r="W48" s="3">
        <f t="shared" si="11"/>
        <v>90</v>
      </c>
      <c r="X48" s="3">
        <f t="shared" si="11"/>
        <v>105</v>
      </c>
      <c r="Y48" s="3">
        <f t="shared" si="11"/>
        <v>120</v>
      </c>
      <c r="Z48" s="3">
        <f t="shared" si="12"/>
        <v>135</v>
      </c>
      <c r="AA48" s="3">
        <f t="shared" si="12"/>
        <v>150</v>
      </c>
      <c r="AB48" s="3">
        <f t="shared" si="12"/>
        <v>165</v>
      </c>
      <c r="AC48" s="3">
        <f t="shared" si="12"/>
        <v>180</v>
      </c>
      <c r="AD48" s="7">
        <f t="shared" si="13"/>
        <v>142.06429713836744</v>
      </c>
      <c r="AE48" s="7">
        <f t="shared" si="13"/>
        <v>139.31718786582539</v>
      </c>
      <c r="AF48" s="7">
        <f t="shared" si="13"/>
        <v>132.01198061318692</v>
      </c>
      <c r="AG48" s="7">
        <f t="shared" si="13"/>
        <v>121.84597112720959</v>
      </c>
      <c r="AH48" s="7">
        <f t="shared" si="13"/>
        <v>110.06205453885336</v>
      </c>
      <c r="AI48" s="7">
        <f t="shared" si="43"/>
        <v>97.357882808526981</v>
      </c>
      <c r="AJ48" s="7">
        <f t="shared" si="43"/>
        <v>84.109604910400392</v>
      </c>
      <c r="AK48" s="7">
        <f t="shared" si="43"/>
        <v>70.529700697969716</v>
      </c>
      <c r="AL48" s="7">
        <f t="shared" si="43"/>
        <v>56.750272346713679</v>
      </c>
      <c r="AM48" s="7">
        <f t="shared" si="44"/>
        <v>42.870851911351949</v>
      </c>
      <c r="AN48" s="7">
        <f t="shared" si="44"/>
        <v>29.009707275518757</v>
      </c>
      <c r="AO48" s="7">
        <f t="shared" si="44"/>
        <v>15.510493408706523</v>
      </c>
      <c r="AP48" s="7">
        <f t="shared" si="44"/>
        <v>6.3042971383673816</v>
      </c>
      <c r="AQ48" s="7">
        <f t="shared" si="45"/>
        <v>15.510493408706523</v>
      </c>
      <c r="AR48" s="7">
        <f t="shared" si="45"/>
        <v>29.009707275518757</v>
      </c>
      <c r="AS48" s="7">
        <f t="shared" si="45"/>
        <v>42.870851911351949</v>
      </c>
      <c r="AT48" s="7">
        <f t="shared" si="32"/>
        <v>56.750272346713679</v>
      </c>
      <c r="AU48" s="7">
        <f t="shared" si="14"/>
        <v>70.529700697969716</v>
      </c>
      <c r="AV48" s="7">
        <f t="shared" si="14"/>
        <v>84.109604910400392</v>
      </c>
      <c r="AW48" s="7">
        <f t="shared" si="14"/>
        <v>97.357882808526981</v>
      </c>
      <c r="AX48" s="7">
        <f t="shared" si="14"/>
        <v>110.06205453885336</v>
      </c>
      <c r="AY48" s="7">
        <f t="shared" si="15"/>
        <v>121.84597112720959</v>
      </c>
      <c r="AZ48" s="7">
        <f t="shared" si="15"/>
        <v>132.01198061318692</v>
      </c>
      <c r="BA48" s="7">
        <f t="shared" si="15"/>
        <v>139.31718786582539</v>
      </c>
      <c r="BB48" s="7">
        <f t="shared" si="15"/>
        <v>142.06429713836744</v>
      </c>
      <c r="BC48" s="7">
        <f t="shared" si="16"/>
        <v>96.61159672369439</v>
      </c>
      <c r="BD48" s="7">
        <f t="shared" si="2"/>
        <v>12.881546229825918</v>
      </c>
      <c r="BE48" s="40">
        <f t="shared" si="17"/>
        <v>1.0265296227404832</v>
      </c>
      <c r="BF48" s="40">
        <f t="shared" si="18"/>
        <v>0</v>
      </c>
      <c r="BG48" s="40">
        <f t="shared" si="19"/>
        <v>0</v>
      </c>
      <c r="BH48" s="40">
        <f t="shared" si="19"/>
        <v>0</v>
      </c>
      <c r="BI48" s="40">
        <f t="shared" si="19"/>
        <v>0</v>
      </c>
      <c r="BJ48" s="40">
        <f t="shared" si="19"/>
        <v>0</v>
      </c>
      <c r="BK48" s="40">
        <f t="shared" si="19"/>
        <v>0</v>
      </c>
      <c r="BL48" s="40">
        <f t="shared" si="20"/>
        <v>144.01127568447549</v>
      </c>
      <c r="BM48" s="40">
        <f t="shared" si="20"/>
        <v>467.7340569604703</v>
      </c>
      <c r="BN48" s="40">
        <f t="shared" si="20"/>
        <v>769.395665669697</v>
      </c>
      <c r="BO48" s="40">
        <f t="shared" si="20"/>
        <v>1028.4383616980003</v>
      </c>
      <c r="BP48" s="40">
        <f t="shared" si="20"/>
        <v>1227.2088133993479</v>
      </c>
      <c r="BQ48" s="40">
        <f t="shared" si="46"/>
        <v>1352.1611429739951</v>
      </c>
      <c r="BR48" s="40">
        <f t="shared" si="46"/>
        <v>1394.780055654918</v>
      </c>
      <c r="BS48" s="40">
        <f t="shared" si="46"/>
        <v>1352.1611429739951</v>
      </c>
      <c r="BT48" s="40">
        <f t="shared" si="46"/>
        <v>1227.2088133993479</v>
      </c>
      <c r="BU48" s="40">
        <f t="shared" si="47"/>
        <v>1028.4383616980003</v>
      </c>
      <c r="BV48" s="40">
        <f t="shared" si="47"/>
        <v>769.395665669697</v>
      </c>
      <c r="BW48" s="40">
        <f t="shared" si="47"/>
        <v>467.7340569604703</v>
      </c>
      <c r="BX48" s="40">
        <f t="shared" si="47"/>
        <v>144.01127568447549</v>
      </c>
      <c r="BY48" s="40">
        <f t="shared" si="48"/>
        <v>0</v>
      </c>
      <c r="BZ48" s="40">
        <f t="shared" si="48"/>
        <v>0</v>
      </c>
      <c r="CA48" s="40">
        <f t="shared" si="48"/>
        <v>0</v>
      </c>
      <c r="CB48" s="40">
        <f t="shared" si="38"/>
        <v>0</v>
      </c>
      <c r="CC48" s="40">
        <f t="shared" si="21"/>
        <v>0</v>
      </c>
      <c r="CD48" s="40">
        <f t="shared" si="21"/>
        <v>0</v>
      </c>
      <c r="CE48" s="40">
        <f t="shared" si="22"/>
        <v>711.33782838400816</v>
      </c>
      <c r="CF48" s="10">
        <f t="shared" si="5"/>
        <v>1.6861904584374334</v>
      </c>
      <c r="CG48" s="14">
        <v>44233</v>
      </c>
      <c r="CH48" s="35">
        <f t="shared" si="6"/>
        <v>6.6607142857142856</v>
      </c>
      <c r="CI48" s="7">
        <f t="shared" si="7"/>
        <v>41.069885948449709</v>
      </c>
      <c r="CJ48" s="7">
        <f t="shared" si="23"/>
        <v>20.945641833709352</v>
      </c>
      <c r="CK48" s="10">
        <f t="shared" si="8"/>
        <v>22.95307816896581</v>
      </c>
      <c r="CM48" s="17" t="s">
        <v>61</v>
      </c>
      <c r="CN48" t="s">
        <v>64</v>
      </c>
      <c r="CO48" s="18" t="s">
        <v>375</v>
      </c>
      <c r="CP48">
        <v>246.4</v>
      </c>
      <c r="CQ48">
        <v>225.8</v>
      </c>
      <c r="CR48">
        <v>229.9</v>
      </c>
      <c r="CS48">
        <v>242</v>
      </c>
      <c r="CT48">
        <v>260.5</v>
      </c>
      <c r="CU48">
        <v>263.7</v>
      </c>
      <c r="CV48">
        <v>280.39999999999998</v>
      </c>
      <c r="CW48">
        <v>288.8</v>
      </c>
      <c r="CX48">
        <v>269.3</v>
      </c>
      <c r="CY48">
        <v>244.4</v>
      </c>
      <c r="CZ48">
        <v>200.2</v>
      </c>
      <c r="DA48">
        <v>207.6</v>
      </c>
      <c r="DB48">
        <v>2959</v>
      </c>
      <c r="DC48" s="17">
        <v>-13.25</v>
      </c>
      <c r="DD48">
        <v>-43.41</v>
      </c>
      <c r="DE48">
        <v>439.96</v>
      </c>
      <c r="DF48" s="24">
        <v>15281</v>
      </c>
    </row>
    <row r="49" spans="1:110" ht="15.75" thickBot="1" x14ac:dyDescent="0.3">
      <c r="A49" s="8">
        <v>38</v>
      </c>
      <c r="B49" s="3" t="s">
        <v>17</v>
      </c>
      <c r="C49" s="14">
        <v>44234</v>
      </c>
      <c r="D49" s="11">
        <f t="shared" si="10"/>
        <v>-15.515331797781426</v>
      </c>
      <c r="E49" s="8">
        <f t="shared" si="28"/>
        <v>-180</v>
      </c>
      <c r="F49" s="3">
        <f t="shared" si="28"/>
        <v>-165</v>
      </c>
      <c r="G49" s="3">
        <f t="shared" si="28"/>
        <v>-150</v>
      </c>
      <c r="H49" s="3">
        <f t="shared" si="28"/>
        <v>-135</v>
      </c>
      <c r="I49" s="3">
        <f t="shared" si="28"/>
        <v>-120</v>
      </c>
      <c r="J49" s="3">
        <f t="shared" si="40"/>
        <v>-105</v>
      </c>
      <c r="K49" s="3">
        <f t="shared" si="40"/>
        <v>-90</v>
      </c>
      <c r="L49" s="3">
        <f t="shared" si="40"/>
        <v>-75</v>
      </c>
      <c r="M49" s="3">
        <f t="shared" si="40"/>
        <v>-60</v>
      </c>
      <c r="N49" s="3">
        <f t="shared" si="41"/>
        <v>-45</v>
      </c>
      <c r="O49" s="3">
        <f t="shared" si="41"/>
        <v>-30</v>
      </c>
      <c r="P49" s="3">
        <f t="shared" si="41"/>
        <v>-15</v>
      </c>
      <c r="Q49" s="3">
        <f t="shared" si="41"/>
        <v>0</v>
      </c>
      <c r="R49" s="3">
        <f t="shared" si="42"/>
        <v>15</v>
      </c>
      <c r="S49" s="3">
        <f t="shared" si="42"/>
        <v>30</v>
      </c>
      <c r="T49" s="3">
        <f t="shared" si="42"/>
        <v>45</v>
      </c>
      <c r="U49" s="3">
        <f t="shared" si="31"/>
        <v>60</v>
      </c>
      <c r="V49" s="3">
        <f t="shared" si="11"/>
        <v>75</v>
      </c>
      <c r="W49" s="3">
        <f t="shared" si="11"/>
        <v>90</v>
      </c>
      <c r="X49" s="3">
        <f t="shared" si="11"/>
        <v>105</v>
      </c>
      <c r="Y49" s="3">
        <f t="shared" si="11"/>
        <v>120</v>
      </c>
      <c r="Z49" s="3">
        <f t="shared" si="12"/>
        <v>135</v>
      </c>
      <c r="AA49" s="3">
        <f t="shared" si="12"/>
        <v>150</v>
      </c>
      <c r="AB49" s="3">
        <f t="shared" si="12"/>
        <v>165</v>
      </c>
      <c r="AC49" s="3">
        <f t="shared" si="12"/>
        <v>180</v>
      </c>
      <c r="AD49" s="7">
        <f t="shared" si="13"/>
        <v>142.36466820221858</v>
      </c>
      <c r="AE49" s="7">
        <f t="shared" si="13"/>
        <v>139.59637757311694</v>
      </c>
      <c r="AF49" s="7">
        <f t="shared" si="13"/>
        <v>132.24656157743095</v>
      </c>
      <c r="AG49" s="7">
        <f t="shared" si="13"/>
        <v>122.03691435044131</v>
      </c>
      <c r="AH49" s="7">
        <f t="shared" si="13"/>
        <v>110.2180649983919</v>
      </c>
      <c r="AI49" s="7">
        <f t="shared" si="43"/>
        <v>97.487316861897142</v>
      </c>
      <c r="AJ49" s="7">
        <f t="shared" si="43"/>
        <v>84.219074824659074</v>
      </c>
      <c r="AK49" s="7">
        <f t="shared" si="43"/>
        <v>70.624554606226241</v>
      </c>
      <c r="AL49" s="7">
        <f t="shared" si="43"/>
        <v>56.835529326982943</v>
      </c>
      <c r="AM49" s="7">
        <f t="shared" si="44"/>
        <v>42.952765831581033</v>
      </c>
      <c r="AN49" s="7">
        <f t="shared" si="44"/>
        <v>29.099962751363996</v>
      </c>
      <c r="AO49" s="7">
        <f t="shared" si="44"/>
        <v>15.645759758656606</v>
      </c>
      <c r="AP49" s="7">
        <f t="shared" si="44"/>
        <v>6.6046682022186305</v>
      </c>
      <c r="AQ49" s="7">
        <f t="shared" si="45"/>
        <v>15.645759758656606</v>
      </c>
      <c r="AR49" s="7">
        <f t="shared" si="45"/>
        <v>29.099962751363996</v>
      </c>
      <c r="AS49" s="7">
        <f t="shared" si="45"/>
        <v>42.952765831581033</v>
      </c>
      <c r="AT49" s="7">
        <f t="shared" si="32"/>
        <v>56.835529326982943</v>
      </c>
      <c r="AU49" s="7">
        <f t="shared" si="14"/>
        <v>70.624554606226241</v>
      </c>
      <c r="AV49" s="7">
        <f t="shared" si="14"/>
        <v>84.219074824659074</v>
      </c>
      <c r="AW49" s="7">
        <f t="shared" si="14"/>
        <v>97.487316861897142</v>
      </c>
      <c r="AX49" s="7">
        <f t="shared" si="14"/>
        <v>110.2180649983919</v>
      </c>
      <c r="AY49" s="7">
        <f t="shared" si="15"/>
        <v>122.03691435044131</v>
      </c>
      <c r="AZ49" s="7">
        <f t="shared" si="15"/>
        <v>132.24656157743095</v>
      </c>
      <c r="BA49" s="7">
        <f t="shared" si="15"/>
        <v>139.59637757311694</v>
      </c>
      <c r="BB49" s="7">
        <f t="shared" si="15"/>
        <v>142.36466820221858</v>
      </c>
      <c r="BC49" s="7">
        <f t="shared" si="16"/>
        <v>96.479040279676241</v>
      </c>
      <c r="BD49" s="7">
        <f t="shared" si="2"/>
        <v>12.863872037290166</v>
      </c>
      <c r="BE49" s="40">
        <f t="shared" si="17"/>
        <v>1.0261878630954209</v>
      </c>
      <c r="BF49" s="40">
        <f t="shared" si="18"/>
        <v>0</v>
      </c>
      <c r="BG49" s="40">
        <f t="shared" si="19"/>
        <v>0</v>
      </c>
      <c r="BH49" s="40">
        <f t="shared" si="19"/>
        <v>0</v>
      </c>
      <c r="BI49" s="40">
        <f t="shared" si="19"/>
        <v>0</v>
      </c>
      <c r="BJ49" s="40">
        <f t="shared" si="19"/>
        <v>0</v>
      </c>
      <c r="BK49" s="40">
        <f t="shared" si="19"/>
        <v>0</v>
      </c>
      <c r="BL49" s="40">
        <f t="shared" si="20"/>
        <v>141.29701859953559</v>
      </c>
      <c r="BM49" s="40">
        <f t="shared" si="20"/>
        <v>465.38814920935704</v>
      </c>
      <c r="BN49" s="40">
        <f t="shared" si="20"/>
        <v>767.39300485403635</v>
      </c>
      <c r="BO49" s="40">
        <f t="shared" si="20"/>
        <v>1026.7304537080092</v>
      </c>
      <c r="BP49" s="40">
        <f t="shared" si="20"/>
        <v>1225.7270772072764</v>
      </c>
      <c r="BQ49" s="40">
        <f t="shared" si="46"/>
        <v>1350.8215843178309</v>
      </c>
      <c r="BR49" s="40">
        <f t="shared" si="46"/>
        <v>1393.4889911085368</v>
      </c>
      <c r="BS49" s="40">
        <f t="shared" si="46"/>
        <v>1350.8215843178309</v>
      </c>
      <c r="BT49" s="40">
        <f t="shared" si="46"/>
        <v>1225.7270772072764</v>
      </c>
      <c r="BU49" s="40">
        <f t="shared" si="47"/>
        <v>1026.7304537080092</v>
      </c>
      <c r="BV49" s="40">
        <f t="shared" si="47"/>
        <v>767.39300485403635</v>
      </c>
      <c r="BW49" s="40">
        <f t="shared" si="47"/>
        <v>465.38814920935704</v>
      </c>
      <c r="BX49" s="40">
        <f t="shared" si="47"/>
        <v>141.29701859953559</v>
      </c>
      <c r="BY49" s="40">
        <f t="shared" si="48"/>
        <v>0</v>
      </c>
      <c r="BZ49" s="40">
        <f t="shared" si="48"/>
        <v>0</v>
      </c>
      <c r="CA49" s="40">
        <f t="shared" si="48"/>
        <v>0</v>
      </c>
      <c r="CB49" s="40">
        <f t="shared" si="38"/>
        <v>0</v>
      </c>
      <c r="CC49" s="40">
        <f t="shared" si="21"/>
        <v>0</v>
      </c>
      <c r="CD49" s="40">
        <f t="shared" si="21"/>
        <v>0</v>
      </c>
      <c r="CE49" s="40">
        <f t="shared" si="22"/>
        <v>710.67938546535379</v>
      </c>
      <c r="CF49" s="10">
        <f t="shared" si="5"/>
        <v>1.6838769120445811</v>
      </c>
      <c r="CG49" s="14">
        <v>44234</v>
      </c>
      <c r="CH49" s="35">
        <f t="shared" si="6"/>
        <v>6.6607142857142856</v>
      </c>
      <c r="CI49" s="7">
        <f t="shared" si="7"/>
        <v>40.987703650717769</v>
      </c>
      <c r="CJ49" s="7">
        <f t="shared" si="23"/>
        <v>20.903728861866064</v>
      </c>
      <c r="CK49" s="10">
        <f t="shared" si="8"/>
        <v>22.922290049489931</v>
      </c>
      <c r="CM49" s="17" t="s">
        <v>239</v>
      </c>
      <c r="CN49" t="s">
        <v>238</v>
      </c>
      <c r="CO49" s="18" t="s">
        <v>376</v>
      </c>
      <c r="CP49">
        <v>176.5</v>
      </c>
      <c r="CQ49">
        <v>154.1</v>
      </c>
      <c r="CR49">
        <v>169.5</v>
      </c>
      <c r="CS49">
        <v>210.8</v>
      </c>
      <c r="CT49">
        <v>258.89999999999998</v>
      </c>
      <c r="CU49">
        <v>273.89999999999998</v>
      </c>
      <c r="CV49">
        <v>294.89999999999998</v>
      </c>
      <c r="CW49">
        <v>301.39999999999998</v>
      </c>
      <c r="CX49">
        <v>261.89999999999998</v>
      </c>
      <c r="CY49">
        <v>235.6</v>
      </c>
      <c r="CZ49">
        <v>193</v>
      </c>
      <c r="DA49">
        <v>180.5</v>
      </c>
      <c r="DB49">
        <v>2711</v>
      </c>
      <c r="DC49" s="17">
        <v>-9.14</v>
      </c>
      <c r="DD49">
        <v>-44.32</v>
      </c>
      <c r="DE49">
        <v>415</v>
      </c>
      <c r="DF49" s="24">
        <v>26042</v>
      </c>
    </row>
    <row r="50" spans="1:110" ht="15.75" thickBot="1" x14ac:dyDescent="0.3">
      <c r="A50" s="8">
        <v>39</v>
      </c>
      <c r="B50" s="3" t="s">
        <v>17</v>
      </c>
      <c r="C50" s="14">
        <v>44235</v>
      </c>
      <c r="D50" s="11">
        <f t="shared" si="10"/>
        <v>-15.210363206270312</v>
      </c>
      <c r="E50" s="8">
        <f t="shared" si="28"/>
        <v>-180</v>
      </c>
      <c r="F50" s="3">
        <f t="shared" si="28"/>
        <v>-165</v>
      </c>
      <c r="G50" s="3">
        <f t="shared" si="28"/>
        <v>-150</v>
      </c>
      <c r="H50" s="3">
        <f t="shared" si="28"/>
        <v>-135</v>
      </c>
      <c r="I50" s="3">
        <f t="shared" si="28"/>
        <v>-120</v>
      </c>
      <c r="J50" s="3">
        <f t="shared" si="40"/>
        <v>-105</v>
      </c>
      <c r="K50" s="3">
        <f t="shared" si="40"/>
        <v>-90</v>
      </c>
      <c r="L50" s="3">
        <f t="shared" si="40"/>
        <v>-75</v>
      </c>
      <c r="M50" s="3">
        <f t="shared" si="40"/>
        <v>-60</v>
      </c>
      <c r="N50" s="3">
        <f t="shared" si="41"/>
        <v>-45</v>
      </c>
      <c r="O50" s="3">
        <f t="shared" si="41"/>
        <v>-30</v>
      </c>
      <c r="P50" s="3">
        <f t="shared" si="41"/>
        <v>-15</v>
      </c>
      <c r="Q50" s="3">
        <f t="shared" si="41"/>
        <v>0</v>
      </c>
      <c r="R50" s="3">
        <f t="shared" si="42"/>
        <v>15</v>
      </c>
      <c r="S50" s="3">
        <f t="shared" si="42"/>
        <v>30</v>
      </c>
      <c r="T50" s="3">
        <f t="shared" si="42"/>
        <v>45</v>
      </c>
      <c r="U50" s="3">
        <f t="shared" si="31"/>
        <v>60</v>
      </c>
      <c r="V50" s="3">
        <f t="shared" si="11"/>
        <v>75</v>
      </c>
      <c r="W50" s="3">
        <f t="shared" si="11"/>
        <v>90</v>
      </c>
      <c r="X50" s="3">
        <f t="shared" si="11"/>
        <v>105</v>
      </c>
      <c r="Y50" s="3">
        <f t="shared" si="11"/>
        <v>120</v>
      </c>
      <c r="Z50" s="3">
        <f t="shared" si="12"/>
        <v>135</v>
      </c>
      <c r="AA50" s="3">
        <f t="shared" si="12"/>
        <v>150</v>
      </c>
      <c r="AB50" s="3">
        <f t="shared" si="12"/>
        <v>165</v>
      </c>
      <c r="AC50" s="3">
        <f t="shared" si="12"/>
        <v>180</v>
      </c>
      <c r="AD50" s="7">
        <f t="shared" si="13"/>
        <v>142.66963679372967</v>
      </c>
      <c r="AE50" s="7">
        <f t="shared" si="13"/>
        <v>139.87958156568362</v>
      </c>
      <c r="AF50" s="7">
        <f t="shared" si="13"/>
        <v>132.48416013725961</v>
      </c>
      <c r="AG50" s="7">
        <f t="shared" si="13"/>
        <v>122.23017815390152</v>
      </c>
      <c r="AH50" s="7">
        <f t="shared" si="13"/>
        <v>110.37602966213244</v>
      </c>
      <c r="AI50" s="7">
        <f t="shared" si="43"/>
        <v>97.61855957013745</v>
      </c>
      <c r="AJ50" s="7">
        <f t="shared" si="43"/>
        <v>84.33036169788538</v>
      </c>
      <c r="AK50" s="7">
        <f t="shared" si="43"/>
        <v>70.721370104902832</v>
      </c>
      <c r="AL50" s="7">
        <f t="shared" si="43"/>
        <v>56.923058270869149</v>
      </c>
      <c r="AM50" s="7">
        <f t="shared" si="44"/>
        <v>43.037532781400955</v>
      </c>
      <c r="AN50" s="7">
        <f t="shared" si="44"/>
        <v>29.194225131366736</v>
      </c>
      <c r="AO50" s="7">
        <f t="shared" si="44"/>
        <v>15.787642689616606</v>
      </c>
      <c r="AP50" s="7">
        <f t="shared" si="44"/>
        <v>6.9096367937296472</v>
      </c>
      <c r="AQ50" s="7">
        <f t="shared" si="45"/>
        <v>15.787642689616606</v>
      </c>
      <c r="AR50" s="7">
        <f t="shared" si="45"/>
        <v>29.194225131366736</v>
      </c>
      <c r="AS50" s="7">
        <f t="shared" si="45"/>
        <v>43.037532781400955</v>
      </c>
      <c r="AT50" s="7">
        <f t="shared" si="32"/>
        <v>56.923058270869149</v>
      </c>
      <c r="AU50" s="7">
        <f t="shared" si="14"/>
        <v>70.721370104902832</v>
      </c>
      <c r="AV50" s="7">
        <f t="shared" si="14"/>
        <v>84.33036169788538</v>
      </c>
      <c r="AW50" s="7">
        <f t="shared" si="14"/>
        <v>97.61855957013745</v>
      </c>
      <c r="AX50" s="7">
        <f t="shared" si="14"/>
        <v>110.37602966213244</v>
      </c>
      <c r="AY50" s="7">
        <f t="shared" si="15"/>
        <v>122.23017815390152</v>
      </c>
      <c r="AZ50" s="7">
        <f t="shared" si="15"/>
        <v>132.48416013725961</v>
      </c>
      <c r="BA50" s="7">
        <f t="shared" si="15"/>
        <v>139.87958156568362</v>
      </c>
      <c r="BB50" s="7">
        <f t="shared" si="15"/>
        <v>142.66963679372967</v>
      </c>
      <c r="BC50" s="7">
        <f t="shared" si="16"/>
        <v>96.344884493389273</v>
      </c>
      <c r="BD50" s="7">
        <f t="shared" si="2"/>
        <v>12.845984599118569</v>
      </c>
      <c r="BE50" s="40">
        <f t="shared" si="17"/>
        <v>1.0258383434213432</v>
      </c>
      <c r="BF50" s="40">
        <f t="shared" si="18"/>
        <v>0</v>
      </c>
      <c r="BG50" s="40">
        <f t="shared" si="19"/>
        <v>0</v>
      </c>
      <c r="BH50" s="40">
        <f t="shared" si="19"/>
        <v>0</v>
      </c>
      <c r="BI50" s="40">
        <f t="shared" si="19"/>
        <v>0</v>
      </c>
      <c r="BJ50" s="40">
        <f t="shared" si="19"/>
        <v>0</v>
      </c>
      <c r="BK50" s="40">
        <f t="shared" si="19"/>
        <v>0</v>
      </c>
      <c r="BL50" s="40">
        <f t="shared" si="20"/>
        <v>138.53872086595572</v>
      </c>
      <c r="BM50" s="40">
        <f t="shared" si="20"/>
        <v>462.99360484495799</v>
      </c>
      <c r="BN50" s="40">
        <f t="shared" si="20"/>
        <v>765.33742466783917</v>
      </c>
      <c r="BO50" s="40">
        <f t="shared" si="20"/>
        <v>1024.9659486604558</v>
      </c>
      <c r="BP50" s="40">
        <f t="shared" si="20"/>
        <v>1224.1859219691335</v>
      </c>
      <c r="BQ50" s="40">
        <f t="shared" si="46"/>
        <v>1349.4208326394582</v>
      </c>
      <c r="BR50" s="40">
        <f t="shared" si="46"/>
        <v>1392.1361284697227</v>
      </c>
      <c r="BS50" s="40">
        <f t="shared" si="46"/>
        <v>1349.4208326394582</v>
      </c>
      <c r="BT50" s="40">
        <f t="shared" si="46"/>
        <v>1224.1859219691335</v>
      </c>
      <c r="BU50" s="40">
        <f t="shared" si="47"/>
        <v>1024.9659486604558</v>
      </c>
      <c r="BV50" s="40">
        <f t="shared" si="47"/>
        <v>765.33742466783917</v>
      </c>
      <c r="BW50" s="40">
        <f t="shared" si="47"/>
        <v>462.99360484495799</v>
      </c>
      <c r="BX50" s="40">
        <f t="shared" si="47"/>
        <v>138.53872086595572</v>
      </c>
      <c r="BY50" s="40">
        <f t="shared" si="48"/>
        <v>0</v>
      </c>
      <c r="BZ50" s="40">
        <f t="shared" si="48"/>
        <v>0</v>
      </c>
      <c r="CA50" s="40">
        <f t="shared" si="48"/>
        <v>0</v>
      </c>
      <c r="CB50" s="40">
        <f t="shared" si="38"/>
        <v>0</v>
      </c>
      <c r="CC50" s="40">
        <f t="shared" si="21"/>
        <v>0</v>
      </c>
      <c r="CD50" s="40">
        <f t="shared" si="21"/>
        <v>0</v>
      </c>
      <c r="CE50" s="40">
        <f t="shared" si="22"/>
        <v>709.98942551955861</v>
      </c>
      <c r="CF50" s="10">
        <f t="shared" si="5"/>
        <v>1.6815354518632717</v>
      </c>
      <c r="CG50" s="14">
        <v>44235</v>
      </c>
      <c r="CH50" s="35">
        <f t="shared" si="6"/>
        <v>6.6607142857142856</v>
      </c>
      <c r="CI50" s="7">
        <f t="shared" si="7"/>
        <v>40.902868134597483</v>
      </c>
      <c r="CJ50" s="7">
        <f t="shared" si="23"/>
        <v>20.860462748644718</v>
      </c>
      <c r="CK50" s="10">
        <f t="shared" si="8"/>
        <v>22.890181071186209</v>
      </c>
      <c r="CM50" s="17" t="s">
        <v>102</v>
      </c>
      <c r="CN50" t="s">
        <v>101</v>
      </c>
      <c r="CO50" s="18" t="s">
        <v>377</v>
      </c>
      <c r="CP50">
        <v>150.9</v>
      </c>
      <c r="CQ50">
        <v>158.9</v>
      </c>
      <c r="CR50">
        <v>166.5</v>
      </c>
      <c r="CS50">
        <v>204.6</v>
      </c>
      <c r="CT50">
        <v>239.5</v>
      </c>
      <c r="CU50">
        <v>254.3</v>
      </c>
      <c r="CV50">
        <v>268.89999999999998</v>
      </c>
      <c r="CW50">
        <v>264.39999999999998</v>
      </c>
      <c r="CX50">
        <v>210.5</v>
      </c>
      <c r="CY50">
        <v>183.1</v>
      </c>
      <c r="CZ50">
        <v>139.9</v>
      </c>
      <c r="DA50">
        <v>126.8</v>
      </c>
      <c r="DB50">
        <v>2368.3000000000002</v>
      </c>
      <c r="DC50" s="17">
        <v>-15.79</v>
      </c>
      <c r="DD50">
        <v>-47.93</v>
      </c>
      <c r="DE50">
        <v>1159.54</v>
      </c>
      <c r="DF50" s="24">
        <v>22536</v>
      </c>
    </row>
    <row r="51" spans="1:110" ht="15.75" thickBot="1" x14ac:dyDescent="0.3">
      <c r="A51" s="8">
        <v>40</v>
      </c>
      <c r="B51" s="3" t="s">
        <v>17</v>
      </c>
      <c r="C51" s="14">
        <v>44236</v>
      </c>
      <c r="D51" s="11">
        <f t="shared" si="10"/>
        <v>-14.90088745587466</v>
      </c>
      <c r="E51" s="8">
        <f t="shared" si="28"/>
        <v>-180</v>
      </c>
      <c r="F51" s="3">
        <f t="shared" si="28"/>
        <v>-165</v>
      </c>
      <c r="G51" s="3">
        <f t="shared" si="28"/>
        <v>-150</v>
      </c>
      <c r="H51" s="3">
        <f t="shared" si="28"/>
        <v>-135</v>
      </c>
      <c r="I51" s="3">
        <f t="shared" si="28"/>
        <v>-120</v>
      </c>
      <c r="J51" s="3">
        <f t="shared" si="40"/>
        <v>-105</v>
      </c>
      <c r="K51" s="3">
        <f t="shared" si="40"/>
        <v>-90</v>
      </c>
      <c r="L51" s="3">
        <f t="shared" si="40"/>
        <v>-75</v>
      </c>
      <c r="M51" s="3">
        <f t="shared" si="40"/>
        <v>-60</v>
      </c>
      <c r="N51" s="3">
        <f t="shared" si="41"/>
        <v>-45</v>
      </c>
      <c r="O51" s="3">
        <f t="shared" si="41"/>
        <v>-30</v>
      </c>
      <c r="P51" s="3">
        <f t="shared" si="41"/>
        <v>-15</v>
      </c>
      <c r="Q51" s="3">
        <f t="shared" si="41"/>
        <v>0</v>
      </c>
      <c r="R51" s="3">
        <f t="shared" si="42"/>
        <v>15</v>
      </c>
      <c r="S51" s="3">
        <f t="shared" si="42"/>
        <v>30</v>
      </c>
      <c r="T51" s="3">
        <f t="shared" si="42"/>
        <v>45</v>
      </c>
      <c r="U51" s="3">
        <f t="shared" si="31"/>
        <v>60</v>
      </c>
      <c r="V51" s="3">
        <f t="shared" si="11"/>
        <v>75</v>
      </c>
      <c r="W51" s="3">
        <f t="shared" si="11"/>
        <v>90</v>
      </c>
      <c r="X51" s="3">
        <f t="shared" si="11"/>
        <v>105</v>
      </c>
      <c r="Y51" s="3">
        <f t="shared" si="11"/>
        <v>120</v>
      </c>
      <c r="Z51" s="3">
        <f t="shared" si="12"/>
        <v>135</v>
      </c>
      <c r="AA51" s="3">
        <f t="shared" si="12"/>
        <v>150</v>
      </c>
      <c r="AB51" s="3">
        <f t="shared" si="12"/>
        <v>165</v>
      </c>
      <c r="AC51" s="3">
        <f t="shared" si="12"/>
        <v>180</v>
      </c>
      <c r="AD51" s="7">
        <f t="shared" si="13"/>
        <v>142.97911254412534</v>
      </c>
      <c r="AE51" s="7">
        <f t="shared" si="13"/>
        <v>140.16669838497504</v>
      </c>
      <c r="AF51" s="7">
        <f t="shared" si="13"/>
        <v>132.72467058383614</v>
      </c>
      <c r="AG51" s="7">
        <f t="shared" si="13"/>
        <v>122.42567079369589</v>
      </c>
      <c r="AH51" s="7">
        <f t="shared" si="13"/>
        <v>110.53587743251893</v>
      </c>
      <c r="AI51" s="7">
        <f t="shared" si="43"/>
        <v>97.751561000993831</v>
      </c>
      <c r="AJ51" s="7">
        <f t="shared" si="43"/>
        <v>84.443436054850324</v>
      </c>
      <c r="AK51" s="7">
        <f t="shared" si="43"/>
        <v>70.82013805214072</v>
      </c>
      <c r="AL51" s="7">
        <f t="shared" si="43"/>
        <v>57.012871574322752</v>
      </c>
      <c r="AM51" s="7">
        <f t="shared" si="44"/>
        <v>43.125189713397809</v>
      </c>
      <c r="AN51" s="7">
        <f t="shared" si="44"/>
        <v>29.292558650505921</v>
      </c>
      <c r="AO51" s="7">
        <f t="shared" si="44"/>
        <v>15.936180114184124</v>
      </c>
      <c r="AP51" s="7">
        <f t="shared" si="44"/>
        <v>7.2191125441253856</v>
      </c>
      <c r="AQ51" s="7">
        <f t="shared" si="45"/>
        <v>15.936180114184124</v>
      </c>
      <c r="AR51" s="7">
        <f t="shared" si="45"/>
        <v>29.292558650505921</v>
      </c>
      <c r="AS51" s="7">
        <f t="shared" si="45"/>
        <v>43.125189713397809</v>
      </c>
      <c r="AT51" s="7">
        <f t="shared" si="32"/>
        <v>57.012871574322752</v>
      </c>
      <c r="AU51" s="7">
        <f t="shared" si="14"/>
        <v>70.82013805214072</v>
      </c>
      <c r="AV51" s="7">
        <f t="shared" si="14"/>
        <v>84.443436054850324</v>
      </c>
      <c r="AW51" s="7">
        <f t="shared" si="14"/>
        <v>97.751561000993831</v>
      </c>
      <c r="AX51" s="7">
        <f t="shared" si="14"/>
        <v>110.53587743251893</v>
      </c>
      <c r="AY51" s="7">
        <f t="shared" si="15"/>
        <v>122.42567079369589</v>
      </c>
      <c r="AZ51" s="7">
        <f t="shared" si="15"/>
        <v>132.72467058383614</v>
      </c>
      <c r="BA51" s="7">
        <f t="shared" si="15"/>
        <v>140.16669838497504</v>
      </c>
      <c r="BB51" s="7">
        <f t="shared" si="15"/>
        <v>142.97911254412534</v>
      </c>
      <c r="BC51" s="7">
        <f t="shared" si="16"/>
        <v>96.209177873800968</v>
      </c>
      <c r="BD51" s="7">
        <f t="shared" si="2"/>
        <v>12.827890383173463</v>
      </c>
      <c r="BE51" s="40">
        <f t="shared" si="17"/>
        <v>1.0254811672884725</v>
      </c>
      <c r="BF51" s="40">
        <f t="shared" si="18"/>
        <v>0</v>
      </c>
      <c r="BG51" s="40">
        <f t="shared" si="19"/>
        <v>0</v>
      </c>
      <c r="BH51" s="40">
        <f t="shared" si="19"/>
        <v>0</v>
      </c>
      <c r="BI51" s="40">
        <f t="shared" si="19"/>
        <v>0</v>
      </c>
      <c r="BJ51" s="40">
        <f t="shared" si="19"/>
        <v>0</v>
      </c>
      <c r="BK51" s="40">
        <f t="shared" si="19"/>
        <v>0</v>
      </c>
      <c r="BL51" s="40">
        <f t="shared" si="20"/>
        <v>135.7372056101164</v>
      </c>
      <c r="BM51" s="40">
        <f t="shared" si="20"/>
        <v>460.55070587146884</v>
      </c>
      <c r="BN51" s="40">
        <f t="shared" si="20"/>
        <v>763.22870286969965</v>
      </c>
      <c r="BO51" s="40">
        <f t="shared" si="20"/>
        <v>1023.144191308419</v>
      </c>
      <c r="BP51" s="40">
        <f t="shared" si="20"/>
        <v>1222.5843601811819</v>
      </c>
      <c r="BQ51" s="40">
        <f t="shared" si="46"/>
        <v>1347.9576915697717</v>
      </c>
      <c r="BR51" s="40">
        <f t="shared" si="46"/>
        <v>1390.7202001292831</v>
      </c>
      <c r="BS51" s="40">
        <f t="shared" si="46"/>
        <v>1347.9576915697717</v>
      </c>
      <c r="BT51" s="40">
        <f t="shared" si="46"/>
        <v>1222.5843601811819</v>
      </c>
      <c r="BU51" s="40">
        <f t="shared" si="47"/>
        <v>1023.144191308419</v>
      </c>
      <c r="BV51" s="40">
        <f t="shared" si="47"/>
        <v>763.22870286969965</v>
      </c>
      <c r="BW51" s="40">
        <f t="shared" si="47"/>
        <v>460.55070587146884</v>
      </c>
      <c r="BX51" s="40">
        <f t="shared" si="47"/>
        <v>135.7372056101164</v>
      </c>
      <c r="BY51" s="40">
        <f t="shared" si="48"/>
        <v>0</v>
      </c>
      <c r="BZ51" s="40">
        <f t="shared" si="48"/>
        <v>0</v>
      </c>
      <c r="CA51" s="40">
        <f t="shared" si="48"/>
        <v>0</v>
      </c>
      <c r="CB51" s="40">
        <f t="shared" si="38"/>
        <v>0</v>
      </c>
      <c r="CC51" s="40">
        <f t="shared" si="21"/>
        <v>0</v>
      </c>
      <c r="CD51" s="40">
        <f t="shared" si="21"/>
        <v>0</v>
      </c>
      <c r="CE51" s="40">
        <f t="shared" si="22"/>
        <v>709.26730206593436</v>
      </c>
      <c r="CF51" s="10">
        <f t="shared" si="5"/>
        <v>1.6791669245347043</v>
      </c>
      <c r="CG51" s="14">
        <v>44236</v>
      </c>
      <c r="CH51" s="35">
        <f t="shared" si="6"/>
        <v>6.6607142857142856</v>
      </c>
      <c r="CI51" s="7">
        <f t="shared" si="7"/>
        <v>40.815351135812882</v>
      </c>
      <c r="CJ51" s="7">
        <f t="shared" si="23"/>
        <v>20.815829079264571</v>
      </c>
      <c r="CK51" s="10">
        <f t="shared" si="8"/>
        <v>22.856727168388087</v>
      </c>
      <c r="CM51" s="17" t="s">
        <v>206</v>
      </c>
      <c r="CN51" t="s">
        <v>209</v>
      </c>
      <c r="CO51" s="18" t="s">
        <v>378</v>
      </c>
      <c r="CP51">
        <v>127.9</v>
      </c>
      <c r="CQ51">
        <v>96.8</v>
      </c>
      <c r="CR51">
        <v>107.9</v>
      </c>
      <c r="CS51">
        <v>111.5</v>
      </c>
      <c r="CT51">
        <v>159.80000000000001</v>
      </c>
      <c r="CU51">
        <v>199.5</v>
      </c>
      <c r="CV51">
        <v>246.2</v>
      </c>
      <c r="CW51">
        <v>254.1</v>
      </c>
      <c r="CX51">
        <v>221.8</v>
      </c>
      <c r="CY51">
        <v>210.6</v>
      </c>
      <c r="CZ51">
        <v>176.6</v>
      </c>
      <c r="DA51">
        <v>157.9</v>
      </c>
      <c r="DB51">
        <v>2070.6</v>
      </c>
      <c r="DC51" s="17">
        <v>-1.68</v>
      </c>
      <c r="DD51">
        <v>-50.48</v>
      </c>
      <c r="DE51">
        <v>14.74</v>
      </c>
      <c r="DF51" s="24">
        <v>25812</v>
      </c>
    </row>
    <row r="52" spans="1:110" ht="15.75" thickBot="1" x14ac:dyDescent="0.3">
      <c r="A52" s="8">
        <v>41</v>
      </c>
      <c r="B52" s="3" t="s">
        <v>17</v>
      </c>
      <c r="C52" s="14">
        <v>44237</v>
      </c>
      <c r="D52" s="11">
        <f t="shared" si="10"/>
        <v>-14.586996250938343</v>
      </c>
      <c r="E52" s="8">
        <f t="shared" si="28"/>
        <v>-180</v>
      </c>
      <c r="F52" s="3">
        <f t="shared" si="28"/>
        <v>-165</v>
      </c>
      <c r="G52" s="3">
        <f t="shared" si="28"/>
        <v>-150</v>
      </c>
      <c r="H52" s="3">
        <f t="shared" si="28"/>
        <v>-135</v>
      </c>
      <c r="I52" s="3">
        <f t="shared" si="28"/>
        <v>-120</v>
      </c>
      <c r="J52" s="3">
        <f t="shared" si="40"/>
        <v>-105</v>
      </c>
      <c r="K52" s="3">
        <f t="shared" si="40"/>
        <v>-90</v>
      </c>
      <c r="L52" s="3">
        <f t="shared" si="40"/>
        <v>-75</v>
      </c>
      <c r="M52" s="3">
        <f t="shared" si="40"/>
        <v>-60</v>
      </c>
      <c r="N52" s="3">
        <f t="shared" si="41"/>
        <v>-45</v>
      </c>
      <c r="O52" s="3">
        <f t="shared" si="41"/>
        <v>-30</v>
      </c>
      <c r="P52" s="3">
        <f t="shared" si="41"/>
        <v>-15</v>
      </c>
      <c r="Q52" s="3">
        <f t="shared" si="41"/>
        <v>0</v>
      </c>
      <c r="R52" s="3">
        <f t="shared" si="42"/>
        <v>15</v>
      </c>
      <c r="S52" s="3">
        <f t="shared" si="42"/>
        <v>30</v>
      </c>
      <c r="T52" s="3">
        <f t="shared" si="42"/>
        <v>45</v>
      </c>
      <c r="U52" s="3">
        <f t="shared" si="31"/>
        <v>60</v>
      </c>
      <c r="V52" s="3">
        <f t="shared" si="11"/>
        <v>75</v>
      </c>
      <c r="W52" s="3">
        <f t="shared" si="11"/>
        <v>90</v>
      </c>
      <c r="X52" s="3">
        <f t="shared" si="11"/>
        <v>105</v>
      </c>
      <c r="Y52" s="3">
        <f t="shared" si="11"/>
        <v>120</v>
      </c>
      <c r="Z52" s="3">
        <f t="shared" si="12"/>
        <v>135</v>
      </c>
      <c r="AA52" s="3">
        <f t="shared" si="12"/>
        <v>150</v>
      </c>
      <c r="AB52" s="3">
        <f t="shared" si="12"/>
        <v>165</v>
      </c>
      <c r="AC52" s="3">
        <f t="shared" si="12"/>
        <v>180</v>
      </c>
      <c r="AD52" s="7">
        <f t="shared" si="13"/>
        <v>143.29300374906165</v>
      </c>
      <c r="AE52" s="7">
        <f t="shared" si="13"/>
        <v>140.45762479534685</v>
      </c>
      <c r="AF52" s="7">
        <f t="shared" si="13"/>
        <v>132.96798548764647</v>
      </c>
      <c r="AG52" s="7">
        <f t="shared" si="13"/>
        <v>122.62329930238421</v>
      </c>
      <c r="AH52" s="7">
        <f t="shared" si="13"/>
        <v>110.6975363267406</v>
      </c>
      <c r="AI52" s="7">
        <f t="shared" si="43"/>
        <v>97.886270454288422</v>
      </c>
      <c r="AJ52" s="7">
        <f t="shared" si="43"/>
        <v>84.558267603711002</v>
      </c>
      <c r="AK52" s="7">
        <f t="shared" si="43"/>
        <v>70.920848293608941</v>
      </c>
      <c r="AL52" s="7">
        <f t="shared" si="43"/>
        <v>57.104980221699691</v>
      </c>
      <c r="AM52" s="7">
        <f t="shared" si="44"/>
        <v>43.215771325093868</v>
      </c>
      <c r="AN52" s="7">
        <f t="shared" si="44"/>
        <v>29.395022978186322</v>
      </c>
      <c r="AO52" s="7">
        <f t="shared" si="44"/>
        <v>16.091396590132231</v>
      </c>
      <c r="AP52" s="7">
        <f t="shared" si="44"/>
        <v>7.5330037490616757</v>
      </c>
      <c r="AQ52" s="7">
        <f t="shared" si="45"/>
        <v>16.091396590132231</v>
      </c>
      <c r="AR52" s="7">
        <f t="shared" si="45"/>
        <v>29.395022978186322</v>
      </c>
      <c r="AS52" s="7">
        <f t="shared" si="45"/>
        <v>43.215771325093868</v>
      </c>
      <c r="AT52" s="7">
        <f t="shared" si="32"/>
        <v>57.104980221699691</v>
      </c>
      <c r="AU52" s="7">
        <f t="shared" si="14"/>
        <v>70.920848293608941</v>
      </c>
      <c r="AV52" s="7">
        <f t="shared" si="14"/>
        <v>84.558267603711002</v>
      </c>
      <c r="AW52" s="7">
        <f t="shared" si="14"/>
        <v>97.886270454288422</v>
      </c>
      <c r="AX52" s="7">
        <f t="shared" si="14"/>
        <v>110.6975363267406</v>
      </c>
      <c r="AY52" s="7">
        <f t="shared" si="15"/>
        <v>122.62329930238421</v>
      </c>
      <c r="AZ52" s="7">
        <f t="shared" si="15"/>
        <v>132.96798548764647</v>
      </c>
      <c r="BA52" s="7">
        <f t="shared" si="15"/>
        <v>140.45762479534685</v>
      </c>
      <c r="BB52" s="7">
        <f t="shared" si="15"/>
        <v>143.29300374906165</v>
      </c>
      <c r="BC52" s="7">
        <f t="shared" si="16"/>
        <v>96.071968482210423</v>
      </c>
      <c r="BD52" s="7">
        <f t="shared" si="2"/>
        <v>12.809595797628056</v>
      </c>
      <c r="BE52" s="40">
        <f t="shared" si="17"/>
        <v>1.0251164405358055</v>
      </c>
      <c r="BF52" s="40">
        <f t="shared" si="18"/>
        <v>0</v>
      </c>
      <c r="BG52" s="40">
        <f t="shared" si="19"/>
        <v>0</v>
      </c>
      <c r="BH52" s="40">
        <f t="shared" si="19"/>
        <v>0</v>
      </c>
      <c r="BI52" s="40">
        <f t="shared" si="19"/>
        <v>0</v>
      </c>
      <c r="BJ52" s="40">
        <f t="shared" si="19"/>
        <v>0</v>
      </c>
      <c r="BK52" s="40">
        <f t="shared" si="19"/>
        <v>0</v>
      </c>
      <c r="BL52" s="40">
        <f t="shared" si="20"/>
        <v>132.89331719342073</v>
      </c>
      <c r="BM52" s="40">
        <f t="shared" si="20"/>
        <v>458.05975937254135</v>
      </c>
      <c r="BN52" s="40">
        <f t="shared" si="20"/>
        <v>761.06664588010801</v>
      </c>
      <c r="BO52" s="40">
        <f t="shared" si="20"/>
        <v>1021.2645581431858</v>
      </c>
      <c r="BP52" s="40">
        <f t="shared" si="20"/>
        <v>1220.921438438427</v>
      </c>
      <c r="BQ52" s="40">
        <f t="shared" si="46"/>
        <v>1346.4310003223061</v>
      </c>
      <c r="BR52" s="40">
        <f t="shared" si="46"/>
        <v>1389.2399745667949</v>
      </c>
      <c r="BS52" s="40">
        <f t="shared" si="46"/>
        <v>1346.4310003223061</v>
      </c>
      <c r="BT52" s="40">
        <f t="shared" si="46"/>
        <v>1220.921438438427</v>
      </c>
      <c r="BU52" s="40">
        <f t="shared" si="47"/>
        <v>1021.2645581431858</v>
      </c>
      <c r="BV52" s="40">
        <f t="shared" si="47"/>
        <v>761.06664588010801</v>
      </c>
      <c r="BW52" s="40">
        <f t="shared" si="47"/>
        <v>458.05975937254135</v>
      </c>
      <c r="BX52" s="40">
        <f t="shared" si="47"/>
        <v>132.89331719342073</v>
      </c>
      <c r="BY52" s="40">
        <f t="shared" si="48"/>
        <v>0</v>
      </c>
      <c r="BZ52" s="40">
        <f t="shared" si="48"/>
        <v>0</v>
      </c>
      <c r="CA52" s="40">
        <f t="shared" si="48"/>
        <v>0</v>
      </c>
      <c r="CB52" s="40">
        <f t="shared" si="38"/>
        <v>0</v>
      </c>
      <c r="CC52" s="40">
        <f t="shared" si="21"/>
        <v>0</v>
      </c>
      <c r="CD52" s="40">
        <f t="shared" si="21"/>
        <v>0</v>
      </c>
      <c r="CE52" s="40">
        <f t="shared" si="22"/>
        <v>708.51238702906539</v>
      </c>
      <c r="CF52" s="10">
        <f t="shared" si="5"/>
        <v>1.6767721688867911</v>
      </c>
      <c r="CG52" s="14">
        <v>44237</v>
      </c>
      <c r="CH52" s="35">
        <f t="shared" si="6"/>
        <v>6.6607142857142856</v>
      </c>
      <c r="CI52" s="7">
        <f t="shared" si="7"/>
        <v>40.72512594316224</v>
      </c>
      <c r="CJ52" s="7">
        <f t="shared" si="23"/>
        <v>20.769814231012742</v>
      </c>
      <c r="CK52" s="10">
        <f t="shared" si="8"/>
        <v>22.821905068719605</v>
      </c>
      <c r="CM52" s="17" t="s">
        <v>139</v>
      </c>
      <c r="CN52" t="s">
        <v>146</v>
      </c>
      <c r="CO52" s="18" t="s">
        <v>379</v>
      </c>
      <c r="CP52">
        <v>206.1</v>
      </c>
      <c r="CQ52">
        <v>201.6</v>
      </c>
      <c r="CR52">
        <v>208.4</v>
      </c>
      <c r="CS52">
        <v>233.8</v>
      </c>
      <c r="CT52">
        <v>251</v>
      </c>
      <c r="CU52">
        <v>254.8</v>
      </c>
      <c r="CV52">
        <v>252.3</v>
      </c>
      <c r="CW52">
        <v>258.39999999999998</v>
      </c>
      <c r="CX52">
        <v>227.7</v>
      </c>
      <c r="CY52">
        <v>222.9</v>
      </c>
      <c r="CZ52">
        <v>171.4</v>
      </c>
      <c r="DA52">
        <v>150</v>
      </c>
      <c r="DB52">
        <v>2638.4</v>
      </c>
      <c r="DC52" s="17">
        <v>-15.62</v>
      </c>
      <c r="DD52">
        <v>-46.42</v>
      </c>
      <c r="DE52">
        <v>600</v>
      </c>
      <c r="DF52" s="24">
        <v>27856</v>
      </c>
    </row>
    <row r="53" spans="1:110" ht="15.75" thickBot="1" x14ac:dyDescent="0.3">
      <c r="A53" s="8">
        <v>42</v>
      </c>
      <c r="B53" s="3" t="s">
        <v>17</v>
      </c>
      <c r="C53" s="14">
        <v>44238</v>
      </c>
      <c r="D53" s="11">
        <f t="shared" si="10"/>
        <v>-14.268782604199705</v>
      </c>
      <c r="E53" s="8">
        <f t="shared" si="28"/>
        <v>-180</v>
      </c>
      <c r="F53" s="3">
        <f t="shared" si="28"/>
        <v>-165</v>
      </c>
      <c r="G53" s="3">
        <f t="shared" si="28"/>
        <v>-150</v>
      </c>
      <c r="H53" s="3">
        <f t="shared" si="28"/>
        <v>-135</v>
      </c>
      <c r="I53" s="3">
        <f t="shared" si="28"/>
        <v>-120</v>
      </c>
      <c r="J53" s="3">
        <f t="shared" si="40"/>
        <v>-105</v>
      </c>
      <c r="K53" s="3">
        <f t="shared" si="40"/>
        <v>-90</v>
      </c>
      <c r="L53" s="3">
        <f t="shared" si="40"/>
        <v>-75</v>
      </c>
      <c r="M53" s="3">
        <f t="shared" si="40"/>
        <v>-60</v>
      </c>
      <c r="N53" s="3">
        <f t="shared" si="41"/>
        <v>-45</v>
      </c>
      <c r="O53" s="3">
        <f t="shared" si="41"/>
        <v>-30</v>
      </c>
      <c r="P53" s="3">
        <f t="shared" si="41"/>
        <v>-15</v>
      </c>
      <c r="Q53" s="3">
        <f t="shared" si="41"/>
        <v>0</v>
      </c>
      <c r="R53" s="3">
        <f t="shared" si="42"/>
        <v>15</v>
      </c>
      <c r="S53" s="3">
        <f t="shared" si="42"/>
        <v>30</v>
      </c>
      <c r="T53" s="3">
        <f t="shared" si="42"/>
        <v>45</v>
      </c>
      <c r="U53" s="3">
        <f t="shared" si="31"/>
        <v>60</v>
      </c>
      <c r="V53" s="3">
        <f t="shared" si="11"/>
        <v>75</v>
      </c>
      <c r="W53" s="3">
        <f t="shared" si="11"/>
        <v>90</v>
      </c>
      <c r="X53" s="3">
        <f t="shared" si="11"/>
        <v>105</v>
      </c>
      <c r="Y53" s="3">
        <f t="shared" si="11"/>
        <v>120</v>
      </c>
      <c r="Z53" s="3">
        <f t="shared" si="12"/>
        <v>135</v>
      </c>
      <c r="AA53" s="3">
        <f t="shared" si="12"/>
        <v>150</v>
      </c>
      <c r="AB53" s="3">
        <f t="shared" si="12"/>
        <v>165</v>
      </c>
      <c r="AC53" s="3">
        <f t="shared" si="12"/>
        <v>180</v>
      </c>
      <c r="AD53" s="7">
        <f t="shared" si="13"/>
        <v>143.61121739580028</v>
      </c>
      <c r="AE53" s="7">
        <f t="shared" si="13"/>
        <v>140.7522557961164</v>
      </c>
      <c r="AF53" s="7">
        <f t="shared" si="13"/>
        <v>133.21399572954959</v>
      </c>
      <c r="AG53" s="7">
        <f t="shared" si="13"/>
        <v>122.82296953515647</v>
      </c>
      <c r="AH53" s="7">
        <f t="shared" si="13"/>
        <v>110.86093351633122</v>
      </c>
      <c r="AI53" s="7">
        <f t="shared" si="43"/>
        <v>98.022636484321851</v>
      </c>
      <c r="AJ53" s="7">
        <f t="shared" si="43"/>
        <v>84.674825236481027</v>
      </c>
      <c r="AK53" s="7">
        <f t="shared" si="43"/>
        <v>71.023489636744586</v>
      </c>
      <c r="AL53" s="7">
        <f t="shared" si="43"/>
        <v>57.199393726098911</v>
      </c>
      <c r="AM53" s="7">
        <f t="shared" si="44"/>
        <v>43.309309948705206</v>
      </c>
      <c r="AN53" s="7">
        <f t="shared" si="44"/>
        <v>29.50167302764941</v>
      </c>
      <c r="AO53" s="7">
        <f t="shared" si="44"/>
        <v>16.253303472288415</v>
      </c>
      <c r="AP53" s="7">
        <f t="shared" si="44"/>
        <v>7.8512173958002576</v>
      </c>
      <c r="AQ53" s="7">
        <f t="shared" si="45"/>
        <v>16.253303472288415</v>
      </c>
      <c r="AR53" s="7">
        <f t="shared" si="45"/>
        <v>29.50167302764941</v>
      </c>
      <c r="AS53" s="7">
        <f t="shared" si="45"/>
        <v>43.309309948705206</v>
      </c>
      <c r="AT53" s="7">
        <f t="shared" si="32"/>
        <v>57.199393726098911</v>
      </c>
      <c r="AU53" s="7">
        <f t="shared" si="14"/>
        <v>71.023489636744586</v>
      </c>
      <c r="AV53" s="7">
        <f t="shared" si="14"/>
        <v>84.674825236481027</v>
      </c>
      <c r="AW53" s="7">
        <f t="shared" si="14"/>
        <v>98.022636484321851</v>
      </c>
      <c r="AX53" s="7">
        <f t="shared" si="14"/>
        <v>110.86093351633122</v>
      </c>
      <c r="AY53" s="7">
        <f t="shared" si="15"/>
        <v>122.82296953515647</v>
      </c>
      <c r="AZ53" s="7">
        <f t="shared" si="15"/>
        <v>133.21399572954959</v>
      </c>
      <c r="BA53" s="7">
        <f t="shared" si="15"/>
        <v>140.7522557961164</v>
      </c>
      <c r="BB53" s="7">
        <f t="shared" si="15"/>
        <v>143.61121739580028</v>
      </c>
      <c r="BC53" s="7">
        <f t="shared" si="16"/>
        <v>95.933303905781457</v>
      </c>
      <c r="BD53" s="7">
        <f t="shared" si="2"/>
        <v>12.791107187437527</v>
      </c>
      <c r="BE53" s="40">
        <f t="shared" si="17"/>
        <v>1.0247442712397508</v>
      </c>
      <c r="BF53" s="40">
        <f t="shared" si="18"/>
        <v>0</v>
      </c>
      <c r="BG53" s="40">
        <f t="shared" si="19"/>
        <v>0</v>
      </c>
      <c r="BH53" s="40">
        <f t="shared" si="19"/>
        <v>0</v>
      </c>
      <c r="BI53" s="40">
        <f t="shared" si="19"/>
        <v>0</v>
      </c>
      <c r="BJ53" s="40">
        <f t="shared" si="19"/>
        <v>0</v>
      </c>
      <c r="BK53" s="40">
        <f t="shared" si="19"/>
        <v>0</v>
      </c>
      <c r="BL53" s="40">
        <f t="shared" si="20"/>
        <v>130.00792108378022</v>
      </c>
      <c r="BM53" s="40">
        <f t="shared" si="20"/>
        <v>455.52109809909558</v>
      </c>
      <c r="BN53" s="40">
        <f t="shared" si="20"/>
        <v>758.85109003677678</v>
      </c>
      <c r="BO53" s="40">
        <f t="shared" si="20"/>
        <v>1019.3264592227836</v>
      </c>
      <c r="BP53" s="40">
        <f t="shared" si="20"/>
        <v>1219.1962397029895</v>
      </c>
      <c r="BQ53" s="40">
        <f t="shared" si="46"/>
        <v>1344.8396362380988</v>
      </c>
      <c r="BR53" s="40">
        <f t="shared" si="46"/>
        <v>1387.6942589897731</v>
      </c>
      <c r="BS53" s="40">
        <f t="shared" si="46"/>
        <v>1344.8396362380988</v>
      </c>
      <c r="BT53" s="40">
        <f t="shared" si="46"/>
        <v>1219.1962397029895</v>
      </c>
      <c r="BU53" s="40">
        <f t="shared" si="47"/>
        <v>1019.3264592227836</v>
      </c>
      <c r="BV53" s="40">
        <f t="shared" si="47"/>
        <v>758.85109003677678</v>
      </c>
      <c r="BW53" s="40">
        <f t="shared" si="47"/>
        <v>455.52109809909558</v>
      </c>
      <c r="BX53" s="40">
        <f t="shared" si="47"/>
        <v>130.00792108378022</v>
      </c>
      <c r="BY53" s="40">
        <f t="shared" si="48"/>
        <v>0</v>
      </c>
      <c r="BZ53" s="40">
        <f t="shared" si="48"/>
        <v>0</v>
      </c>
      <c r="CA53" s="40">
        <f t="shared" si="48"/>
        <v>0</v>
      </c>
      <c r="CB53" s="40">
        <f t="shared" si="38"/>
        <v>0</v>
      </c>
      <c r="CC53" s="40">
        <f t="shared" si="21"/>
        <v>0</v>
      </c>
      <c r="CD53" s="40">
        <f t="shared" si="21"/>
        <v>0</v>
      </c>
      <c r="CE53" s="40">
        <f t="shared" si="22"/>
        <v>707.72407208478432</v>
      </c>
      <c r="CF53" s="10">
        <f t="shared" si="5"/>
        <v>1.6743520154722225</v>
      </c>
      <c r="CG53" s="14">
        <v>44238</v>
      </c>
      <c r="CH53" s="35">
        <f t="shared" si="6"/>
        <v>6.6607142857142856</v>
      </c>
      <c r="CI53" s="7">
        <f t="shared" si="7"/>
        <v>40.632167479314717</v>
      </c>
      <c r="CJ53" s="7">
        <f t="shared" si="23"/>
        <v>20.722405414450506</v>
      </c>
      <c r="CK53" s="10">
        <f t="shared" si="8"/>
        <v>22.785692344085611</v>
      </c>
      <c r="CM53" s="17" t="s">
        <v>139</v>
      </c>
      <c r="CN53" t="s">
        <v>635</v>
      </c>
      <c r="CO53" s="18" t="s">
        <v>380</v>
      </c>
      <c r="CP53">
        <v>157.19999999999999</v>
      </c>
      <c r="CQ53">
        <v>173.1</v>
      </c>
      <c r="CR53">
        <v>170.5</v>
      </c>
      <c r="CS53">
        <v>170.9</v>
      </c>
      <c r="CT53">
        <v>172</v>
      </c>
      <c r="CU53">
        <v>164.1</v>
      </c>
      <c r="CV53">
        <v>183.7</v>
      </c>
      <c r="CW53">
        <v>199.5</v>
      </c>
      <c r="CX53">
        <v>157</v>
      </c>
      <c r="CY53">
        <v>154.4</v>
      </c>
      <c r="CZ53">
        <v>133.30000000000001</v>
      </c>
      <c r="DA53">
        <v>136.69999999999999</v>
      </c>
      <c r="DB53">
        <v>1972.4</v>
      </c>
      <c r="DC53" s="17">
        <v>-19.02</v>
      </c>
      <c r="DD53">
        <v>-43.43</v>
      </c>
      <c r="DE53">
        <v>652</v>
      </c>
      <c r="DF53" s="24">
        <v>9313</v>
      </c>
    </row>
    <row r="54" spans="1:110" ht="15.75" thickBot="1" x14ac:dyDescent="0.3">
      <c r="A54" s="8">
        <v>43</v>
      </c>
      <c r="B54" s="3" t="s">
        <v>17</v>
      </c>
      <c r="C54" s="14">
        <v>44239</v>
      </c>
      <c r="D54" s="11">
        <f t="shared" si="10"/>
        <v>-13.9463408092299</v>
      </c>
      <c r="E54" s="8">
        <f t="shared" si="28"/>
        <v>-180</v>
      </c>
      <c r="F54" s="3">
        <f t="shared" si="28"/>
        <v>-165</v>
      </c>
      <c r="G54" s="3">
        <f t="shared" si="28"/>
        <v>-150</v>
      </c>
      <c r="H54" s="3">
        <f t="shared" si="28"/>
        <v>-135</v>
      </c>
      <c r="I54" s="3">
        <f t="shared" si="28"/>
        <v>-120</v>
      </c>
      <c r="J54" s="3">
        <f t="shared" si="40"/>
        <v>-105</v>
      </c>
      <c r="K54" s="3">
        <f t="shared" si="40"/>
        <v>-90</v>
      </c>
      <c r="L54" s="3">
        <f t="shared" si="40"/>
        <v>-75</v>
      </c>
      <c r="M54" s="3">
        <f t="shared" si="40"/>
        <v>-60</v>
      </c>
      <c r="N54" s="3">
        <f t="shared" si="41"/>
        <v>-45</v>
      </c>
      <c r="O54" s="3">
        <f t="shared" si="41"/>
        <v>-30</v>
      </c>
      <c r="P54" s="3">
        <f t="shared" si="41"/>
        <v>-15</v>
      </c>
      <c r="Q54" s="3">
        <f t="shared" si="41"/>
        <v>0</v>
      </c>
      <c r="R54" s="3">
        <f t="shared" si="42"/>
        <v>15</v>
      </c>
      <c r="S54" s="3">
        <f t="shared" si="42"/>
        <v>30</v>
      </c>
      <c r="T54" s="3">
        <f t="shared" si="42"/>
        <v>45</v>
      </c>
      <c r="U54" s="3">
        <f t="shared" si="31"/>
        <v>60</v>
      </c>
      <c r="V54" s="3">
        <f t="shared" si="11"/>
        <v>75</v>
      </c>
      <c r="W54" s="3">
        <f t="shared" si="11"/>
        <v>90</v>
      </c>
      <c r="X54" s="3">
        <f t="shared" si="11"/>
        <v>105</v>
      </c>
      <c r="Y54" s="3">
        <f t="shared" si="11"/>
        <v>120</v>
      </c>
      <c r="Z54" s="3">
        <f t="shared" si="12"/>
        <v>135</v>
      </c>
      <c r="AA54" s="3">
        <f t="shared" si="12"/>
        <v>150</v>
      </c>
      <c r="AB54" s="3">
        <f t="shared" si="12"/>
        <v>165</v>
      </c>
      <c r="AC54" s="3">
        <f t="shared" si="12"/>
        <v>180</v>
      </c>
      <c r="AD54" s="7">
        <f t="shared" si="13"/>
        <v>143.93365919077013</v>
      </c>
      <c r="AE54" s="7">
        <f t="shared" si="13"/>
        <v>141.05048463351628</v>
      </c>
      <c r="AF54" s="7">
        <f t="shared" si="13"/>
        <v>133.462590533292</v>
      </c>
      <c r="AG54" s="7">
        <f t="shared" si="13"/>
        <v>123.02458621772112</v>
      </c>
      <c r="AH54" s="7">
        <f t="shared" si="13"/>
        <v>111.02599536801522</v>
      </c>
      <c r="AI54" s="7">
        <f t="shared" si="43"/>
        <v>98.160606923255386</v>
      </c>
      <c r="AJ54" s="7">
        <f t="shared" si="43"/>
        <v>84.793077030534292</v>
      </c>
      <c r="AK54" s="7">
        <f t="shared" si="43"/>
        <v>71.128049826405814</v>
      </c>
      <c r="AL54" s="7">
        <f t="shared" si="43"/>
        <v>57.296120071995695</v>
      </c>
      <c r="AM54" s="7">
        <f t="shared" si="44"/>
        <v>43.405835445513929</v>
      </c>
      <c r="AN54" s="7">
        <f t="shared" si="44"/>
        <v>29.612558779804036</v>
      </c>
      <c r="AO54" s="7">
        <f t="shared" si="44"/>
        <v>16.42189913942207</v>
      </c>
      <c r="AP54" s="7">
        <f t="shared" si="44"/>
        <v>8.1736591907701062</v>
      </c>
      <c r="AQ54" s="7">
        <f t="shared" si="45"/>
        <v>16.42189913942207</v>
      </c>
      <c r="AR54" s="7">
        <f t="shared" si="45"/>
        <v>29.612558779804036</v>
      </c>
      <c r="AS54" s="7">
        <f t="shared" si="45"/>
        <v>43.405835445513929</v>
      </c>
      <c r="AT54" s="7">
        <f t="shared" si="32"/>
        <v>57.296120071995695</v>
      </c>
      <c r="AU54" s="7">
        <f t="shared" si="14"/>
        <v>71.128049826405814</v>
      </c>
      <c r="AV54" s="7">
        <f t="shared" si="14"/>
        <v>84.793077030534292</v>
      </c>
      <c r="AW54" s="7">
        <f t="shared" si="14"/>
        <v>98.160606923255386</v>
      </c>
      <c r="AX54" s="7">
        <f t="shared" si="14"/>
        <v>111.02599536801522</v>
      </c>
      <c r="AY54" s="7">
        <f t="shared" si="15"/>
        <v>123.02458621772112</v>
      </c>
      <c r="AZ54" s="7">
        <f t="shared" si="15"/>
        <v>133.462590533292</v>
      </c>
      <c r="BA54" s="7">
        <f t="shared" si="15"/>
        <v>141.05048463351628</v>
      </c>
      <c r="BB54" s="7">
        <f t="shared" si="15"/>
        <v>143.93365919077013</v>
      </c>
      <c r="BC54" s="7">
        <f t="shared" si="16"/>
        <v>95.793231233743285</v>
      </c>
      <c r="BD54" s="7">
        <f t="shared" si="2"/>
        <v>12.772430831165771</v>
      </c>
      <c r="BE54" s="40">
        <f t="shared" si="17"/>
        <v>1.0243647696821025</v>
      </c>
      <c r="BF54" s="40">
        <f t="shared" si="18"/>
        <v>0</v>
      </c>
      <c r="BG54" s="40">
        <f t="shared" si="19"/>
        <v>0</v>
      </c>
      <c r="BH54" s="40">
        <f t="shared" si="19"/>
        <v>0</v>
      </c>
      <c r="BI54" s="40">
        <f t="shared" si="19"/>
        <v>0</v>
      </c>
      <c r="BJ54" s="40">
        <f t="shared" si="19"/>
        <v>0</v>
      </c>
      <c r="BK54" s="40">
        <f t="shared" si="19"/>
        <v>0</v>
      </c>
      <c r="BL54" s="40">
        <f t="shared" si="20"/>
        <v>127.08190369724853</v>
      </c>
      <c r="BM54" s="40">
        <f t="shared" si="20"/>
        <v>452.9350810243705</v>
      </c>
      <c r="BN54" s="40">
        <f t="shared" si="20"/>
        <v>756.58190281448594</v>
      </c>
      <c r="BO54" s="40">
        <f t="shared" si="20"/>
        <v>1017.3293399626967</v>
      </c>
      <c r="BP54" s="40">
        <f t="shared" si="20"/>
        <v>1217.4078855328669</v>
      </c>
      <c r="BQ54" s="40">
        <f t="shared" si="46"/>
        <v>1343.1825172898186</v>
      </c>
      <c r="BR54" s="40">
        <f t="shared" si="46"/>
        <v>1386.081901931723</v>
      </c>
      <c r="BS54" s="40">
        <f t="shared" si="46"/>
        <v>1343.1825172898186</v>
      </c>
      <c r="BT54" s="40">
        <f t="shared" si="46"/>
        <v>1217.4078855328669</v>
      </c>
      <c r="BU54" s="40">
        <f t="shared" si="47"/>
        <v>1017.3293399626967</v>
      </c>
      <c r="BV54" s="40">
        <f t="shared" si="47"/>
        <v>756.58190281448594</v>
      </c>
      <c r="BW54" s="40">
        <f t="shared" si="47"/>
        <v>452.9350810243705</v>
      </c>
      <c r="BX54" s="40">
        <f t="shared" si="47"/>
        <v>127.08190369724853</v>
      </c>
      <c r="BY54" s="40">
        <f t="shared" si="48"/>
        <v>0</v>
      </c>
      <c r="BZ54" s="40">
        <f t="shared" si="48"/>
        <v>0</v>
      </c>
      <c r="CA54" s="40">
        <f t="shared" si="48"/>
        <v>0</v>
      </c>
      <c r="CB54" s="40">
        <f t="shared" si="38"/>
        <v>0</v>
      </c>
      <c r="CC54" s="40">
        <f t="shared" si="21"/>
        <v>0</v>
      </c>
      <c r="CD54" s="40">
        <f t="shared" si="21"/>
        <v>0</v>
      </c>
      <c r="CE54" s="40">
        <f t="shared" si="22"/>
        <v>706.9017699851787</v>
      </c>
      <c r="CF54" s="10">
        <f t="shared" si="5"/>
        <v>1.6719072861530901</v>
      </c>
      <c r="CG54" s="14">
        <v>44239</v>
      </c>
      <c r="CH54" s="35">
        <f t="shared" si="6"/>
        <v>6.6607142857142856</v>
      </c>
      <c r="CI54" s="7">
        <f t="shared" si="7"/>
        <v>40.536452379526729</v>
      </c>
      <c r="CJ54" s="7">
        <f t="shared" si="23"/>
        <v>20.673590713558632</v>
      </c>
      <c r="CK54" s="10">
        <f t="shared" si="8"/>
        <v>22.748067460607079</v>
      </c>
      <c r="CM54" s="17" t="s">
        <v>229</v>
      </c>
      <c r="CN54" t="s">
        <v>230</v>
      </c>
      <c r="CO54" s="18" t="s">
        <v>381</v>
      </c>
      <c r="CP54">
        <v>242.5</v>
      </c>
      <c r="CQ54">
        <v>218.8</v>
      </c>
      <c r="CR54">
        <v>222.9</v>
      </c>
      <c r="CS54">
        <v>222.8</v>
      </c>
      <c r="CT54">
        <v>217.8</v>
      </c>
      <c r="CU54" t="s">
        <v>12</v>
      </c>
      <c r="CV54">
        <v>204.7</v>
      </c>
      <c r="CW54">
        <v>241.4</v>
      </c>
      <c r="CX54">
        <v>262.89999999999998</v>
      </c>
      <c r="CY54">
        <v>291</v>
      </c>
      <c r="CZ54">
        <v>276.10000000000002</v>
      </c>
      <c r="DA54">
        <v>256.60000000000002</v>
      </c>
      <c r="DB54" t="s">
        <v>12</v>
      </c>
      <c r="DC54" s="17">
        <v>-8.5</v>
      </c>
      <c r="DD54">
        <v>-39.31</v>
      </c>
      <c r="DE54">
        <v>337</v>
      </c>
      <c r="DF54" s="24">
        <v>10152</v>
      </c>
    </row>
    <row r="55" spans="1:110" ht="15.75" thickBot="1" x14ac:dyDescent="0.3">
      <c r="A55" s="8">
        <v>44</v>
      </c>
      <c r="B55" s="3" t="s">
        <v>17</v>
      </c>
      <c r="C55" s="14">
        <v>44240</v>
      </c>
      <c r="D55" s="11">
        <f t="shared" si="10"/>
        <v>-13.61976641249163</v>
      </c>
      <c r="E55" s="8">
        <f t="shared" si="28"/>
        <v>-180</v>
      </c>
      <c r="F55" s="3">
        <f t="shared" si="28"/>
        <v>-165</v>
      </c>
      <c r="G55" s="3">
        <f t="shared" si="28"/>
        <v>-150</v>
      </c>
      <c r="H55" s="3">
        <f t="shared" si="28"/>
        <v>-135</v>
      </c>
      <c r="I55" s="3">
        <f t="shared" si="28"/>
        <v>-120</v>
      </c>
      <c r="J55" s="3">
        <f t="shared" si="40"/>
        <v>-105</v>
      </c>
      <c r="K55" s="3">
        <f t="shared" si="40"/>
        <v>-90</v>
      </c>
      <c r="L55" s="3">
        <f t="shared" si="40"/>
        <v>-75</v>
      </c>
      <c r="M55" s="3">
        <f t="shared" si="40"/>
        <v>-60</v>
      </c>
      <c r="N55" s="3">
        <f t="shared" si="41"/>
        <v>-45</v>
      </c>
      <c r="O55" s="3">
        <f t="shared" si="41"/>
        <v>-30</v>
      </c>
      <c r="P55" s="3">
        <f t="shared" si="41"/>
        <v>-15</v>
      </c>
      <c r="Q55" s="3">
        <f t="shared" si="41"/>
        <v>0</v>
      </c>
      <c r="R55" s="3">
        <f t="shared" si="42"/>
        <v>15</v>
      </c>
      <c r="S55" s="3">
        <f t="shared" si="42"/>
        <v>30</v>
      </c>
      <c r="T55" s="3">
        <f t="shared" si="42"/>
        <v>45</v>
      </c>
      <c r="U55" s="3">
        <f t="shared" si="31"/>
        <v>60</v>
      </c>
      <c r="V55" s="3">
        <f t="shared" si="11"/>
        <v>75</v>
      </c>
      <c r="W55" s="3">
        <f t="shared" si="11"/>
        <v>90</v>
      </c>
      <c r="X55" s="3">
        <f t="shared" si="11"/>
        <v>105</v>
      </c>
      <c r="Y55" s="3">
        <f t="shared" si="11"/>
        <v>120</v>
      </c>
      <c r="Z55" s="3">
        <f t="shared" si="12"/>
        <v>135</v>
      </c>
      <c r="AA55" s="3">
        <f t="shared" si="12"/>
        <v>150</v>
      </c>
      <c r="AB55" s="3">
        <f t="shared" si="12"/>
        <v>165</v>
      </c>
      <c r="AC55" s="3">
        <f t="shared" si="12"/>
        <v>180</v>
      </c>
      <c r="AD55" s="7">
        <f t="shared" si="13"/>
        <v>144.26023358750837</v>
      </c>
      <c r="AE55" s="7">
        <f t="shared" si="13"/>
        <v>141.35220281253206</v>
      </c>
      <c r="AF55" s="7">
        <f t="shared" si="13"/>
        <v>133.71365749956112</v>
      </c>
      <c r="AG55" s="7">
        <f t="shared" si="13"/>
        <v>123.22805299593757</v>
      </c>
      <c r="AH55" s="7">
        <f t="shared" si="13"/>
        <v>111.19264748579897</v>
      </c>
      <c r="AI55" s="7">
        <f t="shared" si="43"/>
        <v>98.300128905471297</v>
      </c>
      <c r="AJ55" s="7">
        <f t="shared" si="43"/>
        <v>84.91299025116183</v>
      </c>
      <c r="AK55" s="7">
        <f t="shared" si="43"/>
        <v>71.234515521995888</v>
      </c>
      <c r="AL55" s="7">
        <f t="shared" si="43"/>
        <v>57.395165660299575</v>
      </c>
      <c r="AM55" s="7">
        <f t="shared" si="44"/>
        <v>43.505375105148936</v>
      </c>
      <c r="AN55" s="7">
        <f t="shared" si="44"/>
        <v>29.727725122196016</v>
      </c>
      <c r="AO55" s="7">
        <f t="shared" si="44"/>
        <v>16.597169290075211</v>
      </c>
      <c r="AP55" s="7">
        <f t="shared" si="44"/>
        <v>8.5002335875083439</v>
      </c>
      <c r="AQ55" s="7">
        <f t="shared" si="45"/>
        <v>16.597169290075211</v>
      </c>
      <c r="AR55" s="7">
        <f t="shared" si="45"/>
        <v>29.727725122196016</v>
      </c>
      <c r="AS55" s="7">
        <f t="shared" si="45"/>
        <v>43.505375105148936</v>
      </c>
      <c r="AT55" s="7">
        <f t="shared" si="32"/>
        <v>57.395165660299575</v>
      </c>
      <c r="AU55" s="7">
        <f t="shared" si="14"/>
        <v>71.234515521995888</v>
      </c>
      <c r="AV55" s="7">
        <f t="shared" si="14"/>
        <v>84.91299025116183</v>
      </c>
      <c r="AW55" s="7">
        <f t="shared" si="14"/>
        <v>98.300128905471297</v>
      </c>
      <c r="AX55" s="7">
        <f t="shared" si="14"/>
        <v>111.19264748579897</v>
      </c>
      <c r="AY55" s="7">
        <f t="shared" si="15"/>
        <v>123.22805299593757</v>
      </c>
      <c r="AZ55" s="7">
        <f t="shared" si="15"/>
        <v>133.71365749956112</v>
      </c>
      <c r="BA55" s="7">
        <f t="shared" si="15"/>
        <v>141.35220281253206</v>
      </c>
      <c r="BB55" s="7">
        <f t="shared" si="15"/>
        <v>144.26023358750837</v>
      </c>
      <c r="BC55" s="7">
        <f t="shared" si="16"/>
        <v>95.651797036227364</v>
      </c>
      <c r="BD55" s="7">
        <f t="shared" si="2"/>
        <v>12.753572938163648</v>
      </c>
      <c r="BE55" s="40">
        <f t="shared" si="17"/>
        <v>1.0239780483173626</v>
      </c>
      <c r="BF55" s="40">
        <f t="shared" si="18"/>
        <v>0</v>
      </c>
      <c r="BG55" s="40">
        <f t="shared" si="19"/>
        <v>0</v>
      </c>
      <c r="BH55" s="40">
        <f t="shared" si="19"/>
        <v>0</v>
      </c>
      <c r="BI55" s="40">
        <f t="shared" si="19"/>
        <v>0</v>
      </c>
      <c r="BJ55" s="40">
        <f t="shared" si="19"/>
        <v>0</v>
      </c>
      <c r="BK55" s="40">
        <f t="shared" si="19"/>
        <v>0</v>
      </c>
      <c r="BL55" s="40">
        <f t="shared" si="20"/>
        <v>124.11617220936087</v>
      </c>
      <c r="BM55" s="40">
        <f t="shared" si="20"/>
        <v>450.30209386470739</v>
      </c>
      <c r="BN55" s="40">
        <f t="shared" si="20"/>
        <v>754.25898400696485</v>
      </c>
      <c r="BO55" s="40">
        <f t="shared" si="20"/>
        <v>1015.2726828854494</v>
      </c>
      <c r="BP55" s="40">
        <f t="shared" si="20"/>
        <v>1215.5555382671241</v>
      </c>
      <c r="BQ55" s="40">
        <f t="shared" si="46"/>
        <v>1341.4586045407959</v>
      </c>
      <c r="BR55" s="40">
        <f t="shared" si="46"/>
        <v>1384.4017958045688</v>
      </c>
      <c r="BS55" s="40">
        <f t="shared" si="46"/>
        <v>1341.4586045407959</v>
      </c>
      <c r="BT55" s="40">
        <f t="shared" si="46"/>
        <v>1215.5555382671241</v>
      </c>
      <c r="BU55" s="40">
        <f t="shared" si="47"/>
        <v>1015.2726828854494</v>
      </c>
      <c r="BV55" s="40">
        <f t="shared" si="47"/>
        <v>754.25898400696485</v>
      </c>
      <c r="BW55" s="40">
        <f t="shared" si="47"/>
        <v>450.30209386470739</v>
      </c>
      <c r="BX55" s="40">
        <f t="shared" si="47"/>
        <v>124.11617220936087</v>
      </c>
      <c r="BY55" s="40">
        <f t="shared" si="48"/>
        <v>0</v>
      </c>
      <c r="BZ55" s="40">
        <f t="shared" si="48"/>
        <v>0</v>
      </c>
      <c r="CA55" s="40">
        <f t="shared" si="48"/>
        <v>0</v>
      </c>
      <c r="CB55" s="40">
        <f t="shared" si="38"/>
        <v>0</v>
      </c>
      <c r="CC55" s="40">
        <f t="shared" si="21"/>
        <v>0</v>
      </c>
      <c r="CD55" s="40">
        <f t="shared" si="21"/>
        <v>0</v>
      </c>
      <c r="CE55" s="40">
        <f t="shared" si="22"/>
        <v>706.04491586033009</v>
      </c>
      <c r="CF55" s="10">
        <f t="shared" si="5"/>
        <v>1.6694387937315214</v>
      </c>
      <c r="CG55" s="14">
        <v>44240</v>
      </c>
      <c r="CH55" s="35">
        <f t="shared" si="6"/>
        <v>6.6607142857142856</v>
      </c>
      <c r="CI55" s="7">
        <f t="shared" si="7"/>
        <v>40.43795906814259</v>
      </c>
      <c r="CJ55" s="7">
        <f t="shared" si="23"/>
        <v>20.623359124752721</v>
      </c>
      <c r="CK55" s="10">
        <f t="shared" si="8"/>
        <v>22.709009827422587</v>
      </c>
      <c r="CM55" s="17" t="s">
        <v>198</v>
      </c>
      <c r="CN55" t="s">
        <v>197</v>
      </c>
      <c r="CO55" s="18" t="s">
        <v>382</v>
      </c>
      <c r="CP55">
        <v>127.5</v>
      </c>
      <c r="CQ55">
        <v>106.4</v>
      </c>
      <c r="CR55">
        <v>118.6</v>
      </c>
      <c r="CS55">
        <v>163.80000000000001</v>
      </c>
      <c r="CT55">
        <v>179</v>
      </c>
      <c r="CU55">
        <v>186.3</v>
      </c>
      <c r="CV55">
        <v>220.6</v>
      </c>
      <c r="CW55">
        <v>176.1</v>
      </c>
      <c r="CX55">
        <v>90.6</v>
      </c>
      <c r="CY55">
        <v>139.30000000000001</v>
      </c>
      <c r="CZ55">
        <v>150.4</v>
      </c>
      <c r="DA55">
        <v>131.5</v>
      </c>
      <c r="DB55">
        <v>1790.1</v>
      </c>
      <c r="DC55" s="17">
        <v>-16.05</v>
      </c>
      <c r="DD55">
        <v>-57.68</v>
      </c>
      <c r="DE55">
        <v>118</v>
      </c>
      <c r="DF55" s="24">
        <v>4384</v>
      </c>
    </row>
    <row r="56" spans="1:110" ht="15.75" thickBot="1" x14ac:dyDescent="0.3">
      <c r="A56" s="8">
        <v>45</v>
      </c>
      <c r="B56" s="3" t="s">
        <v>17</v>
      </c>
      <c r="C56" s="14">
        <v>44241</v>
      </c>
      <c r="D56" s="11">
        <f t="shared" si="10"/>
        <v>-13.289156185026709</v>
      </c>
      <c r="E56" s="8">
        <f t="shared" si="28"/>
        <v>-180</v>
      </c>
      <c r="F56" s="3">
        <f t="shared" si="28"/>
        <v>-165</v>
      </c>
      <c r="G56" s="3">
        <f t="shared" si="28"/>
        <v>-150</v>
      </c>
      <c r="H56" s="3">
        <f t="shared" si="28"/>
        <v>-135</v>
      </c>
      <c r="I56" s="3">
        <f t="shared" si="28"/>
        <v>-120</v>
      </c>
      <c r="J56" s="3">
        <f t="shared" si="40"/>
        <v>-105</v>
      </c>
      <c r="K56" s="3">
        <f t="shared" si="40"/>
        <v>-90</v>
      </c>
      <c r="L56" s="3">
        <f t="shared" si="40"/>
        <v>-75</v>
      </c>
      <c r="M56" s="3">
        <f t="shared" si="40"/>
        <v>-60</v>
      </c>
      <c r="N56" s="3">
        <f t="shared" si="41"/>
        <v>-45</v>
      </c>
      <c r="O56" s="3">
        <f t="shared" si="41"/>
        <v>-30</v>
      </c>
      <c r="P56" s="3">
        <f t="shared" si="41"/>
        <v>-15</v>
      </c>
      <c r="Q56" s="3">
        <f t="shared" si="41"/>
        <v>0</v>
      </c>
      <c r="R56" s="3">
        <f t="shared" si="42"/>
        <v>15</v>
      </c>
      <c r="S56" s="3">
        <f t="shared" si="42"/>
        <v>30</v>
      </c>
      <c r="T56" s="3">
        <f t="shared" si="42"/>
        <v>45</v>
      </c>
      <c r="U56" s="3">
        <f t="shared" si="31"/>
        <v>60</v>
      </c>
      <c r="V56" s="3">
        <f t="shared" si="11"/>
        <v>75</v>
      </c>
      <c r="W56" s="3">
        <f t="shared" si="11"/>
        <v>90</v>
      </c>
      <c r="X56" s="3">
        <f t="shared" si="11"/>
        <v>105</v>
      </c>
      <c r="Y56" s="3">
        <f t="shared" si="11"/>
        <v>120</v>
      </c>
      <c r="Z56" s="3">
        <f t="shared" si="12"/>
        <v>135</v>
      </c>
      <c r="AA56" s="3">
        <f t="shared" si="12"/>
        <v>150</v>
      </c>
      <c r="AB56" s="3">
        <f t="shared" si="12"/>
        <v>165</v>
      </c>
      <c r="AC56" s="3">
        <f t="shared" si="12"/>
        <v>180</v>
      </c>
      <c r="AD56" s="7">
        <f t="shared" si="13"/>
        <v>144.59084381497328</v>
      </c>
      <c r="AE56" s="7">
        <f t="shared" si="13"/>
        <v>141.65730010861091</v>
      </c>
      <c r="AF56" s="7">
        <f t="shared" si="13"/>
        <v>133.96708264165582</v>
      </c>
      <c r="AG56" s="7">
        <f t="shared" si="13"/>
        <v>123.43327248722159</v>
      </c>
      <c r="AH56" s="7">
        <f t="shared" si="13"/>
        <v>111.3608147543017</v>
      </c>
      <c r="AI56" s="7">
        <f t="shared" si="43"/>
        <v>98.441148892907847</v>
      </c>
      <c r="AJ56" s="7">
        <f t="shared" si="43"/>
        <v>85.034531355198808</v>
      </c>
      <c r="AK56" s="7">
        <f t="shared" si="43"/>
        <v>71.34287227611199</v>
      </c>
      <c r="AL56" s="7">
        <f t="shared" si="43"/>
        <v>57.496535255958932</v>
      </c>
      <c r="AM56" s="7">
        <f t="shared" si="44"/>
        <v>43.6079535500525</v>
      </c>
      <c r="AN56" s="7">
        <f t="shared" si="44"/>
        <v>29.847211703741337</v>
      </c>
      <c r="AO56" s="7">
        <f t="shared" si="44"/>
        <v>16.779087300604274</v>
      </c>
      <c r="AP56" s="7">
        <f t="shared" si="44"/>
        <v>8.8308438149733064</v>
      </c>
      <c r="AQ56" s="7">
        <f t="shared" si="45"/>
        <v>16.779087300604274</v>
      </c>
      <c r="AR56" s="7">
        <f t="shared" si="45"/>
        <v>29.847211703741337</v>
      </c>
      <c r="AS56" s="7">
        <f t="shared" si="45"/>
        <v>43.6079535500525</v>
      </c>
      <c r="AT56" s="7">
        <f t="shared" si="32"/>
        <v>57.496535255958932</v>
      </c>
      <c r="AU56" s="7">
        <f t="shared" si="14"/>
        <v>71.34287227611199</v>
      </c>
      <c r="AV56" s="7">
        <f t="shared" si="14"/>
        <v>85.034531355198808</v>
      </c>
      <c r="AW56" s="7">
        <f t="shared" si="14"/>
        <v>98.441148892907847</v>
      </c>
      <c r="AX56" s="7">
        <f t="shared" si="14"/>
        <v>111.3608147543017</v>
      </c>
      <c r="AY56" s="7">
        <f t="shared" si="15"/>
        <v>123.43327248722159</v>
      </c>
      <c r="AZ56" s="7">
        <f t="shared" si="15"/>
        <v>133.96708264165582</v>
      </c>
      <c r="BA56" s="7">
        <f t="shared" si="15"/>
        <v>141.65730010861091</v>
      </c>
      <c r="BB56" s="7">
        <f t="shared" si="15"/>
        <v>144.59084381497328</v>
      </c>
      <c r="BC56" s="7">
        <f t="shared" si="16"/>
        <v>95.509047345703877</v>
      </c>
      <c r="BD56" s="7">
        <f t="shared" si="2"/>
        <v>12.73453964609385</v>
      </c>
      <c r="BE56" s="40">
        <f t="shared" si="17"/>
        <v>1.0235842217394178</v>
      </c>
      <c r="BF56" s="40">
        <f t="shared" si="18"/>
        <v>0</v>
      </c>
      <c r="BG56" s="40">
        <f t="shared" si="19"/>
        <v>0</v>
      </c>
      <c r="BH56" s="40">
        <f t="shared" si="19"/>
        <v>0</v>
      </c>
      <c r="BI56" s="40">
        <f t="shared" si="19"/>
        <v>0</v>
      </c>
      <c r="BJ56" s="40">
        <f t="shared" si="19"/>
        <v>0</v>
      </c>
      <c r="BK56" s="40">
        <f t="shared" si="19"/>
        <v>0</v>
      </c>
      <c r="BL56" s="40">
        <f t="shared" si="20"/>
        <v>121.11165433580697</v>
      </c>
      <c r="BM56" s="40">
        <f t="shared" si="20"/>
        <v>447.62254956464488</v>
      </c>
      <c r="BN56" s="40">
        <f t="shared" si="20"/>
        <v>751.88226686840426</v>
      </c>
      <c r="BO56" s="40">
        <f t="shared" si="20"/>
        <v>1013.1560093257907</v>
      </c>
      <c r="BP56" s="40">
        <f t="shared" si="20"/>
        <v>1213.6384031636076</v>
      </c>
      <c r="BQ56" s="40">
        <f t="shared" si="46"/>
        <v>1339.6669045546282</v>
      </c>
      <c r="BR56" s="40">
        <f t="shared" si="46"/>
        <v>1382.6528794010014</v>
      </c>
      <c r="BS56" s="40">
        <f t="shared" si="46"/>
        <v>1339.6669045546282</v>
      </c>
      <c r="BT56" s="40">
        <f t="shared" si="46"/>
        <v>1213.6384031636076</v>
      </c>
      <c r="BU56" s="40">
        <f t="shared" si="47"/>
        <v>1013.1560093257907</v>
      </c>
      <c r="BV56" s="40">
        <f t="shared" si="47"/>
        <v>751.88226686840426</v>
      </c>
      <c r="BW56" s="40">
        <f t="shared" si="47"/>
        <v>447.62254956464488</v>
      </c>
      <c r="BX56" s="40">
        <f t="shared" si="47"/>
        <v>121.11165433580697</v>
      </c>
      <c r="BY56" s="40">
        <f t="shared" si="48"/>
        <v>0</v>
      </c>
      <c r="BZ56" s="40">
        <f t="shared" si="48"/>
        <v>0</v>
      </c>
      <c r="CA56" s="40">
        <f t="shared" si="48"/>
        <v>0</v>
      </c>
      <c r="CB56" s="40">
        <f t="shared" si="38"/>
        <v>0</v>
      </c>
      <c r="CC56" s="40">
        <f t="shared" si="21"/>
        <v>0</v>
      </c>
      <c r="CD56" s="40">
        <f t="shared" si="21"/>
        <v>0</v>
      </c>
      <c r="CE56" s="40">
        <f t="shared" si="22"/>
        <v>705.15296849451079</v>
      </c>
      <c r="CF56" s="10">
        <f t="shared" si="5"/>
        <v>1.6669473416256835</v>
      </c>
      <c r="CG56" s="14">
        <v>44241</v>
      </c>
      <c r="CH56" s="35">
        <f t="shared" si="6"/>
        <v>6.6607142857142856</v>
      </c>
      <c r="CI56" s="7">
        <f t="shared" si="7"/>
        <v>40.336667832747068</v>
      </c>
      <c r="CJ56" s="7">
        <f t="shared" si="23"/>
        <v>20.571700594701007</v>
      </c>
      <c r="CK56" s="10">
        <f t="shared" si="8"/>
        <v>22.668499844278386</v>
      </c>
      <c r="CM56" s="17" t="s">
        <v>61</v>
      </c>
      <c r="CN56" t="s">
        <v>65</v>
      </c>
      <c r="CO56" s="18" t="s">
        <v>383</v>
      </c>
      <c r="CP56">
        <v>230.3</v>
      </c>
      <c r="CQ56">
        <v>220</v>
      </c>
      <c r="CR56">
        <v>207.5</v>
      </c>
      <c r="CS56">
        <v>206</v>
      </c>
      <c r="CT56">
        <v>219.8</v>
      </c>
      <c r="CU56">
        <v>214.8</v>
      </c>
      <c r="CV56">
        <v>233.3</v>
      </c>
      <c r="CW56">
        <v>260.7</v>
      </c>
      <c r="CX56">
        <v>251.9</v>
      </c>
      <c r="CY56">
        <v>239.2</v>
      </c>
      <c r="CZ56">
        <v>187.5</v>
      </c>
      <c r="DA56">
        <v>188.1</v>
      </c>
      <c r="DB56">
        <v>2659.1</v>
      </c>
      <c r="DC56" s="17">
        <v>-14.07</v>
      </c>
      <c r="DD56">
        <v>-42.48</v>
      </c>
      <c r="DE56">
        <v>882.47</v>
      </c>
      <c r="DF56" s="24">
        <v>2558</v>
      </c>
    </row>
    <row r="57" spans="1:110" ht="15.75" thickBot="1" x14ac:dyDescent="0.3">
      <c r="A57" s="8">
        <v>46</v>
      </c>
      <c r="B57" s="3" t="s">
        <v>17</v>
      </c>
      <c r="C57" s="14">
        <v>44242</v>
      </c>
      <c r="D57" s="11">
        <f t="shared" si="10"/>
        <v>-12.95460809378068</v>
      </c>
      <c r="E57" s="8">
        <f t="shared" si="28"/>
        <v>-180</v>
      </c>
      <c r="F57" s="3">
        <f t="shared" si="28"/>
        <v>-165</v>
      </c>
      <c r="G57" s="3">
        <f t="shared" si="28"/>
        <v>-150</v>
      </c>
      <c r="H57" s="3">
        <f t="shared" si="28"/>
        <v>-135</v>
      </c>
      <c r="I57" s="3">
        <f t="shared" si="28"/>
        <v>-120</v>
      </c>
      <c r="J57" s="3">
        <f t="shared" si="40"/>
        <v>-105</v>
      </c>
      <c r="K57" s="3">
        <f t="shared" si="40"/>
        <v>-90</v>
      </c>
      <c r="L57" s="3">
        <f t="shared" si="40"/>
        <v>-75</v>
      </c>
      <c r="M57" s="3">
        <f t="shared" si="40"/>
        <v>-60</v>
      </c>
      <c r="N57" s="3">
        <f t="shared" si="41"/>
        <v>-45</v>
      </c>
      <c r="O57" s="3">
        <f t="shared" si="41"/>
        <v>-30</v>
      </c>
      <c r="P57" s="3">
        <f t="shared" si="41"/>
        <v>-15</v>
      </c>
      <c r="Q57" s="3">
        <f t="shared" si="41"/>
        <v>0</v>
      </c>
      <c r="R57" s="3">
        <f t="shared" si="42"/>
        <v>15</v>
      </c>
      <c r="S57" s="3">
        <f t="shared" si="42"/>
        <v>30</v>
      </c>
      <c r="T57" s="3">
        <f t="shared" si="42"/>
        <v>45</v>
      </c>
      <c r="U57" s="3">
        <f t="shared" si="31"/>
        <v>60</v>
      </c>
      <c r="V57" s="3">
        <f t="shared" si="11"/>
        <v>75</v>
      </c>
      <c r="W57" s="3">
        <f t="shared" si="11"/>
        <v>90</v>
      </c>
      <c r="X57" s="3">
        <f t="shared" si="11"/>
        <v>105</v>
      </c>
      <c r="Y57" s="3">
        <f t="shared" si="11"/>
        <v>120</v>
      </c>
      <c r="Z57" s="3">
        <f t="shared" si="12"/>
        <v>135</v>
      </c>
      <c r="AA57" s="3">
        <f t="shared" si="12"/>
        <v>150</v>
      </c>
      <c r="AB57" s="3">
        <f t="shared" si="12"/>
        <v>165</v>
      </c>
      <c r="AC57" s="3">
        <f t="shared" si="12"/>
        <v>180</v>
      </c>
      <c r="AD57" s="7">
        <f t="shared" si="13"/>
        <v>144.92539190621932</v>
      </c>
      <c r="AE57" s="7">
        <f t="shared" si="13"/>
        <v>141.96566457922989</v>
      </c>
      <c r="AF57" s="7">
        <f t="shared" si="13"/>
        <v>134.2227504228569</v>
      </c>
      <c r="AG57" s="7">
        <f t="shared" si="13"/>
        <v>123.64014633375294</v>
      </c>
      <c r="AH57" s="7">
        <f t="shared" si="13"/>
        <v>111.53042138331865</v>
      </c>
      <c r="AI57" s="7">
        <f t="shared" si="43"/>
        <v>98.583612701362952</v>
      </c>
      <c r="AJ57" s="7">
        <f t="shared" si="43"/>
        <v>85.157665995736096</v>
      </c>
      <c r="AK57" s="7">
        <f t="shared" si="43"/>
        <v>71.453104514769549</v>
      </c>
      <c r="AL57" s="7">
        <f t="shared" si="43"/>
        <v>57.60023193822834</v>
      </c>
      <c r="AM57" s="7">
        <f t="shared" si="44"/>
        <v>43.713592645391955</v>
      </c>
      <c r="AN57" s="7">
        <f t="shared" si="44"/>
        <v>29.971052805749821</v>
      </c>
      <c r="AO57" s="7">
        <f t="shared" si="44"/>
        <v>16.967614638212005</v>
      </c>
      <c r="AP57" s="7">
        <f t="shared" si="44"/>
        <v>9.1653919062193232</v>
      </c>
      <c r="AQ57" s="7">
        <f t="shared" si="45"/>
        <v>16.967614638212005</v>
      </c>
      <c r="AR57" s="7">
        <f t="shared" si="45"/>
        <v>29.971052805749821</v>
      </c>
      <c r="AS57" s="7">
        <f t="shared" si="45"/>
        <v>43.713592645391955</v>
      </c>
      <c r="AT57" s="7">
        <f t="shared" si="32"/>
        <v>57.60023193822834</v>
      </c>
      <c r="AU57" s="7">
        <f t="shared" si="14"/>
        <v>71.453104514769549</v>
      </c>
      <c r="AV57" s="7">
        <f t="shared" si="14"/>
        <v>85.157665995736096</v>
      </c>
      <c r="AW57" s="7">
        <f t="shared" si="14"/>
        <v>98.583612701362952</v>
      </c>
      <c r="AX57" s="7">
        <f t="shared" si="14"/>
        <v>111.53042138331865</v>
      </c>
      <c r="AY57" s="7">
        <f t="shared" si="15"/>
        <v>123.64014633375294</v>
      </c>
      <c r="AZ57" s="7">
        <f t="shared" si="15"/>
        <v>134.2227504228569</v>
      </c>
      <c r="BA57" s="7">
        <f t="shared" si="15"/>
        <v>141.96566457922989</v>
      </c>
      <c r="BB57" s="7">
        <f t="shared" si="15"/>
        <v>144.92539190621932</v>
      </c>
      <c r="BC57" s="7">
        <f t="shared" si="16"/>
        <v>95.365027640974219</v>
      </c>
      <c r="BD57" s="7">
        <f t="shared" si="2"/>
        <v>12.715337018796562</v>
      </c>
      <c r="BE57" s="40">
        <f t="shared" si="17"/>
        <v>1.0231834066475822</v>
      </c>
      <c r="BF57" s="40">
        <f t="shared" si="18"/>
        <v>0</v>
      </c>
      <c r="BG57" s="40">
        <f t="shared" si="19"/>
        <v>0</v>
      </c>
      <c r="BH57" s="40">
        <f t="shared" si="19"/>
        <v>0</v>
      </c>
      <c r="BI57" s="40">
        <f t="shared" si="19"/>
        <v>0</v>
      </c>
      <c r="BJ57" s="40">
        <f t="shared" si="19"/>
        <v>0</v>
      </c>
      <c r="BK57" s="40">
        <f t="shared" si="19"/>
        <v>0</v>
      </c>
      <c r="BL57" s="40">
        <f t="shared" si="20"/>
        <v>118.06929808214706</v>
      </c>
      <c r="BM57" s="40">
        <f t="shared" si="20"/>
        <v>444.89688874496466</v>
      </c>
      <c r="BN57" s="40">
        <f t="shared" si="20"/>
        <v>749.45171921224232</v>
      </c>
      <c r="BO57" s="40">
        <f t="shared" si="20"/>
        <v>1010.9788810882886</v>
      </c>
      <c r="BP57" s="40">
        <f t="shared" si="20"/>
        <v>1211.6557304853213</v>
      </c>
      <c r="BQ57" s="40">
        <f t="shared" si="46"/>
        <v>1337.8064717511061</v>
      </c>
      <c r="BR57" s="40">
        <f t="shared" si="46"/>
        <v>1380.8341403423372</v>
      </c>
      <c r="BS57" s="40">
        <f t="shared" si="46"/>
        <v>1337.8064717511061</v>
      </c>
      <c r="BT57" s="40">
        <f t="shared" si="46"/>
        <v>1211.6557304853213</v>
      </c>
      <c r="BU57" s="40">
        <f t="shared" si="47"/>
        <v>1010.9788810882886</v>
      </c>
      <c r="BV57" s="40">
        <f t="shared" si="47"/>
        <v>749.45171921224232</v>
      </c>
      <c r="BW57" s="40">
        <f t="shared" si="47"/>
        <v>444.89688874496466</v>
      </c>
      <c r="BX57" s="40">
        <f t="shared" si="47"/>
        <v>118.06929808214706</v>
      </c>
      <c r="BY57" s="40">
        <f t="shared" si="48"/>
        <v>0</v>
      </c>
      <c r="BZ57" s="40">
        <f t="shared" si="48"/>
        <v>0</v>
      </c>
      <c r="CA57" s="40">
        <f t="shared" si="48"/>
        <v>0</v>
      </c>
      <c r="CB57" s="40">
        <f t="shared" si="38"/>
        <v>0</v>
      </c>
      <c r="CC57" s="40">
        <f t="shared" si="21"/>
        <v>0</v>
      </c>
      <c r="CD57" s="40">
        <f t="shared" si="21"/>
        <v>0</v>
      </c>
      <c r="CE57" s="40">
        <f t="shared" si="22"/>
        <v>704.22541157459193</v>
      </c>
      <c r="CF57" s="10">
        <f t="shared" si="5"/>
        <v>1.664433723590401</v>
      </c>
      <c r="CG57" s="14">
        <v>44242</v>
      </c>
      <c r="CH57" s="35">
        <f t="shared" si="6"/>
        <v>6.6607142857142856</v>
      </c>
      <c r="CI57" s="7">
        <f t="shared" si="7"/>
        <v>40.232560895842063</v>
      </c>
      <c r="CJ57" s="7">
        <f t="shared" si="23"/>
        <v>20.518606056879452</v>
      </c>
      <c r="CK57" s="10">
        <f t="shared" si="8"/>
        <v>22.626518947831688</v>
      </c>
      <c r="CM57" s="17" t="s">
        <v>139</v>
      </c>
      <c r="CN57" t="s">
        <v>636</v>
      </c>
      <c r="CO57" s="18" t="s">
        <v>384</v>
      </c>
      <c r="CP57">
        <v>120.9</v>
      </c>
      <c r="CQ57">
        <v>128</v>
      </c>
      <c r="CR57">
        <v>141.19999999999999</v>
      </c>
      <c r="CS57">
        <v>183.5</v>
      </c>
      <c r="CT57">
        <v>186.7</v>
      </c>
      <c r="CU57">
        <v>190.2</v>
      </c>
      <c r="CV57">
        <v>196.6</v>
      </c>
      <c r="CW57">
        <v>216.2</v>
      </c>
      <c r="CX57">
        <v>150.69999999999999</v>
      </c>
      <c r="CY57">
        <v>150.1</v>
      </c>
      <c r="CZ57">
        <v>141.80000000000001</v>
      </c>
      <c r="DA57">
        <v>129.6</v>
      </c>
      <c r="DB57">
        <v>1935.5</v>
      </c>
      <c r="DC57" s="17">
        <v>-21.92</v>
      </c>
      <c r="DD57">
        <v>-46.38</v>
      </c>
      <c r="DE57">
        <v>1150</v>
      </c>
      <c r="DF57" s="24">
        <v>32457</v>
      </c>
    </row>
    <row r="58" spans="1:110" ht="15.75" thickBot="1" x14ac:dyDescent="0.3">
      <c r="A58" s="8">
        <v>47</v>
      </c>
      <c r="B58" s="3" t="s">
        <v>17</v>
      </c>
      <c r="C58" s="14">
        <v>44243</v>
      </c>
      <c r="D58" s="11">
        <f t="shared" si="10"/>
        <v>-12.616221272573126</v>
      </c>
      <c r="E58" s="8">
        <f t="shared" si="28"/>
        <v>-180</v>
      </c>
      <c r="F58" s="3">
        <f t="shared" si="28"/>
        <v>-165</v>
      </c>
      <c r="G58" s="3">
        <f t="shared" si="28"/>
        <v>-150</v>
      </c>
      <c r="H58" s="3">
        <f t="shared" si="28"/>
        <v>-135</v>
      </c>
      <c r="I58" s="3">
        <f t="shared" si="28"/>
        <v>-120</v>
      </c>
      <c r="J58" s="3">
        <f t="shared" si="40"/>
        <v>-105</v>
      </c>
      <c r="K58" s="3">
        <f t="shared" si="40"/>
        <v>-90</v>
      </c>
      <c r="L58" s="3">
        <f t="shared" si="40"/>
        <v>-75</v>
      </c>
      <c r="M58" s="3">
        <f t="shared" si="40"/>
        <v>-60</v>
      </c>
      <c r="N58" s="3">
        <f t="shared" si="41"/>
        <v>-45</v>
      </c>
      <c r="O58" s="3">
        <f t="shared" si="41"/>
        <v>-30</v>
      </c>
      <c r="P58" s="3">
        <f t="shared" si="41"/>
        <v>-15</v>
      </c>
      <c r="Q58" s="3">
        <f t="shared" si="41"/>
        <v>0</v>
      </c>
      <c r="R58" s="3">
        <f t="shared" si="42"/>
        <v>15</v>
      </c>
      <c r="S58" s="3">
        <f t="shared" si="42"/>
        <v>30</v>
      </c>
      <c r="T58" s="3">
        <f t="shared" si="42"/>
        <v>45</v>
      </c>
      <c r="U58" s="3">
        <f t="shared" si="31"/>
        <v>60</v>
      </c>
      <c r="V58" s="3">
        <f t="shared" si="11"/>
        <v>75</v>
      </c>
      <c r="W58" s="3">
        <f t="shared" si="11"/>
        <v>90</v>
      </c>
      <c r="X58" s="3">
        <f t="shared" si="11"/>
        <v>105</v>
      </c>
      <c r="Y58" s="3">
        <f t="shared" si="11"/>
        <v>120</v>
      </c>
      <c r="Z58" s="3">
        <f t="shared" si="12"/>
        <v>135</v>
      </c>
      <c r="AA58" s="3">
        <f t="shared" si="12"/>
        <v>150</v>
      </c>
      <c r="AB58" s="3">
        <f t="shared" si="12"/>
        <v>165</v>
      </c>
      <c r="AC58" s="3">
        <f t="shared" si="12"/>
        <v>180</v>
      </c>
      <c r="AD58" s="7">
        <f t="shared" si="13"/>
        <v>145.26377872742691</v>
      </c>
      <c r="AE58" s="7">
        <f t="shared" si="13"/>
        <v>142.27718257531393</v>
      </c>
      <c r="AF58" s="7">
        <f t="shared" si="13"/>
        <v>134.48054379558491</v>
      </c>
      <c r="AG58" s="7">
        <f t="shared" si="13"/>
        <v>123.84857525751053</v>
      </c>
      <c r="AH58" s="7">
        <f t="shared" si="13"/>
        <v>111.70139095360612</v>
      </c>
      <c r="AI58" s="7">
        <f t="shared" si="43"/>
        <v>98.727465527757872</v>
      </c>
      <c r="AJ58" s="7">
        <f t="shared" si="43"/>
        <v>85.282359027928649</v>
      </c>
      <c r="AK58" s="7">
        <f t="shared" si="43"/>
        <v>71.565195519248874</v>
      </c>
      <c r="AL58" s="7">
        <f t="shared" si="43"/>
        <v>57.706257053706892</v>
      </c>
      <c r="AM58" s="7">
        <f t="shared" si="44"/>
        <v>43.822311414657058</v>
      </c>
      <c r="AN58" s="7">
        <f t="shared" si="44"/>
        <v>30.099277229660743</v>
      </c>
      <c r="AO58" s="7">
        <f t="shared" si="44"/>
        <v>17.162701321443809</v>
      </c>
      <c r="AP58" s="7">
        <f t="shared" si="44"/>
        <v>9.5037787274268712</v>
      </c>
      <c r="AQ58" s="7">
        <f t="shared" si="45"/>
        <v>17.162701321443809</v>
      </c>
      <c r="AR58" s="7">
        <f t="shared" si="45"/>
        <v>30.099277229660743</v>
      </c>
      <c r="AS58" s="7">
        <f t="shared" si="45"/>
        <v>43.822311414657058</v>
      </c>
      <c r="AT58" s="7">
        <f t="shared" si="32"/>
        <v>57.706257053706892</v>
      </c>
      <c r="AU58" s="7">
        <f t="shared" si="14"/>
        <v>71.565195519248874</v>
      </c>
      <c r="AV58" s="7">
        <f t="shared" si="14"/>
        <v>85.282359027928649</v>
      </c>
      <c r="AW58" s="7">
        <f t="shared" si="14"/>
        <v>98.727465527757872</v>
      </c>
      <c r="AX58" s="7">
        <f t="shared" si="14"/>
        <v>111.70139095360612</v>
      </c>
      <c r="AY58" s="7">
        <f t="shared" si="15"/>
        <v>123.84857525751053</v>
      </c>
      <c r="AZ58" s="7">
        <f t="shared" si="15"/>
        <v>134.48054379558491</v>
      </c>
      <c r="BA58" s="7">
        <f t="shared" si="15"/>
        <v>142.27718257531393</v>
      </c>
      <c r="BB58" s="7">
        <f t="shared" si="15"/>
        <v>145.26377872742691</v>
      </c>
      <c r="BC58" s="7">
        <f t="shared" si="16"/>
        <v>95.219782833671275</v>
      </c>
      <c r="BD58" s="7">
        <f t="shared" si="2"/>
        <v>12.695971044489504</v>
      </c>
      <c r="BE58" s="40">
        <f t="shared" si="17"/>
        <v>1.0227757218120181</v>
      </c>
      <c r="BF58" s="40">
        <f t="shared" si="18"/>
        <v>0</v>
      </c>
      <c r="BG58" s="40">
        <f t="shared" si="19"/>
        <v>0</v>
      </c>
      <c r="BH58" s="40">
        <f t="shared" si="19"/>
        <v>0</v>
      </c>
      <c r="BI58" s="40">
        <f t="shared" si="19"/>
        <v>0</v>
      </c>
      <c r="BJ58" s="40">
        <f t="shared" si="19"/>
        <v>0</v>
      </c>
      <c r="BK58" s="40">
        <f t="shared" si="19"/>
        <v>0</v>
      </c>
      <c r="BL58" s="40">
        <f t="shared" si="20"/>
        <v>114.9900714623554</v>
      </c>
      <c r="BM58" s="40">
        <f t="shared" si="20"/>
        <v>442.12558011241282</v>
      </c>
      <c r="BN58" s="40">
        <f t="shared" si="20"/>
        <v>746.96734446495884</v>
      </c>
      <c r="BO58" s="40">
        <f t="shared" si="20"/>
        <v>1008.7409020542007</v>
      </c>
      <c r="BP58" s="40">
        <f t="shared" si="20"/>
        <v>1209.6068175316909</v>
      </c>
      <c r="BQ58" s="40">
        <f t="shared" si="46"/>
        <v>1335.8764107042582</v>
      </c>
      <c r="BR58" s="40">
        <f t="shared" si="46"/>
        <v>1378.9446174675613</v>
      </c>
      <c r="BS58" s="40">
        <f t="shared" si="46"/>
        <v>1335.8764107042582</v>
      </c>
      <c r="BT58" s="40">
        <f t="shared" si="46"/>
        <v>1209.6068175316909</v>
      </c>
      <c r="BU58" s="40">
        <f t="shared" si="47"/>
        <v>1008.7409020542007</v>
      </c>
      <c r="BV58" s="40">
        <f t="shared" si="47"/>
        <v>746.96734446495884</v>
      </c>
      <c r="BW58" s="40">
        <f t="shared" si="47"/>
        <v>442.12558011241282</v>
      </c>
      <c r="BX58" s="40">
        <f t="shared" si="47"/>
        <v>114.9900714623554</v>
      </c>
      <c r="BY58" s="40">
        <f t="shared" si="48"/>
        <v>0</v>
      </c>
      <c r="BZ58" s="40">
        <f t="shared" si="48"/>
        <v>0</v>
      </c>
      <c r="CA58" s="40">
        <f t="shared" si="48"/>
        <v>0</v>
      </c>
      <c r="CB58" s="40">
        <f t="shared" si="38"/>
        <v>0</v>
      </c>
      <c r="CC58" s="40">
        <f t="shared" si="21"/>
        <v>0</v>
      </c>
      <c r="CD58" s="40">
        <f t="shared" si="21"/>
        <v>0</v>
      </c>
      <c r="CE58" s="40">
        <f t="shared" si="22"/>
        <v>703.26175490845628</v>
      </c>
      <c r="CF58" s="10">
        <f t="shared" si="5"/>
        <v>1.6618987234815399</v>
      </c>
      <c r="CG58" s="14">
        <v>44243</v>
      </c>
      <c r="CH58" s="35">
        <f t="shared" si="6"/>
        <v>6.6607142857142856</v>
      </c>
      <c r="CI58" s="7">
        <f t="shared" si="7"/>
        <v>40.125622483923578</v>
      </c>
      <c r="CJ58" s="7">
        <f t="shared" si="23"/>
        <v>20.464067466801026</v>
      </c>
      <c r="CK58" s="10">
        <f t="shared" si="8"/>
        <v>22.583049656593847</v>
      </c>
      <c r="CM58" s="17" t="s">
        <v>239</v>
      </c>
      <c r="CN58" t="s">
        <v>240</v>
      </c>
      <c r="CO58" s="18" t="s">
        <v>385</v>
      </c>
      <c r="CP58">
        <v>196.2</v>
      </c>
      <c r="CQ58">
        <v>178.1</v>
      </c>
      <c r="CR58">
        <v>173.6</v>
      </c>
      <c r="CS58">
        <v>164.6</v>
      </c>
      <c r="CT58">
        <v>214.1</v>
      </c>
      <c r="CU58">
        <v>245.8</v>
      </c>
      <c r="CV58">
        <v>267.10000000000002</v>
      </c>
      <c r="CW58">
        <v>291.2</v>
      </c>
      <c r="CX58">
        <v>289.60000000000002</v>
      </c>
      <c r="CY58">
        <v>291.5</v>
      </c>
      <c r="CZ58">
        <v>262.8</v>
      </c>
      <c r="DA58">
        <v>238.1</v>
      </c>
      <c r="DB58">
        <v>2812.7</v>
      </c>
      <c r="DC58" s="17">
        <v>-4.28</v>
      </c>
      <c r="DD58">
        <v>-41.8</v>
      </c>
      <c r="DE58">
        <v>160</v>
      </c>
      <c r="DF58" s="24">
        <v>26330</v>
      </c>
    </row>
    <row r="59" spans="1:110" ht="15.75" thickBot="1" x14ac:dyDescent="0.3">
      <c r="A59" s="8">
        <v>48</v>
      </c>
      <c r="B59" s="3" t="s">
        <v>17</v>
      </c>
      <c r="C59" s="14">
        <v>44244</v>
      </c>
      <c r="D59" s="11">
        <f t="shared" si="10"/>
        <v>-12.274095992722152</v>
      </c>
      <c r="E59" s="8">
        <f t="shared" si="28"/>
        <v>-180</v>
      </c>
      <c r="F59" s="3">
        <f t="shared" si="28"/>
        <v>-165</v>
      </c>
      <c r="G59" s="3">
        <f t="shared" si="28"/>
        <v>-150</v>
      </c>
      <c r="H59" s="3">
        <f t="shared" si="28"/>
        <v>-135</v>
      </c>
      <c r="I59" s="3">
        <f t="shared" si="28"/>
        <v>-120</v>
      </c>
      <c r="J59" s="3">
        <f t="shared" si="40"/>
        <v>-105</v>
      </c>
      <c r="K59" s="3">
        <f t="shared" si="40"/>
        <v>-90</v>
      </c>
      <c r="L59" s="3">
        <f t="shared" si="40"/>
        <v>-75</v>
      </c>
      <c r="M59" s="3">
        <f t="shared" si="40"/>
        <v>-60</v>
      </c>
      <c r="N59" s="3">
        <f t="shared" si="41"/>
        <v>-45</v>
      </c>
      <c r="O59" s="3">
        <f t="shared" si="41"/>
        <v>-30</v>
      </c>
      <c r="P59" s="3">
        <f t="shared" si="41"/>
        <v>-15</v>
      </c>
      <c r="Q59" s="3">
        <f t="shared" si="41"/>
        <v>0</v>
      </c>
      <c r="R59" s="3">
        <f t="shared" si="42"/>
        <v>15</v>
      </c>
      <c r="S59" s="3">
        <f t="shared" si="42"/>
        <v>30</v>
      </c>
      <c r="T59" s="3">
        <f t="shared" si="42"/>
        <v>45</v>
      </c>
      <c r="U59" s="3">
        <f t="shared" si="31"/>
        <v>60</v>
      </c>
      <c r="V59" s="3">
        <f t="shared" si="11"/>
        <v>75</v>
      </c>
      <c r="W59" s="3">
        <f t="shared" si="11"/>
        <v>90</v>
      </c>
      <c r="X59" s="3">
        <f t="shared" si="11"/>
        <v>105</v>
      </c>
      <c r="Y59" s="3">
        <f t="shared" si="11"/>
        <v>120</v>
      </c>
      <c r="Z59" s="3">
        <f t="shared" si="12"/>
        <v>135</v>
      </c>
      <c r="AA59" s="3">
        <f t="shared" si="12"/>
        <v>150</v>
      </c>
      <c r="AB59" s="3">
        <f t="shared" si="12"/>
        <v>165</v>
      </c>
      <c r="AC59" s="3">
        <f t="shared" si="12"/>
        <v>180</v>
      </c>
      <c r="AD59" s="7">
        <f t="shared" si="13"/>
        <v>145.60590400727787</v>
      </c>
      <c r="AE59" s="7">
        <f t="shared" si="13"/>
        <v>142.59173875249479</v>
      </c>
      <c r="AF59" s="7">
        <f t="shared" si="13"/>
        <v>134.74034424243428</v>
      </c>
      <c r="AG59" s="7">
        <f t="shared" si="13"/>
        <v>124.05845911715943</v>
      </c>
      <c r="AH59" s="7">
        <f t="shared" si="13"/>
        <v>111.87364646387492</v>
      </c>
      <c r="AI59" s="7">
        <f t="shared" si="43"/>
        <v>98.872651978350135</v>
      </c>
      <c r="AJ59" s="7">
        <f t="shared" si="43"/>
        <v>85.408574515909464</v>
      </c>
      <c r="AK59" s="7">
        <f t="shared" si="43"/>
        <v>71.679127409606707</v>
      </c>
      <c r="AL59" s="7">
        <f t="shared" si="43"/>
        <v>57.814610172248805</v>
      </c>
      <c r="AM59" s="7">
        <f t="shared" si="44"/>
        <v>43.934125961162351</v>
      </c>
      <c r="AN59" s="7">
        <f t="shared" si="44"/>
        <v>30.231908201804874</v>
      </c>
      <c r="AO59" s="7">
        <f t="shared" si="44"/>
        <v>17.364286420487943</v>
      </c>
      <c r="AP59" s="7">
        <f t="shared" si="44"/>
        <v>9.8459040072778699</v>
      </c>
      <c r="AQ59" s="7">
        <f t="shared" si="45"/>
        <v>17.364286420487943</v>
      </c>
      <c r="AR59" s="7">
        <f t="shared" si="45"/>
        <v>30.231908201804874</v>
      </c>
      <c r="AS59" s="7">
        <f t="shared" si="45"/>
        <v>43.934125961162351</v>
      </c>
      <c r="AT59" s="7">
        <f t="shared" si="32"/>
        <v>57.814610172248805</v>
      </c>
      <c r="AU59" s="7">
        <f t="shared" si="14"/>
        <v>71.679127409606707</v>
      </c>
      <c r="AV59" s="7">
        <f t="shared" si="14"/>
        <v>85.408574515909464</v>
      </c>
      <c r="AW59" s="7">
        <f t="shared" si="14"/>
        <v>98.872651978350135</v>
      </c>
      <c r="AX59" s="7">
        <f t="shared" si="14"/>
        <v>111.87364646387492</v>
      </c>
      <c r="AY59" s="7">
        <f t="shared" si="15"/>
        <v>124.05845911715943</v>
      </c>
      <c r="AZ59" s="7">
        <f t="shared" si="15"/>
        <v>134.74034424243428</v>
      </c>
      <c r="BA59" s="7">
        <f t="shared" si="15"/>
        <v>142.59173875249479</v>
      </c>
      <c r="BB59" s="7">
        <f t="shared" si="15"/>
        <v>145.60590400727787</v>
      </c>
      <c r="BC59" s="7">
        <f t="shared" si="16"/>
        <v>95.073357257213999</v>
      </c>
      <c r="BD59" s="7">
        <f t="shared" si="2"/>
        <v>12.676447634295199</v>
      </c>
      <c r="BE59" s="40">
        <f t="shared" si="17"/>
        <v>1.0223612880385406</v>
      </c>
      <c r="BF59" s="40">
        <f t="shared" si="18"/>
        <v>0</v>
      </c>
      <c r="BG59" s="40">
        <f t="shared" si="19"/>
        <v>0</v>
      </c>
      <c r="BH59" s="40">
        <f t="shared" si="19"/>
        <v>0</v>
      </c>
      <c r="BI59" s="40">
        <f t="shared" si="19"/>
        <v>0</v>
      </c>
      <c r="BJ59" s="40">
        <f t="shared" si="19"/>
        <v>0</v>
      </c>
      <c r="BK59" s="40">
        <f t="shared" si="19"/>
        <v>0</v>
      </c>
      <c r="BL59" s="40">
        <f t="shared" si="20"/>
        <v>111.87496218607315</v>
      </c>
      <c r="BM59" s="40">
        <f t="shared" si="20"/>
        <v>439.30912082989954</v>
      </c>
      <c r="BN59" s="40">
        <f t="shared" si="20"/>
        <v>744.42918267268112</v>
      </c>
      <c r="BO59" s="40">
        <f t="shared" si="20"/>
        <v>1006.4417197345751</v>
      </c>
      <c r="BP59" s="40">
        <f t="shared" si="20"/>
        <v>1207.491010611004</v>
      </c>
      <c r="BQ59" s="40">
        <f t="shared" si="46"/>
        <v>1333.8758783784012</v>
      </c>
      <c r="BR59" s="40">
        <f t="shared" si="46"/>
        <v>1376.9834031592886</v>
      </c>
      <c r="BS59" s="40">
        <f t="shared" si="46"/>
        <v>1333.8758783784012</v>
      </c>
      <c r="BT59" s="40">
        <f t="shared" si="46"/>
        <v>1207.491010611004</v>
      </c>
      <c r="BU59" s="40">
        <f t="shared" si="47"/>
        <v>1006.4417197345751</v>
      </c>
      <c r="BV59" s="40">
        <f t="shared" si="47"/>
        <v>744.42918267268112</v>
      </c>
      <c r="BW59" s="40">
        <f t="shared" si="47"/>
        <v>439.30912082989954</v>
      </c>
      <c r="BX59" s="40">
        <f t="shared" si="47"/>
        <v>111.87496218607315</v>
      </c>
      <c r="BY59" s="40">
        <f t="shared" si="48"/>
        <v>0</v>
      </c>
      <c r="BZ59" s="40">
        <f t="shared" si="48"/>
        <v>0</v>
      </c>
      <c r="CA59" s="40">
        <f t="shared" si="48"/>
        <v>0</v>
      </c>
      <c r="CB59" s="40">
        <f t="shared" si="38"/>
        <v>0</v>
      </c>
      <c r="CC59" s="40">
        <f t="shared" si="21"/>
        <v>0</v>
      </c>
      <c r="CD59" s="40">
        <f t="shared" si="21"/>
        <v>0</v>
      </c>
      <c r="CE59" s="40">
        <f t="shared" si="22"/>
        <v>702.26153561123726</v>
      </c>
      <c r="CF59" s="10">
        <f t="shared" si="5"/>
        <v>1.6593431150632296</v>
      </c>
      <c r="CG59" s="14">
        <v>44244</v>
      </c>
      <c r="CH59" s="35">
        <f t="shared" si="6"/>
        <v>6.6607142857142856</v>
      </c>
      <c r="CI59" s="7">
        <f t="shared" si="7"/>
        <v>40.015838893839081</v>
      </c>
      <c r="CJ59" s="7">
        <f t="shared" si="23"/>
        <v>20.408077835857931</v>
      </c>
      <c r="CK59" s="10">
        <f t="shared" si="8"/>
        <v>22.538075614442047</v>
      </c>
      <c r="CM59" s="17" t="s">
        <v>61</v>
      </c>
      <c r="CN59" t="s">
        <v>66</v>
      </c>
      <c r="CO59" s="18" t="s">
        <v>386</v>
      </c>
      <c r="CP59">
        <v>216.5</v>
      </c>
      <c r="CQ59">
        <v>188.1</v>
      </c>
      <c r="CR59">
        <v>204.7</v>
      </c>
      <c r="CS59">
        <v>176.9</v>
      </c>
      <c r="CT59">
        <v>173.3</v>
      </c>
      <c r="CU59">
        <v>139.19999999999999</v>
      </c>
      <c r="CV59">
        <v>173.2</v>
      </c>
      <c r="CW59">
        <v>174.2</v>
      </c>
      <c r="CX59">
        <v>184.4</v>
      </c>
      <c r="CY59">
        <v>209.2</v>
      </c>
      <c r="CZ59">
        <v>185.6</v>
      </c>
      <c r="DA59">
        <v>197.8</v>
      </c>
      <c r="DB59">
        <v>2223.1</v>
      </c>
      <c r="DC59" s="17">
        <v>-12.67</v>
      </c>
      <c r="DD59">
        <v>-38.32</v>
      </c>
      <c r="DE59">
        <v>47.77</v>
      </c>
      <c r="DF59" s="24">
        <v>28200</v>
      </c>
    </row>
    <row r="60" spans="1:110" ht="15.75" thickBot="1" x14ac:dyDescent="0.3">
      <c r="A60" s="8">
        <v>49</v>
      </c>
      <c r="B60" s="3" t="s">
        <v>17</v>
      </c>
      <c r="C60" s="14">
        <v>44245</v>
      </c>
      <c r="D60" s="11">
        <f t="shared" si="10"/>
        <v>-11.928333633331848</v>
      </c>
      <c r="E60" s="8">
        <f t="shared" si="28"/>
        <v>-180</v>
      </c>
      <c r="F60" s="3">
        <f t="shared" si="28"/>
        <v>-165</v>
      </c>
      <c r="G60" s="3">
        <f t="shared" si="28"/>
        <v>-150</v>
      </c>
      <c r="H60" s="3">
        <f t="shared" si="28"/>
        <v>-135</v>
      </c>
      <c r="I60" s="3">
        <f t="shared" ref="I60:L123" si="57">(I$11-12)*15</f>
        <v>-120</v>
      </c>
      <c r="J60" s="3">
        <f t="shared" si="40"/>
        <v>-105</v>
      </c>
      <c r="K60" s="3">
        <f t="shared" si="40"/>
        <v>-90</v>
      </c>
      <c r="L60" s="3">
        <f t="shared" si="40"/>
        <v>-75</v>
      </c>
      <c r="M60" s="3">
        <f t="shared" si="40"/>
        <v>-60</v>
      </c>
      <c r="N60" s="3">
        <f t="shared" si="41"/>
        <v>-45</v>
      </c>
      <c r="O60" s="3">
        <f t="shared" si="41"/>
        <v>-30</v>
      </c>
      <c r="P60" s="3">
        <f t="shared" si="41"/>
        <v>-15</v>
      </c>
      <c r="Q60" s="3">
        <f t="shared" si="41"/>
        <v>0</v>
      </c>
      <c r="R60" s="3">
        <f t="shared" si="42"/>
        <v>15</v>
      </c>
      <c r="S60" s="3">
        <f t="shared" si="42"/>
        <v>30</v>
      </c>
      <c r="T60" s="3">
        <f t="shared" si="42"/>
        <v>45</v>
      </c>
      <c r="U60" s="3">
        <f t="shared" si="31"/>
        <v>60</v>
      </c>
      <c r="V60" s="3">
        <f t="shared" si="11"/>
        <v>75</v>
      </c>
      <c r="W60" s="3">
        <f t="shared" si="11"/>
        <v>90</v>
      </c>
      <c r="X60" s="3">
        <f t="shared" si="11"/>
        <v>105</v>
      </c>
      <c r="Y60" s="3">
        <f t="shared" si="11"/>
        <v>120</v>
      </c>
      <c r="Z60" s="3">
        <f t="shared" si="12"/>
        <v>135</v>
      </c>
      <c r="AA60" s="3">
        <f t="shared" si="12"/>
        <v>150</v>
      </c>
      <c r="AB60" s="3">
        <f t="shared" si="12"/>
        <v>165</v>
      </c>
      <c r="AC60" s="3">
        <f t="shared" si="12"/>
        <v>180</v>
      </c>
      <c r="AD60" s="7">
        <f t="shared" si="13"/>
        <v>145.95166636666815</v>
      </c>
      <c r="AE60" s="7">
        <f t="shared" si="13"/>
        <v>142.90921608220617</v>
      </c>
      <c r="AF60" s="7">
        <f t="shared" si="13"/>
        <v>135.00203181918059</v>
      </c>
      <c r="AG60" s="7">
        <f t="shared" si="13"/>
        <v>124.26969696681142</v>
      </c>
      <c r="AH60" s="7">
        <f t="shared" si="13"/>
        <v>112.04711037897614</v>
      </c>
      <c r="AI60" s="7">
        <f t="shared" si="43"/>
        <v>99.019116097882232</v>
      </c>
      <c r="AJ60" s="7">
        <f t="shared" si="43"/>
        <v>85.536275740816464</v>
      </c>
      <c r="AK60" s="7">
        <f t="shared" si="43"/>
        <v>71.794881129891806</v>
      </c>
      <c r="AL60" s="7">
        <f t="shared" si="43"/>
        <v>57.925289045839563</v>
      </c>
      <c r="AM60" s="7">
        <f t="shared" si="44"/>
        <v>44.049049395652482</v>
      </c>
      <c r="AN60" s="7">
        <f t="shared" si="44"/>
        <v>30.368963295397212</v>
      </c>
      <c r="AO60" s="7">
        <f t="shared" si="44"/>
        <v>17.572298589647847</v>
      </c>
      <c r="AP60" s="7">
        <f t="shared" si="44"/>
        <v>10.191666366668185</v>
      </c>
      <c r="AQ60" s="7">
        <f t="shared" si="45"/>
        <v>17.572298589647847</v>
      </c>
      <c r="AR60" s="7">
        <f t="shared" si="45"/>
        <v>30.368963295397212</v>
      </c>
      <c r="AS60" s="7">
        <f t="shared" si="45"/>
        <v>44.049049395652482</v>
      </c>
      <c r="AT60" s="7">
        <f t="shared" si="32"/>
        <v>57.925289045839563</v>
      </c>
      <c r="AU60" s="7">
        <f t="shared" si="14"/>
        <v>71.794881129891806</v>
      </c>
      <c r="AV60" s="7">
        <f t="shared" si="14"/>
        <v>85.536275740816464</v>
      </c>
      <c r="AW60" s="7">
        <f t="shared" si="14"/>
        <v>99.019116097882232</v>
      </c>
      <c r="AX60" s="7">
        <f t="shared" si="14"/>
        <v>112.04711037897614</v>
      </c>
      <c r="AY60" s="7">
        <f t="shared" si="15"/>
        <v>124.26969696681142</v>
      </c>
      <c r="AZ60" s="7">
        <f t="shared" si="15"/>
        <v>135.00203181918059</v>
      </c>
      <c r="BA60" s="7">
        <f t="shared" si="15"/>
        <v>142.90921608220617</v>
      </c>
      <c r="BB60" s="7">
        <f t="shared" si="15"/>
        <v>145.95166636666815</v>
      </c>
      <c r="BC60" s="7">
        <f t="shared" si="16"/>
        <v>94.92579465815848</v>
      </c>
      <c r="BD60" s="7">
        <f t="shared" si="2"/>
        <v>12.656772621087798</v>
      </c>
      <c r="BE60" s="40">
        <f t="shared" si="17"/>
        <v>1.0219402281328214</v>
      </c>
      <c r="BF60" s="40">
        <f t="shared" si="18"/>
        <v>0</v>
      </c>
      <c r="BG60" s="40">
        <f t="shared" si="19"/>
        <v>0</v>
      </c>
      <c r="BH60" s="40">
        <f t="shared" si="19"/>
        <v>0</v>
      </c>
      <c r="BI60" s="40">
        <f t="shared" si="19"/>
        <v>0</v>
      </c>
      <c r="BJ60" s="40">
        <f t="shared" si="19"/>
        <v>0</v>
      </c>
      <c r="BK60" s="40">
        <f t="shared" si="19"/>
        <v>0</v>
      </c>
      <c r="BL60" s="40">
        <f t="shared" si="20"/>
        <v>108.72497731450915</v>
      </c>
      <c r="BM60" s="40">
        <f t="shared" si="20"/>
        <v>436.44803684605779</v>
      </c>
      <c r="BN60" s="40">
        <f t="shared" si="20"/>
        <v>741.83731145849458</v>
      </c>
      <c r="BO60" s="40">
        <f t="shared" si="20"/>
        <v>1004.0810267666201</v>
      </c>
      <c r="BP60" s="40">
        <f t="shared" si="20"/>
        <v>1205.3077069504159</v>
      </c>
      <c r="BQ60" s="40">
        <f t="shared" si="46"/>
        <v>1331.8040862981686</v>
      </c>
      <c r="BR60" s="40">
        <f t="shared" si="46"/>
        <v>1374.9496456024799</v>
      </c>
      <c r="BS60" s="40">
        <f t="shared" si="46"/>
        <v>1331.8040862981686</v>
      </c>
      <c r="BT60" s="40">
        <f t="shared" si="46"/>
        <v>1205.3077069504159</v>
      </c>
      <c r="BU60" s="40">
        <f t="shared" si="47"/>
        <v>1004.0810267666201</v>
      </c>
      <c r="BV60" s="40">
        <f t="shared" si="47"/>
        <v>741.83731145849458</v>
      </c>
      <c r="BW60" s="40">
        <f t="shared" si="47"/>
        <v>436.44803684605779</v>
      </c>
      <c r="BX60" s="40">
        <f t="shared" si="47"/>
        <v>108.72497731450915</v>
      </c>
      <c r="BY60" s="40">
        <f t="shared" si="48"/>
        <v>0</v>
      </c>
      <c r="BZ60" s="40">
        <f t="shared" si="48"/>
        <v>0</v>
      </c>
      <c r="CA60" s="40">
        <f t="shared" si="48"/>
        <v>0</v>
      </c>
      <c r="CB60" s="40">
        <f t="shared" si="38"/>
        <v>0</v>
      </c>
      <c r="CC60" s="40">
        <f t="shared" si="21"/>
        <v>0</v>
      </c>
      <c r="CD60" s="40">
        <f t="shared" si="21"/>
        <v>0</v>
      </c>
      <c r="CE60" s="40">
        <f t="shared" si="22"/>
        <v>701.22431925726471</v>
      </c>
      <c r="CF60" s="10">
        <f t="shared" si="5"/>
        <v>1.6567676618569105</v>
      </c>
      <c r="CG60" s="14">
        <v>44245</v>
      </c>
      <c r="CH60" s="35">
        <f t="shared" si="6"/>
        <v>6.6607142857142856</v>
      </c>
      <c r="CI60" s="7">
        <f t="shared" si="7"/>
        <v>39.903198556310763</v>
      </c>
      <c r="CJ60" s="7">
        <f t="shared" si="23"/>
        <v>20.350631263718491</v>
      </c>
      <c r="CK60" s="10">
        <f t="shared" si="8"/>
        <v>22.49158163263062</v>
      </c>
      <c r="CM60" s="17" t="s">
        <v>206</v>
      </c>
      <c r="CN60" t="s">
        <v>210</v>
      </c>
      <c r="CO60" s="18" t="s">
        <v>387</v>
      </c>
      <c r="CP60">
        <v>177.6</v>
      </c>
      <c r="CQ60">
        <v>145.1</v>
      </c>
      <c r="CR60">
        <v>161.30000000000001</v>
      </c>
      <c r="CS60">
        <v>169</v>
      </c>
      <c r="CT60">
        <v>207.6</v>
      </c>
      <c r="CU60">
        <v>238.5</v>
      </c>
      <c r="CV60">
        <v>265.89999999999998</v>
      </c>
      <c r="CW60">
        <v>278.7</v>
      </c>
      <c r="CX60">
        <v>260.89999999999998</v>
      </c>
      <c r="CY60">
        <v>255.3</v>
      </c>
      <c r="CZ60">
        <v>214.7</v>
      </c>
      <c r="DA60">
        <v>193.2</v>
      </c>
      <c r="DB60">
        <v>2567.8000000000002</v>
      </c>
      <c r="DC60" s="17">
        <v>-2.25</v>
      </c>
      <c r="DD60">
        <v>-49.5</v>
      </c>
      <c r="DE60">
        <v>23.9</v>
      </c>
      <c r="DF60" s="24">
        <v>25689</v>
      </c>
    </row>
    <row r="61" spans="1:110" ht="15.75" thickBot="1" x14ac:dyDescent="0.3">
      <c r="A61" s="8">
        <v>50</v>
      </c>
      <c r="B61" s="3" t="s">
        <v>17</v>
      </c>
      <c r="C61" s="14">
        <v>44246</v>
      </c>
      <c r="D61" s="11">
        <f t="shared" si="10"/>
        <v>-11.579036651251466</v>
      </c>
      <c r="E61" s="8">
        <f t="shared" si="28"/>
        <v>-180</v>
      </c>
      <c r="F61" s="3">
        <f t="shared" si="28"/>
        <v>-165</v>
      </c>
      <c r="G61" s="3">
        <f t="shared" si="28"/>
        <v>-150</v>
      </c>
      <c r="H61" s="3">
        <f t="shared" si="28"/>
        <v>-135</v>
      </c>
      <c r="I61" s="3">
        <f t="shared" si="57"/>
        <v>-120</v>
      </c>
      <c r="J61" s="3">
        <f t="shared" si="40"/>
        <v>-105</v>
      </c>
      <c r="K61" s="3">
        <f t="shared" si="40"/>
        <v>-90</v>
      </c>
      <c r="L61" s="3">
        <f t="shared" si="40"/>
        <v>-75</v>
      </c>
      <c r="M61" s="3">
        <f t="shared" si="40"/>
        <v>-60</v>
      </c>
      <c r="N61" s="3">
        <f t="shared" si="41"/>
        <v>-45</v>
      </c>
      <c r="O61" s="3">
        <f t="shared" si="41"/>
        <v>-30</v>
      </c>
      <c r="P61" s="3">
        <f t="shared" si="41"/>
        <v>-15</v>
      </c>
      <c r="Q61" s="3">
        <f t="shared" si="41"/>
        <v>0</v>
      </c>
      <c r="R61" s="3">
        <f t="shared" si="42"/>
        <v>15</v>
      </c>
      <c r="S61" s="3">
        <f t="shared" si="42"/>
        <v>30</v>
      </c>
      <c r="T61" s="3">
        <f t="shared" si="42"/>
        <v>45</v>
      </c>
      <c r="U61" s="3">
        <f t="shared" si="31"/>
        <v>60</v>
      </c>
      <c r="V61" s="3">
        <f t="shared" si="11"/>
        <v>75</v>
      </c>
      <c r="W61" s="3">
        <f t="shared" si="11"/>
        <v>90</v>
      </c>
      <c r="X61" s="3">
        <f t="shared" si="11"/>
        <v>105</v>
      </c>
      <c r="Y61" s="3">
        <f t="shared" si="11"/>
        <v>120</v>
      </c>
      <c r="Z61" s="3">
        <f t="shared" si="12"/>
        <v>135</v>
      </c>
      <c r="AA61" s="3">
        <f t="shared" si="12"/>
        <v>150</v>
      </c>
      <c r="AB61" s="3">
        <f t="shared" si="12"/>
        <v>165</v>
      </c>
      <c r="AC61" s="3">
        <f t="shared" si="12"/>
        <v>180</v>
      </c>
      <c r="AD61" s="7">
        <f t="shared" si="13"/>
        <v>146.30096334874852</v>
      </c>
      <c r="AE61" s="7">
        <f t="shared" si="13"/>
        <v>143.22949586261095</v>
      </c>
      <c r="AF61" s="7">
        <f t="shared" si="13"/>
        <v>135.26548519985818</v>
      </c>
      <c r="AG61" s="7">
        <f t="shared" si="13"/>
        <v>124.48218711667765</v>
      </c>
      <c r="AH61" s="7">
        <f t="shared" si="13"/>
        <v>112.22170467925966</v>
      </c>
      <c r="AI61" s="7">
        <f t="shared" si="43"/>
        <v>99.166801399650467</v>
      </c>
      <c r="AJ61" s="7">
        <f t="shared" si="43"/>
        <v>85.665425209935535</v>
      </c>
      <c r="AK61" s="7">
        <f t="shared" si="43"/>
        <v>71.912436435098911</v>
      </c>
      <c r="AL61" s="7">
        <f t="shared" si="43"/>
        <v>58.038289570522778</v>
      </c>
      <c r="AM61" s="7">
        <f t="shared" si="44"/>
        <v>44.167091770185081</v>
      </c>
      <c r="AN61" s="7">
        <f t="shared" si="44"/>
        <v>30.510454369854401</v>
      </c>
      <c r="AO61" s="7">
        <f t="shared" si="44"/>
        <v>17.786656624530572</v>
      </c>
      <c r="AP61" s="7">
        <f t="shared" si="44"/>
        <v>10.540963348748555</v>
      </c>
      <c r="AQ61" s="7">
        <f t="shared" si="45"/>
        <v>17.786656624530572</v>
      </c>
      <c r="AR61" s="7">
        <f t="shared" si="45"/>
        <v>30.510454369854401</v>
      </c>
      <c r="AS61" s="7">
        <f t="shared" si="45"/>
        <v>44.167091770185081</v>
      </c>
      <c r="AT61" s="7">
        <f t="shared" si="32"/>
        <v>58.038289570522778</v>
      </c>
      <c r="AU61" s="7">
        <f t="shared" si="14"/>
        <v>71.912436435098911</v>
      </c>
      <c r="AV61" s="7">
        <f t="shared" si="14"/>
        <v>85.665425209935535</v>
      </c>
      <c r="AW61" s="7">
        <f t="shared" si="14"/>
        <v>99.166801399650467</v>
      </c>
      <c r="AX61" s="7">
        <f t="shared" si="14"/>
        <v>112.22170467925966</v>
      </c>
      <c r="AY61" s="7">
        <f t="shared" si="15"/>
        <v>124.48218711667765</v>
      </c>
      <c r="AZ61" s="7">
        <f t="shared" si="15"/>
        <v>135.26548519985818</v>
      </c>
      <c r="BA61" s="7">
        <f t="shared" si="15"/>
        <v>143.22949586261095</v>
      </c>
      <c r="BB61" s="7">
        <f t="shared" si="15"/>
        <v>146.30096334874852</v>
      </c>
      <c r="BC61" s="7">
        <f t="shared" si="16"/>
        <v>94.777138189884312</v>
      </c>
      <c r="BD61" s="7">
        <f t="shared" si="2"/>
        <v>12.636951758651241</v>
      </c>
      <c r="BE61" s="40">
        <f t="shared" si="17"/>
        <v>1.0215126668639976</v>
      </c>
      <c r="BF61" s="40">
        <f t="shared" si="18"/>
        <v>0</v>
      </c>
      <c r="BG61" s="40">
        <f t="shared" si="19"/>
        <v>0</v>
      </c>
      <c r="BH61" s="40">
        <f t="shared" si="19"/>
        <v>0</v>
      </c>
      <c r="BI61" s="40">
        <f t="shared" si="19"/>
        <v>0</v>
      </c>
      <c r="BJ61" s="40">
        <f t="shared" si="19"/>
        <v>0</v>
      </c>
      <c r="BK61" s="40">
        <f t="shared" si="19"/>
        <v>0</v>
      </c>
      <c r="BL61" s="40">
        <f t="shared" si="20"/>
        <v>105.54114288504367</v>
      </c>
      <c r="BM61" s="40">
        <f t="shared" si="20"/>
        <v>433.54288318314462</v>
      </c>
      <c r="BN61" s="40">
        <f t="shared" si="20"/>
        <v>739.19184692843521</v>
      </c>
      <c r="BO61" s="40">
        <f t="shared" si="20"/>
        <v>1001.6585623504683</v>
      </c>
      <c r="BP61" s="40">
        <f t="shared" si="20"/>
        <v>1203.0563565399877</v>
      </c>
      <c r="BQ61" s="40">
        <f t="shared" si="46"/>
        <v>1329.6603026485695</v>
      </c>
      <c r="BR61" s="40">
        <f t="shared" si="46"/>
        <v>1372.8425509718268</v>
      </c>
      <c r="BS61" s="40">
        <f t="shared" si="46"/>
        <v>1329.6603026485695</v>
      </c>
      <c r="BT61" s="40">
        <f t="shared" si="46"/>
        <v>1203.0563565399877</v>
      </c>
      <c r="BU61" s="40">
        <f t="shared" si="47"/>
        <v>1001.6585623504683</v>
      </c>
      <c r="BV61" s="40">
        <f t="shared" si="47"/>
        <v>739.19184692843521</v>
      </c>
      <c r="BW61" s="40">
        <f t="shared" si="47"/>
        <v>433.54288318314462</v>
      </c>
      <c r="BX61" s="40">
        <f t="shared" si="47"/>
        <v>105.54114288504367</v>
      </c>
      <c r="BY61" s="40">
        <f t="shared" si="48"/>
        <v>0</v>
      </c>
      <c r="BZ61" s="40">
        <f t="shared" si="48"/>
        <v>0</v>
      </c>
      <c r="CA61" s="40">
        <f t="shared" si="48"/>
        <v>0</v>
      </c>
      <c r="CB61" s="40">
        <f t="shared" si="38"/>
        <v>0</v>
      </c>
      <c r="CC61" s="40">
        <f t="shared" si="21"/>
        <v>0</v>
      </c>
      <c r="CD61" s="40">
        <f t="shared" si="21"/>
        <v>0</v>
      </c>
      <c r="CE61" s="40">
        <f t="shared" si="22"/>
        <v>700.14970099563163</v>
      </c>
      <c r="CF61" s="10">
        <f t="shared" si="5"/>
        <v>1.6541731170311398</v>
      </c>
      <c r="CG61" s="14">
        <v>44246</v>
      </c>
      <c r="CH61" s="35">
        <f t="shared" si="6"/>
        <v>6.6607142857142856</v>
      </c>
      <c r="CI61" s="7">
        <f t="shared" si="7"/>
        <v>39.787692096514434</v>
      </c>
      <c r="CJ61" s="7">
        <f t="shared" si="23"/>
        <v>20.291722969222363</v>
      </c>
      <c r="CK61" s="10">
        <f t="shared" si="8"/>
        <v>22.443553730235575</v>
      </c>
      <c r="CM61" s="17" t="s">
        <v>222</v>
      </c>
      <c r="CN61" t="s">
        <v>223</v>
      </c>
      <c r="CO61" s="18" t="s">
        <v>388</v>
      </c>
      <c r="CP61">
        <v>239.3</v>
      </c>
      <c r="CQ61">
        <v>213.7</v>
      </c>
      <c r="CR61">
        <v>227.8</v>
      </c>
      <c r="CS61">
        <v>203.9</v>
      </c>
      <c r="CT61">
        <v>184.4</v>
      </c>
      <c r="CU61">
        <v>149.30000000000001</v>
      </c>
      <c r="CV61">
        <v>163.69999999999999</v>
      </c>
      <c r="CW61">
        <v>197.2</v>
      </c>
      <c r="CX61">
        <v>236.9</v>
      </c>
      <c r="CY61">
        <v>270.10000000000002</v>
      </c>
      <c r="CZ61">
        <v>265.60000000000002</v>
      </c>
      <c r="DA61">
        <v>247</v>
      </c>
      <c r="DB61">
        <v>2598.9</v>
      </c>
      <c r="DC61" s="17">
        <v>-7.22</v>
      </c>
      <c r="DD61">
        <v>-35.880000000000003</v>
      </c>
      <c r="DE61">
        <v>547.55999999999995</v>
      </c>
      <c r="DF61" s="24">
        <v>4019</v>
      </c>
    </row>
    <row r="62" spans="1:110" ht="15.75" thickBot="1" x14ac:dyDescent="0.3">
      <c r="A62" s="8">
        <v>51</v>
      </c>
      <c r="B62" s="3" t="s">
        <v>17</v>
      </c>
      <c r="C62" s="14">
        <v>44247</v>
      </c>
      <c r="D62" s="11">
        <f t="shared" si="10"/>
        <v>-11.226308550715238</v>
      </c>
      <c r="E62" s="8">
        <f t="shared" si="28"/>
        <v>-180</v>
      </c>
      <c r="F62" s="3">
        <f t="shared" si="28"/>
        <v>-165</v>
      </c>
      <c r="G62" s="3">
        <f t="shared" si="28"/>
        <v>-150</v>
      </c>
      <c r="H62" s="3">
        <f t="shared" si="28"/>
        <v>-135</v>
      </c>
      <c r="I62" s="3">
        <f t="shared" si="57"/>
        <v>-120</v>
      </c>
      <c r="J62" s="3">
        <f t="shared" si="40"/>
        <v>-105</v>
      </c>
      <c r="K62" s="3">
        <f t="shared" si="40"/>
        <v>-90</v>
      </c>
      <c r="L62" s="3">
        <f t="shared" si="40"/>
        <v>-75</v>
      </c>
      <c r="M62" s="3">
        <f t="shared" si="40"/>
        <v>-60</v>
      </c>
      <c r="N62" s="3">
        <f t="shared" si="41"/>
        <v>-45</v>
      </c>
      <c r="O62" s="3">
        <f t="shared" si="41"/>
        <v>-30</v>
      </c>
      <c r="P62" s="3">
        <f t="shared" si="41"/>
        <v>-15</v>
      </c>
      <c r="Q62" s="3">
        <f t="shared" si="41"/>
        <v>0</v>
      </c>
      <c r="R62" s="3">
        <f t="shared" si="42"/>
        <v>15</v>
      </c>
      <c r="S62" s="3">
        <f t="shared" si="42"/>
        <v>30</v>
      </c>
      <c r="T62" s="3">
        <f t="shared" si="42"/>
        <v>45</v>
      </c>
      <c r="U62" s="3">
        <f t="shared" si="31"/>
        <v>60</v>
      </c>
      <c r="V62" s="3">
        <f t="shared" si="11"/>
        <v>75</v>
      </c>
      <c r="W62" s="3">
        <f t="shared" si="11"/>
        <v>90</v>
      </c>
      <c r="X62" s="3">
        <f t="shared" si="11"/>
        <v>105</v>
      </c>
      <c r="Y62" s="3">
        <f t="shared" si="11"/>
        <v>120</v>
      </c>
      <c r="Z62" s="3">
        <f t="shared" si="12"/>
        <v>135</v>
      </c>
      <c r="AA62" s="3">
        <f t="shared" si="12"/>
        <v>150</v>
      </c>
      <c r="AB62" s="3">
        <f t="shared" si="12"/>
        <v>165</v>
      </c>
      <c r="AC62" s="3">
        <f t="shared" si="12"/>
        <v>180</v>
      </c>
      <c r="AD62" s="7">
        <f t="shared" si="13"/>
        <v>146.65369144928474</v>
      </c>
      <c r="AE62" s="7">
        <f t="shared" si="13"/>
        <v>143.55245772936047</v>
      </c>
      <c r="AF62" s="7">
        <f t="shared" si="13"/>
        <v>135.53058172401182</v>
      </c>
      <c r="AG62" s="7">
        <f t="shared" si="13"/>
        <v>124.69582719562916</v>
      </c>
      <c r="AH62" s="7">
        <f t="shared" si="13"/>
        <v>112.3973509110829</v>
      </c>
      <c r="AI62" s="7">
        <f t="shared" si="43"/>
        <v>99.31565089647512</v>
      </c>
      <c r="AJ62" s="7">
        <f t="shared" si="43"/>
        <v>85.795984666961402</v>
      </c>
      <c r="AK62" s="7">
        <f t="shared" si="43"/>
        <v>72.031771879891792</v>
      </c>
      <c r="AL62" s="7">
        <f t="shared" si="43"/>
        <v>58.153605751454236</v>
      </c>
      <c r="AM62" s="7">
        <f t="shared" si="44"/>
        <v>44.288260018442266</v>
      </c>
      <c r="AN62" s="7">
        <f t="shared" si="44"/>
        <v>30.656387527420112</v>
      </c>
      <c r="AO62" s="7">
        <f t="shared" si="44"/>
        <v>18.007270036796008</v>
      </c>
      <c r="AP62" s="7">
        <f t="shared" si="44"/>
        <v>10.893691449284796</v>
      </c>
      <c r="AQ62" s="7">
        <f t="shared" si="45"/>
        <v>18.007270036796008</v>
      </c>
      <c r="AR62" s="7">
        <f t="shared" si="45"/>
        <v>30.656387527420112</v>
      </c>
      <c r="AS62" s="7">
        <f t="shared" si="45"/>
        <v>44.288260018442266</v>
      </c>
      <c r="AT62" s="7">
        <f t="shared" si="32"/>
        <v>58.153605751454236</v>
      </c>
      <c r="AU62" s="7">
        <f t="shared" si="14"/>
        <v>72.031771879891792</v>
      </c>
      <c r="AV62" s="7">
        <f t="shared" si="14"/>
        <v>85.795984666961402</v>
      </c>
      <c r="AW62" s="7">
        <f t="shared" si="14"/>
        <v>99.31565089647512</v>
      </c>
      <c r="AX62" s="7">
        <f t="shared" si="14"/>
        <v>112.3973509110829</v>
      </c>
      <c r="AY62" s="7">
        <f t="shared" si="15"/>
        <v>124.69582719562916</v>
      </c>
      <c r="AZ62" s="7">
        <f t="shared" si="15"/>
        <v>135.53058172401182</v>
      </c>
      <c r="BA62" s="7">
        <f t="shared" si="15"/>
        <v>143.55245772936047</v>
      </c>
      <c r="BB62" s="7">
        <f t="shared" si="15"/>
        <v>146.65369144928474</v>
      </c>
      <c r="BC62" s="7">
        <f t="shared" si="16"/>
        <v>94.627430408550723</v>
      </c>
      <c r="BD62" s="7">
        <f t="shared" si="2"/>
        <v>12.616990721140096</v>
      </c>
      <c r="BE62" s="40">
        <f t="shared" si="17"/>
        <v>1.0210787309277003</v>
      </c>
      <c r="BF62" s="40">
        <f t="shared" si="18"/>
        <v>0</v>
      </c>
      <c r="BG62" s="40">
        <f t="shared" si="19"/>
        <v>0</v>
      </c>
      <c r="BH62" s="40">
        <f t="shared" si="19"/>
        <v>0</v>
      </c>
      <c r="BI62" s="40">
        <f t="shared" si="19"/>
        <v>0</v>
      </c>
      <c r="BJ62" s="40">
        <f t="shared" si="19"/>
        <v>0</v>
      </c>
      <c r="BK62" s="40">
        <f t="shared" si="19"/>
        <v>0</v>
      </c>
      <c r="BL62" s="40">
        <f t="shared" si="20"/>
        <v>102.3245035046488</v>
      </c>
      <c r="BM62" s="40">
        <f t="shared" si="20"/>
        <v>430.59424418234465</v>
      </c>
      <c r="BN62" s="40">
        <f t="shared" si="20"/>
        <v>736.49294452425193</v>
      </c>
      <c r="BO62" s="40">
        <f t="shared" si="20"/>
        <v>999.17411362357393</v>
      </c>
      <c r="BP62" s="40">
        <f t="shared" si="20"/>
        <v>1200.7364639073485</v>
      </c>
      <c r="BQ62" s="40">
        <f t="shared" si="46"/>
        <v>1327.4438543012698</v>
      </c>
      <c r="BR62" s="40">
        <f t="shared" si="46"/>
        <v>1370.6613855438552</v>
      </c>
      <c r="BS62" s="40">
        <f t="shared" si="46"/>
        <v>1327.4438543012698</v>
      </c>
      <c r="BT62" s="40">
        <f t="shared" si="46"/>
        <v>1200.7364639073485</v>
      </c>
      <c r="BU62" s="40">
        <f t="shared" si="47"/>
        <v>999.17411362357393</v>
      </c>
      <c r="BV62" s="40">
        <f t="shared" si="47"/>
        <v>736.49294452425193</v>
      </c>
      <c r="BW62" s="40">
        <f t="shared" si="47"/>
        <v>430.59424418234465</v>
      </c>
      <c r="BX62" s="40">
        <f t="shared" si="47"/>
        <v>102.3245035046488</v>
      </c>
      <c r="BY62" s="40">
        <f t="shared" si="48"/>
        <v>0</v>
      </c>
      <c r="BZ62" s="40">
        <f t="shared" si="48"/>
        <v>0</v>
      </c>
      <c r="CA62" s="40">
        <f t="shared" si="48"/>
        <v>0</v>
      </c>
      <c r="CB62" s="40">
        <f t="shared" si="38"/>
        <v>0</v>
      </c>
      <c r="CC62" s="40">
        <f t="shared" si="21"/>
        <v>0</v>
      </c>
      <c r="CD62" s="40">
        <f t="shared" si="21"/>
        <v>0</v>
      </c>
      <c r="CE62" s="40">
        <f t="shared" si="22"/>
        <v>699.03730662736621</v>
      </c>
      <c r="CF62" s="10">
        <f t="shared" si="5"/>
        <v>1.6515602233310132</v>
      </c>
      <c r="CG62" s="14">
        <v>44247</v>
      </c>
      <c r="CH62" s="35">
        <f t="shared" si="6"/>
        <v>6.6607142857142856</v>
      </c>
      <c r="CI62" s="7">
        <f t="shared" si="7"/>
        <v>39.669312391609324</v>
      </c>
      <c r="CJ62" s="7">
        <f t="shared" si="23"/>
        <v>20.231349319720756</v>
      </c>
      <c r="CK62" s="10">
        <f t="shared" si="8"/>
        <v>22.393979172968329</v>
      </c>
      <c r="CM62" s="17" t="s">
        <v>190</v>
      </c>
      <c r="CN62" t="s">
        <v>189</v>
      </c>
      <c r="CO62" s="18" t="s">
        <v>389</v>
      </c>
      <c r="CP62">
        <v>206.1</v>
      </c>
      <c r="CQ62">
        <v>179.3</v>
      </c>
      <c r="CR62">
        <v>210.7</v>
      </c>
      <c r="CS62">
        <v>232</v>
      </c>
      <c r="CT62">
        <v>228.5</v>
      </c>
      <c r="CU62">
        <v>219.2</v>
      </c>
      <c r="CV62">
        <v>243.4</v>
      </c>
      <c r="CW62">
        <v>236.9</v>
      </c>
      <c r="CX62">
        <v>187.9</v>
      </c>
      <c r="CY62">
        <v>214</v>
      </c>
      <c r="CZ62">
        <v>223.9</v>
      </c>
      <c r="DA62">
        <v>218.7</v>
      </c>
      <c r="DB62">
        <v>2600.6</v>
      </c>
      <c r="DC62" s="17">
        <v>-20.45</v>
      </c>
      <c r="DD62">
        <v>-54.62</v>
      </c>
      <c r="DE62">
        <v>530.73</v>
      </c>
      <c r="DF62" s="24">
        <v>12055</v>
      </c>
    </row>
    <row r="63" spans="1:110" ht="15.75" thickBot="1" x14ac:dyDescent="0.3">
      <c r="A63" s="8">
        <v>52</v>
      </c>
      <c r="B63" s="3" t="s">
        <v>17</v>
      </c>
      <c r="C63" s="14">
        <v>44248</v>
      </c>
      <c r="D63" s="11">
        <f t="shared" si="10"/>
        <v>-10.870253852671851</v>
      </c>
      <c r="E63" s="8">
        <f t="shared" si="28"/>
        <v>-180</v>
      </c>
      <c r="F63" s="3">
        <f t="shared" si="28"/>
        <v>-165</v>
      </c>
      <c r="G63" s="3">
        <f t="shared" si="28"/>
        <v>-150</v>
      </c>
      <c r="H63" s="3">
        <f t="shared" si="28"/>
        <v>-135</v>
      </c>
      <c r="I63" s="3">
        <f t="shared" si="57"/>
        <v>-120</v>
      </c>
      <c r="J63" s="3">
        <f t="shared" si="40"/>
        <v>-105</v>
      </c>
      <c r="K63" s="3">
        <f t="shared" si="40"/>
        <v>-90</v>
      </c>
      <c r="L63" s="3">
        <f t="shared" si="40"/>
        <v>-75</v>
      </c>
      <c r="M63" s="3">
        <f t="shared" si="40"/>
        <v>-60</v>
      </c>
      <c r="N63" s="3">
        <f t="shared" si="41"/>
        <v>-45</v>
      </c>
      <c r="O63" s="3">
        <f t="shared" si="41"/>
        <v>-30</v>
      </c>
      <c r="P63" s="3">
        <f t="shared" si="41"/>
        <v>-15</v>
      </c>
      <c r="Q63" s="3">
        <f t="shared" si="41"/>
        <v>0</v>
      </c>
      <c r="R63" s="3">
        <f t="shared" si="42"/>
        <v>15</v>
      </c>
      <c r="S63" s="3">
        <f t="shared" si="42"/>
        <v>30</v>
      </c>
      <c r="T63" s="3">
        <f t="shared" si="42"/>
        <v>45</v>
      </c>
      <c r="U63" s="3">
        <f t="shared" si="31"/>
        <v>60</v>
      </c>
      <c r="V63" s="3">
        <f t="shared" si="11"/>
        <v>75</v>
      </c>
      <c r="W63" s="3">
        <f t="shared" si="11"/>
        <v>90</v>
      </c>
      <c r="X63" s="3">
        <f t="shared" si="11"/>
        <v>105</v>
      </c>
      <c r="Y63" s="3">
        <f t="shared" si="11"/>
        <v>120</v>
      </c>
      <c r="Z63" s="3">
        <f t="shared" si="12"/>
        <v>135</v>
      </c>
      <c r="AA63" s="3">
        <f t="shared" si="12"/>
        <v>150</v>
      </c>
      <c r="AB63" s="3">
        <f t="shared" si="12"/>
        <v>165</v>
      </c>
      <c r="AC63" s="3">
        <f t="shared" si="12"/>
        <v>180</v>
      </c>
      <c r="AD63" s="7">
        <f t="shared" si="13"/>
        <v>147.00974614732814</v>
      </c>
      <c r="AE63" s="7">
        <f t="shared" si="13"/>
        <v>143.87797966618956</v>
      </c>
      <c r="AF63" s="7">
        <f t="shared" si="13"/>
        <v>135.79719744622855</v>
      </c>
      <c r="AG63" s="7">
        <f t="shared" si="13"/>
        <v>124.91051421567803</v>
      </c>
      <c r="AH63" s="7">
        <f t="shared" si="13"/>
        <v>112.57397023844401</v>
      </c>
      <c r="AI63" s="7">
        <f t="shared" si="43"/>
        <v>99.465607132551696</v>
      </c>
      <c r="AJ63" s="7">
        <f t="shared" si="43"/>
        <v>85.927915103374914</v>
      </c>
      <c r="AK63" s="7">
        <f t="shared" si="43"/>
        <v>72.15286480912178</v>
      </c>
      <c r="AL63" s="7">
        <f t="shared" si="43"/>
        <v>58.271229671151289</v>
      </c>
      <c r="AM63" s="7">
        <f t="shared" si="44"/>
        <v>44.412557902597115</v>
      </c>
      <c r="AN63" s="7">
        <f t="shared" si="44"/>
        <v>30.806763086973607</v>
      </c>
      <c r="AO63" s="7">
        <f t="shared" si="44"/>
        <v>18.234039639720145</v>
      </c>
      <c r="AP63" s="7">
        <f t="shared" si="44"/>
        <v>11.249746147328153</v>
      </c>
      <c r="AQ63" s="7">
        <f t="shared" si="45"/>
        <v>18.234039639720145</v>
      </c>
      <c r="AR63" s="7">
        <f t="shared" si="45"/>
        <v>30.806763086973607</v>
      </c>
      <c r="AS63" s="7">
        <f t="shared" si="45"/>
        <v>44.412557902597115</v>
      </c>
      <c r="AT63" s="7">
        <f t="shared" si="32"/>
        <v>58.271229671151289</v>
      </c>
      <c r="AU63" s="7">
        <f t="shared" si="14"/>
        <v>72.15286480912178</v>
      </c>
      <c r="AV63" s="7">
        <f t="shared" si="14"/>
        <v>85.927915103374914</v>
      </c>
      <c r="AW63" s="7">
        <f t="shared" si="14"/>
        <v>99.465607132551696</v>
      </c>
      <c r="AX63" s="7">
        <f t="shared" si="14"/>
        <v>112.57397023844401</v>
      </c>
      <c r="AY63" s="7">
        <f t="shared" si="15"/>
        <v>124.91051421567803</v>
      </c>
      <c r="AZ63" s="7">
        <f t="shared" si="15"/>
        <v>135.79719744622855</v>
      </c>
      <c r="BA63" s="7">
        <f t="shared" si="15"/>
        <v>143.87797966618956</v>
      </c>
      <c r="BB63" s="7">
        <f t="shared" si="15"/>
        <v>147.00974614732814</v>
      </c>
      <c r="BC63" s="7">
        <f t="shared" si="16"/>
        <v>94.476713271255349</v>
      </c>
      <c r="BD63" s="7">
        <f t="shared" si="2"/>
        <v>12.596895102834047</v>
      </c>
      <c r="BE63" s="40">
        <f t="shared" si="17"/>
        <v>1.020638548908513</v>
      </c>
      <c r="BF63" s="40">
        <f t="shared" si="18"/>
        <v>0</v>
      </c>
      <c r="BG63" s="40">
        <f t="shared" si="19"/>
        <v>0</v>
      </c>
      <c r="BH63" s="40">
        <f t="shared" si="19"/>
        <v>0</v>
      </c>
      <c r="BI63" s="40">
        <f t="shared" si="19"/>
        <v>0</v>
      </c>
      <c r="BJ63" s="40">
        <f t="shared" si="19"/>
        <v>0</v>
      </c>
      <c r="BK63" s="40">
        <f t="shared" si="19"/>
        <v>0</v>
      </c>
      <c r="BL63" s="40">
        <f t="shared" si="20"/>
        <v>99.076121912333804</v>
      </c>
      <c r="BM63" s="40">
        <f t="shared" si="20"/>
        <v>427.60273370563073</v>
      </c>
      <c r="BN63" s="40">
        <f t="shared" si="20"/>
        <v>733.74079982111016</v>
      </c>
      <c r="BO63" s="40">
        <f t="shared" si="20"/>
        <v>996.62751697007729</v>
      </c>
      <c r="BP63" s="40">
        <f t="shared" si="20"/>
        <v>1198.3475898196712</v>
      </c>
      <c r="BQ63" s="40">
        <f t="shared" si="46"/>
        <v>1325.1541287633738</v>
      </c>
      <c r="BR63" s="40">
        <f t="shared" si="46"/>
        <v>1368.4054777298863</v>
      </c>
      <c r="BS63" s="40">
        <f t="shared" si="46"/>
        <v>1325.1541287633738</v>
      </c>
      <c r="BT63" s="40">
        <f t="shared" si="46"/>
        <v>1198.3475898196712</v>
      </c>
      <c r="BU63" s="40">
        <f t="shared" si="47"/>
        <v>996.62751697007729</v>
      </c>
      <c r="BV63" s="40">
        <f t="shared" si="47"/>
        <v>733.74079982111016</v>
      </c>
      <c r="BW63" s="40">
        <f t="shared" si="47"/>
        <v>427.60273370563073</v>
      </c>
      <c r="BX63" s="40">
        <f t="shared" si="47"/>
        <v>99.076121912333804</v>
      </c>
      <c r="BY63" s="40">
        <f t="shared" si="48"/>
        <v>0</v>
      </c>
      <c r="BZ63" s="40">
        <f t="shared" si="48"/>
        <v>0</v>
      </c>
      <c r="CA63" s="40">
        <f t="shared" si="48"/>
        <v>0</v>
      </c>
      <c r="CB63" s="40">
        <f t="shared" si="38"/>
        <v>0</v>
      </c>
      <c r="CC63" s="40">
        <f t="shared" si="21"/>
        <v>0</v>
      </c>
      <c r="CD63" s="40">
        <f t="shared" si="21"/>
        <v>0</v>
      </c>
      <c r="CE63" s="40">
        <f t="shared" si="22"/>
        <v>697.88679364224208</v>
      </c>
      <c r="CF63" s="10">
        <f t="shared" si="5"/>
        <v>1.6489297130460285</v>
      </c>
      <c r="CG63" s="14">
        <v>44248</v>
      </c>
      <c r="CH63" s="35">
        <f t="shared" si="6"/>
        <v>6.6607142857142856</v>
      </c>
      <c r="CI63" s="7">
        <f t="shared" si="7"/>
        <v>39.548054625119164</v>
      </c>
      <c r="CJ63" s="7">
        <f t="shared" si="23"/>
        <v>20.169507858810775</v>
      </c>
      <c r="CK63" s="10">
        <f t="shared" si="8"/>
        <v>22.342846510297569</v>
      </c>
      <c r="CM63" s="17" t="s">
        <v>253</v>
      </c>
      <c r="CN63" t="s">
        <v>252</v>
      </c>
      <c r="CO63" s="18" t="s">
        <v>390</v>
      </c>
      <c r="CP63">
        <v>208.6</v>
      </c>
      <c r="CQ63">
        <v>182.1</v>
      </c>
      <c r="CR63">
        <v>215.7</v>
      </c>
      <c r="CS63">
        <v>205.3</v>
      </c>
      <c r="CT63">
        <v>186.7</v>
      </c>
      <c r="CU63">
        <v>175.5</v>
      </c>
      <c r="CV63">
        <v>195.6</v>
      </c>
      <c r="CW63">
        <v>204.5</v>
      </c>
      <c r="CX63">
        <v>178.7</v>
      </c>
      <c r="CY63">
        <v>198.4</v>
      </c>
      <c r="CZ63">
        <v>223</v>
      </c>
      <c r="DA63">
        <v>218.8</v>
      </c>
      <c r="DB63">
        <v>2392.9</v>
      </c>
      <c r="DC63" s="17">
        <v>-24.05</v>
      </c>
      <c r="DD63">
        <v>-52.37</v>
      </c>
      <c r="DE63">
        <v>616.4</v>
      </c>
      <c r="DF63" s="24">
        <v>21277</v>
      </c>
    </row>
    <row r="64" spans="1:110" ht="15.75" thickBot="1" x14ac:dyDescent="0.3">
      <c r="A64" s="8">
        <v>53</v>
      </c>
      <c r="B64" s="3" t="s">
        <v>17</v>
      </c>
      <c r="C64" s="14">
        <v>44249</v>
      </c>
      <c r="D64" s="11">
        <f t="shared" si="10"/>
        <v>-10.51097806381263</v>
      </c>
      <c r="E64" s="8">
        <f t="shared" si="28"/>
        <v>-180</v>
      </c>
      <c r="F64" s="3">
        <f t="shared" si="28"/>
        <v>-165</v>
      </c>
      <c r="G64" s="3">
        <f t="shared" si="28"/>
        <v>-150</v>
      </c>
      <c r="H64" s="3">
        <f t="shared" si="28"/>
        <v>-135</v>
      </c>
      <c r="I64" s="3">
        <f t="shared" si="57"/>
        <v>-120</v>
      </c>
      <c r="J64" s="3">
        <f t="shared" si="40"/>
        <v>-105</v>
      </c>
      <c r="K64" s="3">
        <f t="shared" si="40"/>
        <v>-90</v>
      </c>
      <c r="L64" s="3">
        <f t="shared" si="40"/>
        <v>-75</v>
      </c>
      <c r="M64" s="3">
        <f t="shared" si="40"/>
        <v>-60</v>
      </c>
      <c r="N64" s="3">
        <f t="shared" si="41"/>
        <v>-45</v>
      </c>
      <c r="O64" s="3">
        <f t="shared" si="41"/>
        <v>-30</v>
      </c>
      <c r="P64" s="3">
        <f t="shared" si="41"/>
        <v>-15</v>
      </c>
      <c r="Q64" s="3">
        <f t="shared" si="41"/>
        <v>0</v>
      </c>
      <c r="R64" s="3">
        <f t="shared" si="42"/>
        <v>15</v>
      </c>
      <c r="S64" s="3">
        <f t="shared" si="42"/>
        <v>30</v>
      </c>
      <c r="T64" s="3">
        <f t="shared" si="42"/>
        <v>45</v>
      </c>
      <c r="U64" s="3">
        <f t="shared" si="31"/>
        <v>60</v>
      </c>
      <c r="V64" s="3">
        <f t="shared" si="11"/>
        <v>75</v>
      </c>
      <c r="W64" s="3">
        <f t="shared" si="11"/>
        <v>90</v>
      </c>
      <c r="X64" s="3">
        <f t="shared" si="11"/>
        <v>105</v>
      </c>
      <c r="Y64" s="3">
        <f t="shared" si="11"/>
        <v>120</v>
      </c>
      <c r="Z64" s="3">
        <f t="shared" si="12"/>
        <v>135</v>
      </c>
      <c r="AA64" s="3">
        <f t="shared" si="12"/>
        <v>150</v>
      </c>
      <c r="AB64" s="3">
        <f t="shared" si="12"/>
        <v>165</v>
      </c>
      <c r="AC64" s="3">
        <f t="shared" si="12"/>
        <v>180</v>
      </c>
      <c r="AD64" s="7">
        <f t="shared" si="13"/>
        <v>147.36902193618738</v>
      </c>
      <c r="AE64" s="7">
        <f t="shared" si="13"/>
        <v>144.20593801535384</v>
      </c>
      <c r="AF64" s="7">
        <f t="shared" si="13"/>
        <v>136.06520718806115</v>
      </c>
      <c r="AG64" s="7">
        <f t="shared" si="13"/>
        <v>125.1261446383874</v>
      </c>
      <c r="AH64" s="7">
        <f t="shared" si="13"/>
        <v>112.75148349571009</v>
      </c>
      <c r="AI64" s="7">
        <f t="shared" si="43"/>
        <v>99.616612216159382</v>
      </c>
      <c r="AJ64" s="7">
        <f t="shared" si="43"/>
        <v>86.061176770932192</v>
      </c>
      <c r="AK64" s="7">
        <f t="shared" si="43"/>
        <v>72.275691350163342</v>
      </c>
      <c r="AL64" s="7">
        <f t="shared" si="43"/>
        <v>58.391151460996568</v>
      </c>
      <c r="AM64" s="7">
        <f t="shared" si="44"/>
        <v>44.539985966836227</v>
      </c>
      <c r="AN64" s="7">
        <f t="shared" si="44"/>
        <v>30.961575574791727</v>
      </c>
      <c r="AO64" s="7">
        <f t="shared" si="44"/>
        <v>18.466858138319601</v>
      </c>
      <c r="AP64" s="7">
        <f t="shared" si="44"/>
        <v>11.609021936187339</v>
      </c>
      <c r="AQ64" s="7">
        <f t="shared" si="45"/>
        <v>18.466858138319601</v>
      </c>
      <c r="AR64" s="7">
        <f t="shared" si="45"/>
        <v>30.961575574791727</v>
      </c>
      <c r="AS64" s="7">
        <f t="shared" si="45"/>
        <v>44.539985966836227</v>
      </c>
      <c r="AT64" s="7">
        <f t="shared" si="32"/>
        <v>58.391151460996568</v>
      </c>
      <c r="AU64" s="7">
        <f t="shared" si="14"/>
        <v>72.275691350163342</v>
      </c>
      <c r="AV64" s="7">
        <f t="shared" si="14"/>
        <v>86.061176770932192</v>
      </c>
      <c r="AW64" s="7">
        <f t="shared" si="14"/>
        <v>99.616612216159382</v>
      </c>
      <c r="AX64" s="7">
        <f t="shared" si="14"/>
        <v>112.75148349571009</v>
      </c>
      <c r="AY64" s="7">
        <f t="shared" si="15"/>
        <v>125.1261446383874</v>
      </c>
      <c r="AZ64" s="7">
        <f t="shared" si="15"/>
        <v>136.06520718806115</v>
      </c>
      <c r="BA64" s="7">
        <f t="shared" si="15"/>
        <v>144.20593801535384</v>
      </c>
      <c r="BB64" s="7">
        <f t="shared" si="15"/>
        <v>147.36902193618738</v>
      </c>
      <c r="BC64" s="7">
        <f t="shared" si="16"/>
        <v>94.325028136324363</v>
      </c>
      <c r="BD64" s="7">
        <f t="shared" si="2"/>
        <v>12.576670418176581</v>
      </c>
      <c r="BE64" s="40">
        <f t="shared" si="17"/>
        <v>1.020192251241868</v>
      </c>
      <c r="BF64" s="40">
        <f t="shared" si="18"/>
        <v>0</v>
      </c>
      <c r="BG64" s="40">
        <f t="shared" si="19"/>
        <v>0</v>
      </c>
      <c r="BH64" s="40">
        <f t="shared" si="19"/>
        <v>0</v>
      </c>
      <c r="BI64" s="40">
        <f t="shared" si="19"/>
        <v>0</v>
      </c>
      <c r="BJ64" s="40">
        <f t="shared" si="19"/>
        <v>0</v>
      </c>
      <c r="BK64" s="40">
        <f t="shared" si="19"/>
        <v>0</v>
      </c>
      <c r="BL64" s="40">
        <f t="shared" si="20"/>
        <v>95.797078510916535</v>
      </c>
      <c r="BM64" s="40">
        <f t="shared" si="20"/>
        <v>424.56899529344537</v>
      </c>
      <c r="BN64" s="40">
        <f t="shared" si="20"/>
        <v>730.93564926852696</v>
      </c>
      <c r="BO64" s="40">
        <f t="shared" si="20"/>
        <v>994.01865926259291</v>
      </c>
      <c r="BP64" s="40">
        <f t="shared" si="20"/>
        <v>1195.8893529097779</v>
      </c>
      <c r="BQ64" s="40">
        <f t="shared" si="46"/>
        <v>1322.7905760451217</v>
      </c>
      <c r="BR64" s="40">
        <f t="shared" si="46"/>
        <v>1366.074220026137</v>
      </c>
      <c r="BS64" s="40">
        <f t="shared" si="46"/>
        <v>1322.7905760451217</v>
      </c>
      <c r="BT64" s="40">
        <f t="shared" si="46"/>
        <v>1195.8893529097779</v>
      </c>
      <c r="BU64" s="40">
        <f t="shared" si="47"/>
        <v>994.01865926259291</v>
      </c>
      <c r="BV64" s="40">
        <f t="shared" si="47"/>
        <v>730.93564926852696</v>
      </c>
      <c r="BW64" s="40">
        <f t="shared" si="47"/>
        <v>424.56899529344537</v>
      </c>
      <c r="BX64" s="40">
        <f t="shared" si="47"/>
        <v>95.797078510916535</v>
      </c>
      <c r="BY64" s="40">
        <f t="shared" si="48"/>
        <v>0</v>
      </c>
      <c r="BZ64" s="40">
        <f t="shared" si="48"/>
        <v>0</v>
      </c>
      <c r="CA64" s="40">
        <f t="shared" si="48"/>
        <v>0</v>
      </c>
      <c r="CB64" s="40">
        <f t="shared" si="38"/>
        <v>0</v>
      </c>
      <c r="CC64" s="40">
        <f t="shared" si="21"/>
        <v>0</v>
      </c>
      <c r="CD64" s="40">
        <f t="shared" si="21"/>
        <v>0</v>
      </c>
      <c r="CE64" s="40">
        <f t="shared" si="22"/>
        <v>696.69785221332995</v>
      </c>
      <c r="CF64" s="10">
        <f t="shared" si="5"/>
        <v>1.646282308015151</v>
      </c>
      <c r="CG64" s="14">
        <v>44249</v>
      </c>
      <c r="CH64" s="35">
        <f t="shared" si="6"/>
        <v>6.6607142857142856</v>
      </c>
      <c r="CI64" s="7">
        <f t="shared" si="7"/>
        <v>39.423916338070661</v>
      </c>
      <c r="CJ64" s="7">
        <f t="shared" si="23"/>
        <v>20.106197332416038</v>
      </c>
      <c r="CK64" s="10">
        <f t="shared" si="8"/>
        <v>22.290145610820883</v>
      </c>
      <c r="CM64" s="17" t="s">
        <v>262</v>
      </c>
      <c r="CN64" t="s">
        <v>263</v>
      </c>
      <c r="CO64" s="18" t="s">
        <v>391</v>
      </c>
      <c r="CP64">
        <v>205.1</v>
      </c>
      <c r="CQ64">
        <v>207.2</v>
      </c>
      <c r="CR64">
        <v>185.1</v>
      </c>
      <c r="CS64">
        <v>184.6</v>
      </c>
      <c r="CT64">
        <v>184.3</v>
      </c>
      <c r="CU64">
        <v>174.2</v>
      </c>
      <c r="CV64">
        <v>191.7</v>
      </c>
      <c r="CW64">
        <v>181.4</v>
      </c>
      <c r="CX64">
        <v>128.5</v>
      </c>
      <c r="CY64">
        <v>133.4</v>
      </c>
      <c r="CZ64">
        <v>145.1</v>
      </c>
      <c r="DA64">
        <v>157.6</v>
      </c>
      <c r="DB64">
        <v>2078.1999999999998</v>
      </c>
      <c r="DC64" s="17">
        <v>-21.74</v>
      </c>
      <c r="DD64">
        <v>-41.33</v>
      </c>
      <c r="DE64">
        <v>11.2</v>
      </c>
      <c r="DF64" s="24">
        <v>4186</v>
      </c>
    </row>
    <row r="65" spans="1:110" ht="15.75" thickBot="1" x14ac:dyDescent="0.3">
      <c r="A65" s="8">
        <v>54</v>
      </c>
      <c r="B65" s="3" t="s">
        <v>17</v>
      </c>
      <c r="C65" s="14">
        <v>44250</v>
      </c>
      <c r="D65" s="11">
        <f t="shared" si="10"/>
        <v>-10.148587645307611</v>
      </c>
      <c r="E65" s="8">
        <f t="shared" si="28"/>
        <v>-180</v>
      </c>
      <c r="F65" s="3">
        <f t="shared" si="28"/>
        <v>-165</v>
      </c>
      <c r="G65" s="3">
        <f t="shared" si="28"/>
        <v>-150</v>
      </c>
      <c r="H65" s="3">
        <f t="shared" si="28"/>
        <v>-135</v>
      </c>
      <c r="I65" s="3">
        <f t="shared" si="57"/>
        <v>-120</v>
      </c>
      <c r="J65" s="3">
        <f t="shared" si="40"/>
        <v>-105</v>
      </c>
      <c r="K65" s="3">
        <f t="shared" si="40"/>
        <v>-90</v>
      </c>
      <c r="L65" s="3">
        <f t="shared" si="40"/>
        <v>-75</v>
      </c>
      <c r="M65" s="3">
        <f t="shared" si="40"/>
        <v>-60</v>
      </c>
      <c r="N65" s="3">
        <f t="shared" si="41"/>
        <v>-45</v>
      </c>
      <c r="O65" s="3">
        <f t="shared" si="41"/>
        <v>-30</v>
      </c>
      <c r="P65" s="3">
        <f t="shared" si="41"/>
        <v>-15</v>
      </c>
      <c r="Q65" s="3">
        <f t="shared" si="41"/>
        <v>0</v>
      </c>
      <c r="R65" s="3">
        <f t="shared" si="42"/>
        <v>15</v>
      </c>
      <c r="S65" s="3">
        <f t="shared" si="42"/>
        <v>30</v>
      </c>
      <c r="T65" s="3">
        <f t="shared" si="42"/>
        <v>45</v>
      </c>
      <c r="U65" s="3">
        <f t="shared" si="31"/>
        <v>60</v>
      </c>
      <c r="V65" s="3">
        <f t="shared" si="11"/>
        <v>75</v>
      </c>
      <c r="W65" s="3">
        <f t="shared" si="11"/>
        <v>90</v>
      </c>
      <c r="X65" s="3">
        <f t="shared" si="11"/>
        <v>105</v>
      </c>
      <c r="Y65" s="3">
        <f t="shared" si="11"/>
        <v>120</v>
      </c>
      <c r="Z65" s="3">
        <f t="shared" si="12"/>
        <v>135</v>
      </c>
      <c r="AA65" s="3">
        <f t="shared" si="12"/>
        <v>150</v>
      </c>
      <c r="AB65" s="3">
        <f t="shared" si="12"/>
        <v>165</v>
      </c>
      <c r="AC65" s="3">
        <f t="shared" si="12"/>
        <v>180</v>
      </c>
      <c r="AD65" s="7">
        <f t="shared" si="13"/>
        <v>147.7314123546924</v>
      </c>
      <c r="AE65" s="7">
        <f t="shared" si="13"/>
        <v>144.53620748792153</v>
      </c>
      <c r="AF65" s="7">
        <f t="shared" si="13"/>
        <v>136.33448459245611</v>
      </c>
      <c r="AG65" s="7">
        <f t="shared" si="13"/>
        <v>125.34261444321564</v>
      </c>
      <c r="AH65" s="7">
        <f t="shared" si="13"/>
        <v>112.92981124140788</v>
      </c>
      <c r="AI65" s="7">
        <f t="shared" si="43"/>
        <v>99.768607853201118</v>
      </c>
      <c r="AJ65" s="7">
        <f t="shared" si="43"/>
        <v>86.195729195259304</v>
      </c>
      <c r="AK65" s="7">
        <f t="shared" si="43"/>
        <v>72.400226407084659</v>
      </c>
      <c r="AL65" s="7">
        <f t="shared" si="43"/>
        <v>58.513359276046003</v>
      </c>
      <c r="AM65" s="7">
        <f t="shared" si="44"/>
        <v>44.670541497613996</v>
      </c>
      <c r="AN65" s="7">
        <f t="shared" si="44"/>
        <v>31.12081373193304</v>
      </c>
      <c r="AO65" s="7">
        <f t="shared" si="44"/>
        <v>18.705610718339091</v>
      </c>
      <c r="AP65" s="7">
        <f t="shared" si="44"/>
        <v>11.971412354692395</v>
      </c>
      <c r="AQ65" s="7">
        <f t="shared" si="45"/>
        <v>18.705610718339091</v>
      </c>
      <c r="AR65" s="7">
        <f t="shared" si="45"/>
        <v>31.12081373193304</v>
      </c>
      <c r="AS65" s="7">
        <f t="shared" si="45"/>
        <v>44.670541497613996</v>
      </c>
      <c r="AT65" s="7">
        <f t="shared" si="32"/>
        <v>58.513359276046003</v>
      </c>
      <c r="AU65" s="7">
        <f t="shared" si="14"/>
        <v>72.400226407084659</v>
      </c>
      <c r="AV65" s="7">
        <f t="shared" si="14"/>
        <v>86.195729195259304</v>
      </c>
      <c r="AW65" s="7">
        <f t="shared" si="14"/>
        <v>99.768607853201118</v>
      </c>
      <c r="AX65" s="7">
        <f t="shared" si="14"/>
        <v>112.92981124140788</v>
      </c>
      <c r="AY65" s="7">
        <f t="shared" si="15"/>
        <v>125.34261444321564</v>
      </c>
      <c r="AZ65" s="7">
        <f t="shared" si="15"/>
        <v>136.33448459245611</v>
      </c>
      <c r="BA65" s="7">
        <f t="shared" si="15"/>
        <v>144.53620748792153</v>
      </c>
      <c r="BB65" s="7">
        <f t="shared" si="15"/>
        <v>147.7314123546924</v>
      </c>
      <c r="BC65" s="7">
        <f t="shared" si="16"/>
        <v>94.172415765662649</v>
      </c>
      <c r="BD65" s="7">
        <f t="shared" si="2"/>
        <v>12.556322102088354</v>
      </c>
      <c r="BE65" s="40">
        <f t="shared" si="17"/>
        <v>1.0197399701753953</v>
      </c>
      <c r="BF65" s="40">
        <f t="shared" si="18"/>
        <v>0</v>
      </c>
      <c r="BG65" s="40">
        <f t="shared" si="19"/>
        <v>0</v>
      </c>
      <c r="BH65" s="40">
        <f t="shared" si="19"/>
        <v>0</v>
      </c>
      <c r="BI65" s="40">
        <f t="shared" si="19"/>
        <v>0</v>
      </c>
      <c r="BJ65" s="40">
        <f t="shared" si="19"/>
        <v>0</v>
      </c>
      <c r="BK65" s="40">
        <f t="shared" si="19"/>
        <v>0</v>
      </c>
      <c r="BL65" s="40">
        <f t="shared" si="20"/>
        <v>92.488470868490595</v>
      </c>
      <c r="BM65" s="40">
        <f t="shared" si="20"/>
        <v>421.49370227754963</v>
      </c>
      <c r="BN65" s="40">
        <f t="shared" si="20"/>
        <v>728.07777087293368</v>
      </c>
      <c r="BO65" s="40">
        <f t="shared" si="20"/>
        <v>991.34747903399591</v>
      </c>
      <c r="BP65" s="40">
        <f t="shared" si="20"/>
        <v>1193.3614312233237</v>
      </c>
      <c r="BQ65" s="40">
        <f t="shared" si="46"/>
        <v>1320.3527104430552</v>
      </c>
      <c r="BR65" s="40">
        <f t="shared" si="46"/>
        <v>1363.6670708773768</v>
      </c>
      <c r="BS65" s="40">
        <f t="shared" si="46"/>
        <v>1320.3527104430552</v>
      </c>
      <c r="BT65" s="40">
        <f t="shared" si="46"/>
        <v>1193.3614312233237</v>
      </c>
      <c r="BU65" s="40">
        <f t="shared" si="47"/>
        <v>991.34747903399591</v>
      </c>
      <c r="BV65" s="40">
        <f t="shared" si="47"/>
        <v>728.07777087293368</v>
      </c>
      <c r="BW65" s="40">
        <f t="shared" si="47"/>
        <v>421.49370227754963</v>
      </c>
      <c r="BX65" s="40">
        <f t="shared" si="47"/>
        <v>92.488470868490595</v>
      </c>
      <c r="BY65" s="40">
        <f t="shared" si="48"/>
        <v>0</v>
      </c>
      <c r="BZ65" s="40">
        <f t="shared" si="48"/>
        <v>0</v>
      </c>
      <c r="CA65" s="40">
        <f t="shared" si="48"/>
        <v>0</v>
      </c>
      <c r="CB65" s="40">
        <f t="shared" si="38"/>
        <v>0</v>
      </c>
      <c r="CC65" s="40">
        <f t="shared" si="21"/>
        <v>0</v>
      </c>
      <c r="CD65" s="40">
        <f t="shared" si="21"/>
        <v>0</v>
      </c>
      <c r="CE65" s="40">
        <f t="shared" si="22"/>
        <v>695.47020614746214</v>
      </c>
      <c r="CF65" s="10">
        <f t="shared" si="5"/>
        <v>1.6436187196678298</v>
      </c>
      <c r="CG65" s="14">
        <v>44250</v>
      </c>
      <c r="CH65" s="35">
        <f t="shared" si="6"/>
        <v>6.6607142857142856</v>
      </c>
      <c r="CI65" s="7">
        <f t="shared" si="7"/>
        <v>39.296897476800957</v>
      </c>
      <c r="CJ65" s="7">
        <f t="shared" si="23"/>
        <v>20.041417713168489</v>
      </c>
      <c r="CK65" s="10">
        <f t="shared" si="8"/>
        <v>22.235867695830635</v>
      </c>
      <c r="CM65" s="17" t="s">
        <v>315</v>
      </c>
      <c r="CN65" t="s">
        <v>316</v>
      </c>
      <c r="CO65" s="18" t="s">
        <v>392</v>
      </c>
      <c r="CP65">
        <v>106.4</v>
      </c>
      <c r="CQ65">
        <v>93.6</v>
      </c>
      <c r="CR65">
        <v>99.8</v>
      </c>
      <c r="CS65">
        <v>122.9</v>
      </c>
      <c r="CT65">
        <v>137.19999999999999</v>
      </c>
      <c r="CU65">
        <v>157.9</v>
      </c>
      <c r="CV65">
        <v>180.3</v>
      </c>
      <c r="CW65">
        <v>177.9</v>
      </c>
      <c r="CX65">
        <v>123.8</v>
      </c>
      <c r="CY65">
        <v>137.19999999999999</v>
      </c>
      <c r="CZ65">
        <v>128</v>
      </c>
      <c r="DA65">
        <v>97.6</v>
      </c>
      <c r="DB65">
        <v>1562.6</v>
      </c>
      <c r="DC65" s="17">
        <v>-22.75</v>
      </c>
      <c r="DD65">
        <v>-45.6</v>
      </c>
      <c r="DE65">
        <v>1642</v>
      </c>
      <c r="DF65" s="24">
        <v>14246</v>
      </c>
    </row>
    <row r="66" spans="1:110" ht="15.75" thickBot="1" x14ac:dyDescent="0.3">
      <c r="A66" s="8">
        <v>55</v>
      </c>
      <c r="B66" s="3" t="s">
        <v>17</v>
      </c>
      <c r="C66" s="14">
        <v>44251</v>
      </c>
      <c r="D66" s="11">
        <f t="shared" si="10"/>
        <v>-9.783189981258829</v>
      </c>
      <c r="E66" s="8">
        <f t="shared" si="28"/>
        <v>-180</v>
      </c>
      <c r="F66" s="3">
        <f t="shared" si="28"/>
        <v>-165</v>
      </c>
      <c r="G66" s="3">
        <f t="shared" si="28"/>
        <v>-150</v>
      </c>
      <c r="H66" s="3">
        <f t="shared" si="28"/>
        <v>-135</v>
      </c>
      <c r="I66" s="3">
        <f t="shared" si="57"/>
        <v>-120</v>
      </c>
      <c r="J66" s="3">
        <f t="shared" si="40"/>
        <v>-105</v>
      </c>
      <c r="K66" s="3">
        <f t="shared" si="40"/>
        <v>-90</v>
      </c>
      <c r="L66" s="3">
        <f t="shared" si="40"/>
        <v>-75</v>
      </c>
      <c r="M66" s="3">
        <f t="shared" si="40"/>
        <v>-60</v>
      </c>
      <c r="N66" s="3">
        <f t="shared" si="41"/>
        <v>-45</v>
      </c>
      <c r="O66" s="3">
        <f t="shared" si="41"/>
        <v>-30</v>
      </c>
      <c r="P66" s="3">
        <f t="shared" si="41"/>
        <v>-15</v>
      </c>
      <c r="Q66" s="3">
        <f t="shared" si="41"/>
        <v>0</v>
      </c>
      <c r="R66" s="3">
        <f t="shared" si="42"/>
        <v>15</v>
      </c>
      <c r="S66" s="3">
        <f t="shared" si="42"/>
        <v>30</v>
      </c>
      <c r="T66" s="3">
        <f t="shared" si="42"/>
        <v>45</v>
      </c>
      <c r="U66" s="3">
        <f t="shared" si="31"/>
        <v>60</v>
      </c>
      <c r="V66" s="3">
        <f t="shared" si="11"/>
        <v>75</v>
      </c>
      <c r="W66" s="3">
        <f t="shared" si="11"/>
        <v>90</v>
      </c>
      <c r="X66" s="3">
        <f t="shared" si="11"/>
        <v>105</v>
      </c>
      <c r="Y66" s="3">
        <f t="shared" si="11"/>
        <v>120</v>
      </c>
      <c r="Z66" s="3">
        <f t="shared" si="12"/>
        <v>135</v>
      </c>
      <c r="AA66" s="3">
        <f t="shared" si="12"/>
        <v>150</v>
      </c>
      <c r="AB66" s="3">
        <f t="shared" si="12"/>
        <v>165</v>
      </c>
      <c r="AC66" s="3">
        <f t="shared" si="12"/>
        <v>180</v>
      </c>
      <c r="AD66" s="7">
        <f t="shared" si="13"/>
        <v>148.09681001874117</v>
      </c>
      <c r="AE66" s="7">
        <f t="shared" si="13"/>
        <v>144.86866117393623</v>
      </c>
      <c r="AF66" s="7">
        <f t="shared" si="13"/>
        <v>136.60490218080491</v>
      </c>
      <c r="AG66" s="7">
        <f t="shared" si="13"/>
        <v>125.55981919779467</v>
      </c>
      <c r="AH66" s="7">
        <f t="shared" si="13"/>
        <v>113.1088738130404</v>
      </c>
      <c r="AI66" s="7">
        <f t="shared" si="43"/>
        <v>99.921535381546803</v>
      </c>
      <c r="AJ66" s="7">
        <f t="shared" si="43"/>
        <v>86.33153119054262</v>
      </c>
      <c r="AK66" s="7">
        <f t="shared" si="43"/>
        <v>72.526443656666487</v>
      </c>
      <c r="AL66" s="7">
        <f t="shared" si="43"/>
        <v>58.637839273181832</v>
      </c>
      <c r="AM66" s="7">
        <f t="shared" si="44"/>
        <v>44.804218490688257</v>
      </c>
      <c r="AN66" s="7">
        <f t="shared" si="44"/>
        <v>31.284460537818035</v>
      </c>
      <c r="AO66" s="7">
        <f t="shared" si="44"/>
        <v>18.950175629001809</v>
      </c>
      <c r="AP66" s="7">
        <f t="shared" si="44"/>
        <v>12.336810018741192</v>
      </c>
      <c r="AQ66" s="7">
        <f t="shared" si="45"/>
        <v>18.950175629001809</v>
      </c>
      <c r="AR66" s="7">
        <f t="shared" si="45"/>
        <v>31.284460537818035</v>
      </c>
      <c r="AS66" s="7">
        <f t="shared" si="45"/>
        <v>44.804218490688257</v>
      </c>
      <c r="AT66" s="7">
        <f t="shared" si="32"/>
        <v>58.637839273181832</v>
      </c>
      <c r="AU66" s="7">
        <f t="shared" si="14"/>
        <v>72.526443656666487</v>
      </c>
      <c r="AV66" s="7">
        <f t="shared" si="14"/>
        <v>86.33153119054262</v>
      </c>
      <c r="AW66" s="7">
        <f t="shared" si="14"/>
        <v>99.921535381546803</v>
      </c>
      <c r="AX66" s="7">
        <f t="shared" si="14"/>
        <v>113.1088738130404</v>
      </c>
      <c r="AY66" s="7">
        <f t="shared" si="15"/>
        <v>125.55981919779467</v>
      </c>
      <c r="AZ66" s="7">
        <f t="shared" si="15"/>
        <v>136.60490218080491</v>
      </c>
      <c r="BA66" s="7">
        <f t="shared" si="15"/>
        <v>144.86866117393623</v>
      </c>
      <c r="BB66" s="7">
        <f t="shared" si="15"/>
        <v>148.09681001874117</v>
      </c>
      <c r="BC66" s="7">
        <f t="shared" si="16"/>
        <v>94.018916329088782</v>
      </c>
      <c r="BD66" s="7">
        <f t="shared" si="2"/>
        <v>12.53585551054517</v>
      </c>
      <c r="BE66" s="40">
        <f t="shared" si="17"/>
        <v>1.0192818397297361</v>
      </c>
      <c r="BF66" s="40">
        <f t="shared" si="18"/>
        <v>0</v>
      </c>
      <c r="BG66" s="40">
        <f t="shared" si="19"/>
        <v>0</v>
      </c>
      <c r="BH66" s="40">
        <f t="shared" si="19"/>
        <v>0</v>
      </c>
      <c r="BI66" s="40">
        <f t="shared" si="19"/>
        <v>0</v>
      </c>
      <c r="BJ66" s="40">
        <f t="shared" si="19"/>
        <v>0</v>
      </c>
      <c r="BK66" s="40">
        <f t="shared" si="19"/>
        <v>0</v>
      </c>
      <c r="BL66" s="40">
        <f t="shared" si="20"/>
        <v>89.151413190061334</v>
      </c>
      <c r="BM66" s="40">
        <f t="shared" si="20"/>
        <v>418.37755784849344</v>
      </c>
      <c r="BN66" s="40">
        <f t="shared" si="20"/>
        <v>725.16748482038258</v>
      </c>
      <c r="BO66" s="40">
        <f t="shared" si="20"/>
        <v>988.61396757691898</v>
      </c>
      <c r="BP66" s="40">
        <f t="shared" si="20"/>
        <v>1190.7635636841437</v>
      </c>
      <c r="BQ66" s="40">
        <f t="shared" si="46"/>
        <v>1317.8401122353512</v>
      </c>
      <c r="BR66" s="40">
        <f t="shared" si="46"/>
        <v>1361.183556450703</v>
      </c>
      <c r="BS66" s="40">
        <f t="shared" si="46"/>
        <v>1317.8401122353512</v>
      </c>
      <c r="BT66" s="40">
        <f t="shared" si="46"/>
        <v>1190.7635636841437</v>
      </c>
      <c r="BU66" s="40">
        <f t="shared" si="47"/>
        <v>988.61396757691898</v>
      </c>
      <c r="BV66" s="40">
        <f t="shared" si="47"/>
        <v>725.16748482038258</v>
      </c>
      <c r="BW66" s="40">
        <f t="shared" si="47"/>
        <v>418.37755784849344</v>
      </c>
      <c r="BX66" s="40">
        <f t="shared" si="47"/>
        <v>89.151413190061334</v>
      </c>
      <c r="BY66" s="40">
        <f t="shared" si="48"/>
        <v>0</v>
      </c>
      <c r="BZ66" s="40">
        <f t="shared" si="48"/>
        <v>0</v>
      </c>
      <c r="CA66" s="40">
        <f t="shared" si="48"/>
        <v>0</v>
      </c>
      <c r="CB66" s="40">
        <f t="shared" si="38"/>
        <v>0</v>
      </c>
      <c r="CC66" s="40">
        <f t="shared" si="21"/>
        <v>0</v>
      </c>
      <c r="CD66" s="40">
        <f t="shared" si="21"/>
        <v>0</v>
      </c>
      <c r="CE66" s="40">
        <f t="shared" si="22"/>
        <v>694.20361378985854</v>
      </c>
      <c r="CF66" s="10">
        <f t="shared" si="5"/>
        <v>1.6409396490996597</v>
      </c>
      <c r="CG66" s="14">
        <v>44251</v>
      </c>
      <c r="CH66" s="35">
        <f t="shared" si="6"/>
        <v>6.6607142857142856</v>
      </c>
      <c r="CI66" s="7">
        <f t="shared" si="7"/>
        <v>39.167000437352328</v>
      </c>
      <c r="CJ66" s="7">
        <f t="shared" si="23"/>
        <v>19.975170223049687</v>
      </c>
      <c r="CK66" s="10">
        <f t="shared" si="8"/>
        <v>22.180005371022155</v>
      </c>
      <c r="CM66" s="17" t="s">
        <v>303</v>
      </c>
      <c r="CN66" t="s">
        <v>302</v>
      </c>
      <c r="CO66" s="18" t="s">
        <v>393</v>
      </c>
      <c r="CP66">
        <v>216</v>
      </c>
      <c r="CQ66">
        <v>185.4</v>
      </c>
      <c r="CR66">
        <v>205.2</v>
      </c>
      <c r="CS66">
        <v>184.2</v>
      </c>
      <c r="CT66">
        <v>169.1</v>
      </c>
      <c r="CU66">
        <v>150.5</v>
      </c>
      <c r="CV66">
        <v>169.6</v>
      </c>
      <c r="CW66">
        <v>181.9</v>
      </c>
      <c r="CX66">
        <v>161.19999999999999</v>
      </c>
      <c r="CY66">
        <v>173.5</v>
      </c>
      <c r="CZ66">
        <v>211.4</v>
      </c>
      <c r="DA66">
        <v>225.2</v>
      </c>
      <c r="DB66">
        <v>2233.1999999999998</v>
      </c>
      <c r="DC66" s="17">
        <v>-27.38</v>
      </c>
      <c r="DD66">
        <v>-51.2</v>
      </c>
      <c r="DE66">
        <v>946.67</v>
      </c>
      <c r="DF66" s="24">
        <v>8583</v>
      </c>
    </row>
    <row r="67" spans="1:110" ht="15.75" thickBot="1" x14ac:dyDescent="0.3">
      <c r="A67" s="8">
        <v>56</v>
      </c>
      <c r="B67" s="3" t="s">
        <v>17</v>
      </c>
      <c r="C67" s="14">
        <v>44252</v>
      </c>
      <c r="D67" s="11">
        <f t="shared" si="10"/>
        <v>-9.4148933468800671</v>
      </c>
      <c r="E67" s="8">
        <f t="shared" si="28"/>
        <v>-180</v>
      </c>
      <c r="F67" s="3">
        <f t="shared" si="28"/>
        <v>-165</v>
      </c>
      <c r="G67" s="3">
        <f t="shared" si="28"/>
        <v>-150</v>
      </c>
      <c r="H67" s="3">
        <f t="shared" si="28"/>
        <v>-135</v>
      </c>
      <c r="I67" s="3">
        <f t="shared" si="57"/>
        <v>-120</v>
      </c>
      <c r="J67" s="3">
        <f t="shared" si="40"/>
        <v>-105</v>
      </c>
      <c r="K67" s="3">
        <f t="shared" si="40"/>
        <v>-90</v>
      </c>
      <c r="L67" s="3">
        <f t="shared" si="40"/>
        <v>-75</v>
      </c>
      <c r="M67" s="3">
        <f t="shared" si="40"/>
        <v>-60</v>
      </c>
      <c r="N67" s="3">
        <f t="shared" si="41"/>
        <v>-45</v>
      </c>
      <c r="O67" s="3">
        <f t="shared" si="41"/>
        <v>-30</v>
      </c>
      <c r="P67" s="3">
        <f t="shared" si="41"/>
        <v>-15</v>
      </c>
      <c r="Q67" s="3">
        <f t="shared" si="41"/>
        <v>0</v>
      </c>
      <c r="R67" s="3">
        <f t="shared" si="42"/>
        <v>15</v>
      </c>
      <c r="S67" s="3">
        <f t="shared" si="42"/>
        <v>30</v>
      </c>
      <c r="T67" s="3">
        <f t="shared" si="42"/>
        <v>45</v>
      </c>
      <c r="U67" s="3">
        <f t="shared" si="31"/>
        <v>60</v>
      </c>
      <c r="V67" s="3">
        <f t="shared" si="11"/>
        <v>75</v>
      </c>
      <c r="W67" s="3">
        <f t="shared" si="11"/>
        <v>90</v>
      </c>
      <c r="X67" s="3">
        <f t="shared" si="11"/>
        <v>105</v>
      </c>
      <c r="Y67" s="3">
        <f t="shared" si="11"/>
        <v>120</v>
      </c>
      <c r="Z67" s="3">
        <f t="shared" si="12"/>
        <v>135</v>
      </c>
      <c r="AA67" s="3">
        <f t="shared" si="12"/>
        <v>150</v>
      </c>
      <c r="AB67" s="3">
        <f t="shared" si="12"/>
        <v>165</v>
      </c>
      <c r="AC67" s="3">
        <f t="shared" si="12"/>
        <v>180</v>
      </c>
      <c r="AD67" s="7">
        <f t="shared" si="13"/>
        <v>148.46510665311993</v>
      </c>
      <c r="AE67" s="7">
        <f t="shared" si="13"/>
        <v>145.20317055247401</v>
      </c>
      <c r="AF67" s="7">
        <f t="shared" si="13"/>
        <v>136.87633141273866</v>
      </c>
      <c r="AG67" s="7">
        <f t="shared" si="13"/>
        <v>125.77765413013817</v>
      </c>
      <c r="AH67" s="7">
        <f t="shared" si="13"/>
        <v>113.28859138288996</v>
      </c>
      <c r="AI67" s="7">
        <f t="shared" si="43"/>
        <v>100.07533580614894</v>
      </c>
      <c r="AJ67" s="7">
        <f t="shared" si="43"/>
        <v>86.46854087530275</v>
      </c>
      <c r="AK67" s="7">
        <f t="shared" si="43"/>
        <v>72.654315546277957</v>
      </c>
      <c r="AL67" s="7">
        <f t="shared" si="43"/>
        <v>58.76457559264243</v>
      </c>
      <c r="AM67" s="7">
        <f t="shared" si="44"/>
        <v>44.941007624961593</v>
      </c>
      <c r="AN67" s="7">
        <f t="shared" si="44"/>
        <v>31.452493249489976</v>
      </c>
      <c r="AO67" s="7">
        <f t="shared" si="44"/>
        <v>19.200424755044455</v>
      </c>
      <c r="AP67" s="7">
        <f t="shared" si="44"/>
        <v>12.705106653119968</v>
      </c>
      <c r="AQ67" s="7">
        <f t="shared" si="45"/>
        <v>19.200424755044455</v>
      </c>
      <c r="AR67" s="7">
        <f t="shared" si="45"/>
        <v>31.452493249489976</v>
      </c>
      <c r="AS67" s="7">
        <f t="shared" si="45"/>
        <v>44.941007624961593</v>
      </c>
      <c r="AT67" s="7">
        <f t="shared" si="32"/>
        <v>58.76457559264243</v>
      </c>
      <c r="AU67" s="7">
        <f t="shared" si="14"/>
        <v>72.654315546277957</v>
      </c>
      <c r="AV67" s="7">
        <f t="shared" si="14"/>
        <v>86.46854087530275</v>
      </c>
      <c r="AW67" s="7">
        <f t="shared" si="14"/>
        <v>100.07533580614894</v>
      </c>
      <c r="AX67" s="7">
        <f t="shared" si="14"/>
        <v>113.28859138288996</v>
      </c>
      <c r="AY67" s="7">
        <f t="shared" si="15"/>
        <v>125.77765413013817</v>
      </c>
      <c r="AZ67" s="7">
        <f t="shared" si="15"/>
        <v>136.87633141273866</v>
      </c>
      <c r="BA67" s="7">
        <f t="shared" si="15"/>
        <v>145.20317055247401</v>
      </c>
      <c r="BB67" s="7">
        <f t="shared" si="15"/>
        <v>148.46510665311993</v>
      </c>
      <c r="BC67" s="7">
        <f t="shared" si="16"/>
        <v>93.864569410580145</v>
      </c>
      <c r="BD67" s="7">
        <f t="shared" si="2"/>
        <v>12.515275921410685</v>
      </c>
      <c r="BE67" s="40">
        <f t="shared" si="17"/>
        <v>1.018817995658829</v>
      </c>
      <c r="BF67" s="40">
        <f t="shared" si="18"/>
        <v>0</v>
      </c>
      <c r="BG67" s="40">
        <f t="shared" si="19"/>
        <v>0</v>
      </c>
      <c r="BH67" s="40">
        <f t="shared" si="19"/>
        <v>0</v>
      </c>
      <c r="BI67" s="40">
        <f t="shared" si="19"/>
        <v>0</v>
      </c>
      <c r="BJ67" s="40">
        <f t="shared" si="19"/>
        <v>0</v>
      </c>
      <c r="BK67" s="40">
        <f t="shared" si="19"/>
        <v>0</v>
      </c>
      <c r="BL67" s="40">
        <f t="shared" si="20"/>
        <v>85.787035759893911</v>
      </c>
      <c r="BM67" s="40">
        <f t="shared" si="20"/>
        <v>415.22129507727027</v>
      </c>
      <c r="BN67" s="40">
        <f t="shared" si="20"/>
        <v>722.20515403802233</v>
      </c>
      <c r="BO67" s="40">
        <f t="shared" si="20"/>
        <v>985.8181699687874</v>
      </c>
      <c r="BP67" s="40">
        <f t="shared" si="20"/>
        <v>1188.0955514749915</v>
      </c>
      <c r="BQ67" s="40">
        <f t="shared" si="46"/>
        <v>1315.2524292861644</v>
      </c>
      <c r="BR67" s="40">
        <f t="shared" si="46"/>
        <v>1358.6232723161504</v>
      </c>
      <c r="BS67" s="40">
        <f t="shared" si="46"/>
        <v>1315.2524292861644</v>
      </c>
      <c r="BT67" s="40">
        <f t="shared" si="46"/>
        <v>1188.0955514749915</v>
      </c>
      <c r="BU67" s="40">
        <f t="shared" si="47"/>
        <v>985.8181699687874</v>
      </c>
      <c r="BV67" s="40">
        <f t="shared" si="47"/>
        <v>722.20515403802233</v>
      </c>
      <c r="BW67" s="40">
        <f t="shared" si="47"/>
        <v>415.22129507727027</v>
      </c>
      <c r="BX67" s="40">
        <f t="shared" si="47"/>
        <v>85.787035759893911</v>
      </c>
      <c r="BY67" s="40">
        <f t="shared" si="48"/>
        <v>0</v>
      </c>
      <c r="BZ67" s="40">
        <f t="shared" si="48"/>
        <v>0</v>
      </c>
      <c r="CA67" s="40">
        <f t="shared" si="48"/>
        <v>0</v>
      </c>
      <c r="CB67" s="40">
        <f t="shared" si="38"/>
        <v>0</v>
      </c>
      <c r="CC67" s="40">
        <f t="shared" si="21"/>
        <v>0</v>
      </c>
      <c r="CD67" s="40">
        <f t="shared" si="21"/>
        <v>0</v>
      </c>
      <c r="CE67" s="40">
        <f t="shared" si="22"/>
        <v>692.89786888123672</v>
      </c>
      <c r="CF67" s="10">
        <f t="shared" si="5"/>
        <v>1.6382457871813765</v>
      </c>
      <c r="CG67" s="14">
        <v>44252</v>
      </c>
      <c r="CH67" s="35">
        <f t="shared" si="6"/>
        <v>6.6607142857142856</v>
      </c>
      <c r="CI67" s="7">
        <f t="shared" si="7"/>
        <v>39.034230106377713</v>
      </c>
      <c r="CJ67" s="7">
        <f t="shared" si="23"/>
        <v>19.907457354252635</v>
      </c>
      <c r="CK67" s="10">
        <f t="shared" si="8"/>
        <v>22.122552656294847</v>
      </c>
      <c r="CM67" s="17" t="s">
        <v>89</v>
      </c>
      <c r="CN67" t="s">
        <v>91</v>
      </c>
      <c r="CO67" s="18" t="s">
        <v>394</v>
      </c>
      <c r="CP67">
        <v>190.8</v>
      </c>
      <c r="CQ67">
        <v>162</v>
      </c>
      <c r="CR67">
        <v>182.2</v>
      </c>
      <c r="CS67">
        <v>192.2</v>
      </c>
      <c r="CT67">
        <v>230.3</v>
      </c>
      <c r="CU67">
        <v>248.4</v>
      </c>
      <c r="CV67">
        <v>268.10000000000002</v>
      </c>
      <c r="CW67">
        <v>291.39999999999998</v>
      </c>
      <c r="CX67">
        <v>278.7</v>
      </c>
      <c r="CY67">
        <v>270.5</v>
      </c>
      <c r="CZ67">
        <v>251.6</v>
      </c>
      <c r="DA67">
        <v>222.4</v>
      </c>
      <c r="DB67">
        <v>2788.6</v>
      </c>
      <c r="DC67" s="17">
        <v>-7</v>
      </c>
      <c r="DD67">
        <v>-40.380000000000003</v>
      </c>
      <c r="DE67">
        <v>583.5</v>
      </c>
      <c r="DF67" s="24">
        <v>22068</v>
      </c>
    </row>
    <row r="68" spans="1:110" ht="15.75" thickBot="1" x14ac:dyDescent="0.3">
      <c r="A68" s="8">
        <v>57</v>
      </c>
      <c r="B68" s="3" t="s">
        <v>17</v>
      </c>
      <c r="C68" s="14">
        <v>44253</v>
      </c>
      <c r="D68" s="11">
        <f t="shared" si="10"/>
        <v>-9.0438068764125852</v>
      </c>
      <c r="E68" s="8">
        <f t="shared" si="28"/>
        <v>-180</v>
      </c>
      <c r="F68" s="3">
        <f t="shared" si="28"/>
        <v>-165</v>
      </c>
      <c r="G68" s="3">
        <f t="shared" si="28"/>
        <v>-150</v>
      </c>
      <c r="H68" s="3">
        <f t="shared" si="28"/>
        <v>-135</v>
      </c>
      <c r="I68" s="3">
        <f t="shared" si="57"/>
        <v>-120</v>
      </c>
      <c r="J68" s="3">
        <f t="shared" si="40"/>
        <v>-105</v>
      </c>
      <c r="K68" s="3">
        <f t="shared" si="40"/>
        <v>-90</v>
      </c>
      <c r="L68" s="3">
        <f t="shared" si="40"/>
        <v>-75</v>
      </c>
      <c r="M68" s="3">
        <f t="shared" si="40"/>
        <v>-60</v>
      </c>
      <c r="N68" s="3">
        <f t="shared" si="41"/>
        <v>-45</v>
      </c>
      <c r="O68" s="3">
        <f t="shared" si="41"/>
        <v>-30</v>
      </c>
      <c r="P68" s="3">
        <f t="shared" si="41"/>
        <v>-15</v>
      </c>
      <c r="Q68" s="3">
        <f t="shared" si="41"/>
        <v>0</v>
      </c>
      <c r="R68" s="3">
        <f t="shared" si="42"/>
        <v>15</v>
      </c>
      <c r="S68" s="3">
        <f t="shared" si="42"/>
        <v>30</v>
      </c>
      <c r="T68" s="3">
        <f t="shared" si="42"/>
        <v>45</v>
      </c>
      <c r="U68" s="3">
        <f t="shared" si="31"/>
        <v>60</v>
      </c>
      <c r="V68" s="3">
        <f t="shared" si="11"/>
        <v>75</v>
      </c>
      <c r="W68" s="3">
        <f t="shared" si="11"/>
        <v>90</v>
      </c>
      <c r="X68" s="3">
        <f t="shared" si="11"/>
        <v>105</v>
      </c>
      <c r="Y68" s="3">
        <f t="shared" si="11"/>
        <v>120</v>
      </c>
      <c r="Z68" s="3">
        <f t="shared" si="12"/>
        <v>135</v>
      </c>
      <c r="AA68" s="3">
        <f t="shared" si="12"/>
        <v>150</v>
      </c>
      <c r="AB68" s="3">
        <f t="shared" si="12"/>
        <v>165</v>
      </c>
      <c r="AC68" s="3">
        <f t="shared" si="12"/>
        <v>180</v>
      </c>
      <c r="AD68" s="7">
        <f t="shared" si="13"/>
        <v>148.83619312358741</v>
      </c>
      <c r="AE68" s="7">
        <f t="shared" si="13"/>
        <v>145.53960550162336</v>
      </c>
      <c r="AF68" s="7">
        <f t="shared" si="13"/>
        <v>137.14864274878906</v>
      </c>
      <c r="AG68" s="7">
        <f t="shared" si="13"/>
        <v>125.99601420277014</v>
      </c>
      <c r="AH68" s="7">
        <f t="shared" si="13"/>
        <v>113.46888401476345</v>
      </c>
      <c r="AI68" s="7">
        <f t="shared" si="43"/>
        <v>100.22994983489733</v>
      </c>
      <c r="AJ68" s="7">
        <f t="shared" si="43"/>
        <v>86.606715689237376</v>
      </c>
      <c r="AK68" s="7">
        <f t="shared" si="43"/>
        <v>72.783813293614102</v>
      </c>
      <c r="AL68" s="7">
        <f t="shared" si="43"/>
        <v>58.893550342950618</v>
      </c>
      <c r="AM68" s="7">
        <f t="shared" si="44"/>
        <v>45.080896243126425</v>
      </c>
      <c r="AN68" s="7">
        <f t="shared" si="44"/>
        <v>31.624883455959306</v>
      </c>
      <c r="AO68" s="7">
        <f t="shared" si="44"/>
        <v>19.456224174183426</v>
      </c>
      <c r="AP68" s="7">
        <f t="shared" si="44"/>
        <v>13.076193123587396</v>
      </c>
      <c r="AQ68" s="7">
        <f t="shared" si="45"/>
        <v>19.456224174183426</v>
      </c>
      <c r="AR68" s="7">
        <f t="shared" si="45"/>
        <v>31.624883455959306</v>
      </c>
      <c r="AS68" s="7">
        <f t="shared" si="45"/>
        <v>45.080896243126425</v>
      </c>
      <c r="AT68" s="7">
        <f t="shared" si="32"/>
        <v>58.893550342950618</v>
      </c>
      <c r="AU68" s="7">
        <f t="shared" si="14"/>
        <v>72.783813293614102</v>
      </c>
      <c r="AV68" s="7">
        <f t="shared" si="14"/>
        <v>86.606715689237376</v>
      </c>
      <c r="AW68" s="7">
        <f t="shared" si="14"/>
        <v>100.22994983489733</v>
      </c>
      <c r="AX68" s="7">
        <f t="shared" si="14"/>
        <v>113.46888401476345</v>
      </c>
      <c r="AY68" s="7">
        <f t="shared" si="15"/>
        <v>125.99601420277014</v>
      </c>
      <c r="AZ68" s="7">
        <f t="shared" si="15"/>
        <v>137.14864274878906</v>
      </c>
      <c r="BA68" s="7">
        <f t="shared" si="15"/>
        <v>145.53960550162336</v>
      </c>
      <c r="BB68" s="7">
        <f t="shared" si="15"/>
        <v>148.83619312358741</v>
      </c>
      <c r="BC68" s="7">
        <f t="shared" si="16"/>
        <v>93.709414016351317</v>
      </c>
      <c r="BD68" s="7">
        <f t="shared" si="2"/>
        <v>12.494588535513509</v>
      </c>
      <c r="BE68" s="40">
        <f t="shared" si="17"/>
        <v>1.0183485754096824</v>
      </c>
      <c r="BF68" s="40">
        <f t="shared" si="18"/>
        <v>0</v>
      </c>
      <c r="BG68" s="40">
        <f t="shared" si="19"/>
        <v>0</v>
      </c>
      <c r="BH68" s="40">
        <f t="shared" si="19"/>
        <v>0</v>
      </c>
      <c r="BI68" s="40">
        <f t="shared" si="19"/>
        <v>0</v>
      </c>
      <c r="BJ68" s="40">
        <f t="shared" si="19"/>
        <v>0</v>
      </c>
      <c r="BK68" s="40">
        <f t="shared" si="19"/>
        <v>0</v>
      </c>
      <c r="BL68" s="40">
        <f t="shared" si="20"/>
        <v>82.39648435520391</v>
      </c>
      <c r="BM68" s="40">
        <f t="shared" si="20"/>
        <v>412.02567689080877</v>
      </c>
      <c r="BN68" s="40">
        <f t="shared" si="20"/>
        <v>719.19118469310888</v>
      </c>
      <c r="BO68" s="40">
        <f t="shared" si="20"/>
        <v>982.96018602038009</v>
      </c>
      <c r="BP68" s="40">
        <f t="shared" si="20"/>
        <v>1185.3572593310535</v>
      </c>
      <c r="BQ68" s="40">
        <f t="shared" si="46"/>
        <v>1312.5893785559851</v>
      </c>
      <c r="BR68" s="40">
        <f t="shared" si="46"/>
        <v>1355.985885031014</v>
      </c>
      <c r="BS68" s="40">
        <f t="shared" si="46"/>
        <v>1312.5893785559851</v>
      </c>
      <c r="BT68" s="40">
        <f t="shared" si="46"/>
        <v>1185.3572593310535</v>
      </c>
      <c r="BU68" s="40">
        <f t="shared" si="47"/>
        <v>982.96018602038009</v>
      </c>
      <c r="BV68" s="40">
        <f t="shared" si="47"/>
        <v>719.19118469310888</v>
      </c>
      <c r="BW68" s="40">
        <f t="shared" si="47"/>
        <v>412.02567689080877</v>
      </c>
      <c r="BX68" s="40">
        <f t="shared" si="47"/>
        <v>82.39648435520391</v>
      </c>
      <c r="BY68" s="40">
        <f t="shared" si="48"/>
        <v>0</v>
      </c>
      <c r="BZ68" s="40">
        <f t="shared" si="48"/>
        <v>0</v>
      </c>
      <c r="CA68" s="40">
        <f t="shared" si="48"/>
        <v>0</v>
      </c>
      <c r="CB68" s="40">
        <f t="shared" si="38"/>
        <v>0</v>
      </c>
      <c r="CC68" s="40">
        <f t="shared" si="21"/>
        <v>0</v>
      </c>
      <c r="CD68" s="40">
        <f t="shared" si="21"/>
        <v>0</v>
      </c>
      <c r="CE68" s="40">
        <f t="shared" si="22"/>
        <v>691.55280136581723</v>
      </c>
      <c r="CF68" s="10">
        <f t="shared" si="5"/>
        <v>1.6355378146998538</v>
      </c>
      <c r="CG68" s="14">
        <v>44253</v>
      </c>
      <c r="CH68" s="35">
        <f t="shared" si="6"/>
        <v>6.6607142857142856</v>
      </c>
      <c r="CI68" s="7">
        <f t="shared" si="7"/>
        <v>38.898593898487711</v>
      </c>
      <c r="CJ68" s="7">
        <f t="shared" si="23"/>
        <v>19.838282888228733</v>
      </c>
      <c r="CK68" s="10">
        <f t="shared" si="8"/>
        <v>22.063505013600736</v>
      </c>
      <c r="CM68" s="17" t="s">
        <v>61</v>
      </c>
      <c r="CN68" t="s">
        <v>67</v>
      </c>
      <c r="CO68" s="18" t="s">
        <v>395</v>
      </c>
      <c r="CP68">
        <v>260.5</v>
      </c>
      <c r="CQ68">
        <v>227</v>
      </c>
      <c r="CR68">
        <v>221.4</v>
      </c>
      <c r="CS68">
        <v>188.1</v>
      </c>
      <c r="CT68">
        <v>182.4</v>
      </c>
      <c r="CU68">
        <v>156.4</v>
      </c>
      <c r="CV68">
        <v>169.6</v>
      </c>
      <c r="CW68">
        <v>189.7</v>
      </c>
      <c r="CX68">
        <v>193.6</v>
      </c>
      <c r="CY68">
        <v>208.4</v>
      </c>
      <c r="CZ68">
        <v>196.6</v>
      </c>
      <c r="DA68">
        <v>217.8</v>
      </c>
      <c r="DB68">
        <v>2411.5</v>
      </c>
      <c r="DC68" s="17">
        <v>-15.67</v>
      </c>
      <c r="DD68">
        <v>-38.950000000000003</v>
      </c>
      <c r="DE68">
        <v>3.87</v>
      </c>
      <c r="DF68" s="24">
        <v>10959</v>
      </c>
    </row>
    <row r="69" spans="1:110" ht="15.75" thickBot="1" x14ac:dyDescent="0.3">
      <c r="A69" s="8">
        <v>58</v>
      </c>
      <c r="B69" s="3" t="s">
        <v>17</v>
      </c>
      <c r="C69" s="14">
        <v>44254</v>
      </c>
      <c r="D69" s="11">
        <f t="shared" si="10"/>
        <v>-8.6700405307862844</v>
      </c>
      <c r="E69" s="8">
        <f t="shared" si="28"/>
        <v>-180</v>
      </c>
      <c r="F69" s="3">
        <f t="shared" si="28"/>
        <v>-165</v>
      </c>
      <c r="G69" s="3">
        <f t="shared" si="28"/>
        <v>-150</v>
      </c>
      <c r="H69" s="3">
        <f t="shared" si="28"/>
        <v>-135</v>
      </c>
      <c r="I69" s="3">
        <f t="shared" si="57"/>
        <v>-120</v>
      </c>
      <c r="J69" s="3">
        <f t="shared" si="40"/>
        <v>-105</v>
      </c>
      <c r="K69" s="3">
        <f t="shared" si="40"/>
        <v>-90</v>
      </c>
      <c r="L69" s="3">
        <f t="shared" si="40"/>
        <v>-75</v>
      </c>
      <c r="M69" s="3">
        <f t="shared" si="40"/>
        <v>-60</v>
      </c>
      <c r="N69" s="3">
        <f t="shared" si="41"/>
        <v>-45</v>
      </c>
      <c r="O69" s="3">
        <f t="shared" si="41"/>
        <v>-30</v>
      </c>
      <c r="P69" s="3">
        <f t="shared" si="41"/>
        <v>-15</v>
      </c>
      <c r="Q69" s="3">
        <f t="shared" si="41"/>
        <v>0</v>
      </c>
      <c r="R69" s="3">
        <f t="shared" si="42"/>
        <v>15</v>
      </c>
      <c r="S69" s="3">
        <f t="shared" si="42"/>
        <v>30</v>
      </c>
      <c r="T69" s="3">
        <f t="shared" si="42"/>
        <v>45</v>
      </c>
      <c r="U69" s="3">
        <f t="shared" si="31"/>
        <v>60</v>
      </c>
      <c r="V69" s="3">
        <f t="shared" si="11"/>
        <v>75</v>
      </c>
      <c r="W69" s="3">
        <f t="shared" si="11"/>
        <v>90</v>
      </c>
      <c r="X69" s="3">
        <f t="shared" si="11"/>
        <v>105</v>
      </c>
      <c r="Y69" s="3">
        <f t="shared" si="11"/>
        <v>120</v>
      </c>
      <c r="Z69" s="3">
        <f t="shared" si="12"/>
        <v>135</v>
      </c>
      <c r="AA69" s="3">
        <f t="shared" si="12"/>
        <v>150</v>
      </c>
      <c r="AB69" s="3">
        <f t="shared" si="12"/>
        <v>165</v>
      </c>
      <c r="AC69" s="3">
        <f t="shared" si="12"/>
        <v>180</v>
      </c>
      <c r="AD69" s="7">
        <f t="shared" si="13"/>
        <v>149.20995946921374</v>
      </c>
      <c r="AE69" s="7">
        <f t="shared" si="13"/>
        <v>145.87783430842526</v>
      </c>
      <c r="AF69" s="7">
        <f t="shared" si="13"/>
        <v>137.42170571604274</v>
      </c>
      <c r="AG69" s="7">
        <f t="shared" si="13"/>
        <v>126.21479418875896</v>
      </c>
      <c r="AH69" s="7">
        <f t="shared" si="13"/>
        <v>113.64967172163307</v>
      </c>
      <c r="AI69" s="7">
        <f t="shared" si="43"/>
        <v>100.38531791517698</v>
      </c>
      <c r="AJ69" s="7">
        <f t="shared" si="43"/>
        <v>86.746012411115586</v>
      </c>
      <c r="AK69" s="7">
        <f t="shared" si="43"/>
        <v>72.91490688829542</v>
      </c>
      <c r="AL69" s="7">
        <f t="shared" si="43"/>
        <v>59.024743589253902</v>
      </c>
      <c r="AM69" s="7">
        <f t="shared" si="44"/>
        <v>45.223868339087055</v>
      </c>
      <c r="AN69" s="7">
        <f t="shared" si="44"/>
        <v>31.801597146960759</v>
      </c>
      <c r="AO69" s="7">
        <f t="shared" si="44"/>
        <v>19.717434696775946</v>
      </c>
      <c r="AP69" s="7">
        <f t="shared" si="44"/>
        <v>13.449959469213715</v>
      </c>
      <c r="AQ69" s="7">
        <f t="shared" si="45"/>
        <v>19.717434696775946</v>
      </c>
      <c r="AR69" s="7">
        <f t="shared" si="45"/>
        <v>31.801597146960759</v>
      </c>
      <c r="AS69" s="7">
        <f t="shared" si="45"/>
        <v>45.223868339087055</v>
      </c>
      <c r="AT69" s="7">
        <f t="shared" si="32"/>
        <v>59.024743589253902</v>
      </c>
      <c r="AU69" s="7">
        <f t="shared" si="14"/>
        <v>72.91490688829542</v>
      </c>
      <c r="AV69" s="7">
        <f t="shared" si="14"/>
        <v>86.746012411115586</v>
      </c>
      <c r="AW69" s="7">
        <f t="shared" si="14"/>
        <v>100.38531791517698</v>
      </c>
      <c r="AX69" s="7">
        <f t="shared" si="14"/>
        <v>113.64967172163307</v>
      </c>
      <c r="AY69" s="7">
        <f t="shared" si="15"/>
        <v>126.21479418875896</v>
      </c>
      <c r="AZ69" s="7">
        <f t="shared" si="15"/>
        <v>137.42170571604274</v>
      </c>
      <c r="BA69" s="7">
        <f t="shared" si="15"/>
        <v>145.87783430842526</v>
      </c>
      <c r="BB69" s="7">
        <f t="shared" si="15"/>
        <v>149.20995946921374</v>
      </c>
      <c r="BC69" s="7">
        <f t="shared" si="16"/>
        <v>93.553488584688679</v>
      </c>
      <c r="BD69" s="7">
        <f t="shared" si="2"/>
        <v>12.473798477958491</v>
      </c>
      <c r="BE69" s="40">
        <f t="shared" si="17"/>
        <v>1.0178737180816473</v>
      </c>
      <c r="BF69" s="40">
        <f t="shared" si="18"/>
        <v>0</v>
      </c>
      <c r="BG69" s="40">
        <f t="shared" si="19"/>
        <v>0</v>
      </c>
      <c r="BH69" s="40">
        <f t="shared" si="19"/>
        <v>0</v>
      </c>
      <c r="BI69" s="40">
        <f t="shared" si="19"/>
        <v>0</v>
      </c>
      <c r="BJ69" s="40">
        <f t="shared" si="19"/>
        <v>0</v>
      </c>
      <c r="BK69" s="40">
        <f t="shared" si="19"/>
        <v>0</v>
      </c>
      <c r="BL69" s="40">
        <f t="shared" si="20"/>
        <v>78.98091963190771</v>
      </c>
      <c r="BM69" s="40">
        <f t="shared" si="20"/>
        <v>408.79149600107274</v>
      </c>
      <c r="BN69" s="40">
        <f t="shared" si="20"/>
        <v>716.1260266284271</v>
      </c>
      <c r="BO69" s="40">
        <f t="shared" si="20"/>
        <v>980.04017114604176</v>
      </c>
      <c r="BP69" s="40">
        <f t="shared" si="20"/>
        <v>1182.5486167437875</v>
      </c>
      <c r="BQ69" s="40">
        <f t="shared" si="46"/>
        <v>1309.8507475152071</v>
      </c>
      <c r="BR69" s="40">
        <f t="shared" si="46"/>
        <v>1353.2711336249463</v>
      </c>
      <c r="BS69" s="40">
        <f t="shared" si="46"/>
        <v>1309.8507475152071</v>
      </c>
      <c r="BT69" s="40">
        <f t="shared" si="46"/>
        <v>1182.5486167437875</v>
      </c>
      <c r="BU69" s="40">
        <f t="shared" si="47"/>
        <v>980.04017114604176</v>
      </c>
      <c r="BV69" s="40">
        <f t="shared" si="47"/>
        <v>716.1260266284271</v>
      </c>
      <c r="BW69" s="40">
        <f t="shared" si="47"/>
        <v>408.79149600107274</v>
      </c>
      <c r="BX69" s="40">
        <f t="shared" si="47"/>
        <v>78.98091963190771</v>
      </c>
      <c r="BY69" s="40">
        <f t="shared" si="48"/>
        <v>0</v>
      </c>
      <c r="BZ69" s="40">
        <f t="shared" si="48"/>
        <v>0</v>
      </c>
      <c r="CA69" s="40">
        <f t="shared" si="48"/>
        <v>0</v>
      </c>
      <c r="CB69" s="40">
        <f t="shared" si="38"/>
        <v>0</v>
      </c>
      <c r="CC69" s="40">
        <f t="shared" si="21"/>
        <v>0</v>
      </c>
      <c r="CD69" s="40">
        <f t="shared" si="21"/>
        <v>0</v>
      </c>
      <c r="CE69" s="40">
        <f t="shared" si="22"/>
        <v>690.16827814872261</v>
      </c>
      <c r="CF69" s="10">
        <f t="shared" si="5"/>
        <v>1.6328164025297474</v>
      </c>
      <c r="CG69" s="14">
        <v>44254</v>
      </c>
      <c r="CH69" s="35">
        <f t="shared" si="6"/>
        <v>6.6607142857142856</v>
      </c>
      <c r="CI69" s="7">
        <f t="shared" si="7"/>
        <v>38.760101789975927</v>
      </c>
      <c r="CJ69" s="7">
        <f t="shared" si="23"/>
        <v>19.767651912887722</v>
      </c>
      <c r="CK69" s="10">
        <f t="shared" si="8"/>
        <v>22.002859372798053</v>
      </c>
      <c r="CM69" s="17" t="s">
        <v>139</v>
      </c>
      <c r="CN69" t="s">
        <v>147</v>
      </c>
      <c r="CO69" s="18" t="s">
        <v>396</v>
      </c>
      <c r="CP69">
        <v>170.5</v>
      </c>
      <c r="CQ69">
        <v>202.8</v>
      </c>
      <c r="CR69">
        <v>190.9</v>
      </c>
      <c r="CS69">
        <v>195.7</v>
      </c>
      <c r="CT69">
        <v>195</v>
      </c>
      <c r="CU69">
        <v>196.5</v>
      </c>
      <c r="CV69">
        <v>205.9</v>
      </c>
      <c r="CW69">
        <v>219.5</v>
      </c>
      <c r="CX69">
        <v>189</v>
      </c>
      <c r="CY69">
        <v>173.9</v>
      </c>
      <c r="CZ69">
        <v>154.30000000000001</v>
      </c>
      <c r="DA69">
        <v>162.1</v>
      </c>
      <c r="DB69">
        <v>2256.1</v>
      </c>
      <c r="DC69" s="17">
        <v>-20.52</v>
      </c>
      <c r="DD69">
        <v>-41.9</v>
      </c>
      <c r="DE69">
        <v>843.18</v>
      </c>
      <c r="DF69" s="24">
        <v>26620</v>
      </c>
    </row>
    <row r="70" spans="1:110" ht="15.75" thickBot="1" x14ac:dyDescent="0.3">
      <c r="A70" s="8">
        <v>59</v>
      </c>
      <c r="B70" s="3" t="s">
        <v>17</v>
      </c>
      <c r="C70" s="14">
        <v>44255</v>
      </c>
      <c r="D70" s="11">
        <f t="shared" si="10"/>
        <v>-8.2937050650359136</v>
      </c>
      <c r="E70" s="8">
        <f t="shared" si="28"/>
        <v>-180</v>
      </c>
      <c r="F70" s="3">
        <f t="shared" si="28"/>
        <v>-165</v>
      </c>
      <c r="G70" s="3">
        <f t="shared" si="28"/>
        <v>-150</v>
      </c>
      <c r="H70" s="3">
        <f t="shared" si="28"/>
        <v>-135</v>
      </c>
      <c r="I70" s="3">
        <f t="shared" si="57"/>
        <v>-120</v>
      </c>
      <c r="J70" s="3">
        <f t="shared" si="40"/>
        <v>-105</v>
      </c>
      <c r="K70" s="3">
        <f t="shared" si="40"/>
        <v>-90</v>
      </c>
      <c r="L70" s="3">
        <f t="shared" si="40"/>
        <v>-75</v>
      </c>
      <c r="M70" s="3">
        <f t="shared" si="40"/>
        <v>-60</v>
      </c>
      <c r="N70" s="3">
        <f t="shared" si="41"/>
        <v>-45</v>
      </c>
      <c r="O70" s="3">
        <f t="shared" si="41"/>
        <v>-30</v>
      </c>
      <c r="P70" s="3">
        <f t="shared" si="41"/>
        <v>-15</v>
      </c>
      <c r="Q70" s="3">
        <f t="shared" si="41"/>
        <v>0</v>
      </c>
      <c r="R70" s="3">
        <f t="shared" si="42"/>
        <v>15</v>
      </c>
      <c r="S70" s="3">
        <f t="shared" si="42"/>
        <v>30</v>
      </c>
      <c r="T70" s="3">
        <f t="shared" si="42"/>
        <v>45</v>
      </c>
      <c r="U70" s="3">
        <f t="shared" si="31"/>
        <v>60</v>
      </c>
      <c r="V70" s="3">
        <f t="shared" si="11"/>
        <v>75</v>
      </c>
      <c r="W70" s="3">
        <f t="shared" si="11"/>
        <v>90</v>
      </c>
      <c r="X70" s="3">
        <f t="shared" si="11"/>
        <v>105</v>
      </c>
      <c r="Y70" s="3">
        <f t="shared" si="11"/>
        <v>120</v>
      </c>
      <c r="Z70" s="3">
        <f t="shared" si="12"/>
        <v>135</v>
      </c>
      <c r="AA70" s="3">
        <f t="shared" si="12"/>
        <v>150</v>
      </c>
      <c r="AB70" s="3">
        <f t="shared" si="12"/>
        <v>165</v>
      </c>
      <c r="AC70" s="3">
        <f t="shared" si="12"/>
        <v>180</v>
      </c>
      <c r="AD70" s="7">
        <f t="shared" si="13"/>
        <v>149.58629493496409</v>
      </c>
      <c r="AE70" s="7">
        <f t="shared" si="13"/>
        <v>146.21772367881857</v>
      </c>
      <c r="AF70" s="7">
        <f t="shared" si="13"/>
        <v>137.69538897691524</v>
      </c>
      <c r="AG70" s="7">
        <f t="shared" si="13"/>
        <v>126.4338887496357</v>
      </c>
      <c r="AH70" s="7">
        <f t="shared" si="13"/>
        <v>113.83087452412083</v>
      </c>
      <c r="AI70" s="7">
        <f t="shared" si="43"/>
        <v>100.54138027109151</v>
      </c>
      <c r="AJ70" s="7">
        <f t="shared" si="43"/>
        <v>86.886387177703753</v>
      </c>
      <c r="AK70" s="7">
        <f t="shared" si="43"/>
        <v>73.047565095325112</v>
      </c>
      <c r="AL70" s="7">
        <f t="shared" si="43"/>
        <v>59.158133345079897</v>
      </c>
      <c r="AM70" s="7">
        <f t="shared" si="44"/>
        <v>45.369904552106718</v>
      </c>
      <c r="AN70" s="7">
        <f t="shared" si="44"/>
        <v>31.982594795387172</v>
      </c>
      <c r="AO70" s="7">
        <f t="shared" si="44"/>
        <v>19.98391238503509</v>
      </c>
      <c r="AP70" s="7">
        <f t="shared" si="44"/>
        <v>13.826294934964093</v>
      </c>
      <c r="AQ70" s="7">
        <f t="shared" si="45"/>
        <v>19.98391238503509</v>
      </c>
      <c r="AR70" s="7">
        <f t="shared" si="45"/>
        <v>31.982594795387172</v>
      </c>
      <c r="AS70" s="7">
        <f t="shared" si="45"/>
        <v>45.369904552106718</v>
      </c>
      <c r="AT70" s="7">
        <f t="shared" si="32"/>
        <v>59.158133345079897</v>
      </c>
      <c r="AU70" s="7">
        <f t="shared" si="14"/>
        <v>73.047565095325112</v>
      </c>
      <c r="AV70" s="7">
        <f t="shared" si="14"/>
        <v>86.886387177703753</v>
      </c>
      <c r="AW70" s="7">
        <f t="shared" si="14"/>
        <v>100.54138027109151</v>
      </c>
      <c r="AX70" s="7">
        <f t="shared" si="14"/>
        <v>113.83087452412083</v>
      </c>
      <c r="AY70" s="7">
        <f t="shared" si="15"/>
        <v>126.4338887496357</v>
      </c>
      <c r="AZ70" s="7">
        <f t="shared" si="15"/>
        <v>137.69538897691524</v>
      </c>
      <c r="BA70" s="7">
        <f t="shared" si="15"/>
        <v>146.21772367881857</v>
      </c>
      <c r="BB70" s="7">
        <f t="shared" si="15"/>
        <v>149.58629493496409</v>
      </c>
      <c r="BC70" s="7">
        <f t="shared" si="16"/>
        <v>93.396830997463539</v>
      </c>
      <c r="BD70" s="7">
        <f t="shared" si="2"/>
        <v>12.452910799661804</v>
      </c>
      <c r="BE70" s="40">
        <f t="shared" si="17"/>
        <v>1.0173935643851983</v>
      </c>
      <c r="BF70" s="40">
        <f t="shared" si="18"/>
        <v>0</v>
      </c>
      <c r="BG70" s="40">
        <f t="shared" si="19"/>
        <v>0</v>
      </c>
      <c r="BH70" s="40">
        <f t="shared" si="19"/>
        <v>0</v>
      </c>
      <c r="BI70" s="40">
        <f t="shared" si="19"/>
        <v>0</v>
      </c>
      <c r="BJ70" s="40">
        <f t="shared" si="19"/>
        <v>0</v>
      </c>
      <c r="BK70" s="40">
        <f t="shared" si="19"/>
        <v>0</v>
      </c>
      <c r="BL70" s="40">
        <f t="shared" si="20"/>
        <v>75.541516483223688</v>
      </c>
      <c r="BM70" s="40">
        <f t="shared" si="20"/>
        <v>405.51957478764348</v>
      </c>
      <c r="BN70" s="40">
        <f t="shared" si="20"/>
        <v>713.01017373314255</v>
      </c>
      <c r="BO70" s="40">
        <f t="shared" si="20"/>
        <v>977.05833715382471</v>
      </c>
      <c r="BP70" s="40">
        <f t="shared" si="20"/>
        <v>1179.6696190727935</v>
      </c>
      <c r="BQ70" s="40">
        <f t="shared" si="46"/>
        <v>1307.0363954582447</v>
      </c>
      <c r="BR70" s="40">
        <f t="shared" si="46"/>
        <v>1350.478830983061</v>
      </c>
      <c r="BS70" s="40">
        <f t="shared" si="46"/>
        <v>1307.0363954582447</v>
      </c>
      <c r="BT70" s="40">
        <f t="shared" si="46"/>
        <v>1179.6696190727935</v>
      </c>
      <c r="BU70" s="40">
        <f t="shared" si="47"/>
        <v>977.05833715382471</v>
      </c>
      <c r="BV70" s="40">
        <f t="shared" si="47"/>
        <v>713.01017373314255</v>
      </c>
      <c r="BW70" s="40">
        <f t="shared" si="47"/>
        <v>405.51957478764348</v>
      </c>
      <c r="BX70" s="40">
        <f t="shared" si="47"/>
        <v>75.541516483223688</v>
      </c>
      <c r="BY70" s="40">
        <f t="shared" si="48"/>
        <v>0</v>
      </c>
      <c r="BZ70" s="40">
        <f t="shared" si="48"/>
        <v>0</v>
      </c>
      <c r="CA70" s="40">
        <f t="shared" si="48"/>
        <v>0</v>
      </c>
      <c r="CB70" s="40">
        <f t="shared" si="38"/>
        <v>0</v>
      </c>
      <c r="CC70" s="40">
        <f t="shared" si="21"/>
        <v>0</v>
      </c>
      <c r="CD70" s="40">
        <f t="shared" si="21"/>
        <v>0</v>
      </c>
      <c r="CE70" s="40">
        <f t="shared" si="22"/>
        <v>688.7442038013611</v>
      </c>
      <c r="CF70" s="10">
        <f t="shared" si="5"/>
        <v>1.6300822118344382</v>
      </c>
      <c r="CG70" s="14">
        <v>44255</v>
      </c>
      <c r="CH70" s="35">
        <f t="shared" si="6"/>
        <v>6.6607142857142856</v>
      </c>
      <c r="CI70" s="7">
        <f t="shared" si="7"/>
        <v>38.618766348866522</v>
      </c>
      <c r="CJ70" s="7">
        <f t="shared" si="23"/>
        <v>19.695570837921927</v>
      </c>
      <c r="CK70" s="10">
        <f t="shared" si="8"/>
        <v>21.940614155471238</v>
      </c>
      <c r="CM70" s="17" t="s">
        <v>139</v>
      </c>
      <c r="CN70" t="s">
        <v>148</v>
      </c>
      <c r="CO70" s="18" t="s">
        <v>397</v>
      </c>
      <c r="CP70">
        <v>185.4</v>
      </c>
      <c r="CQ70">
        <v>189.6</v>
      </c>
      <c r="CR70">
        <v>205.2</v>
      </c>
      <c r="CS70">
        <v>250.9</v>
      </c>
      <c r="CT70">
        <v>265.60000000000002</v>
      </c>
      <c r="CU70">
        <v>266.10000000000002</v>
      </c>
      <c r="CV70">
        <v>283.39999999999998</v>
      </c>
      <c r="CW70">
        <v>274.10000000000002</v>
      </c>
      <c r="CX70">
        <v>215.3</v>
      </c>
      <c r="CY70">
        <v>222.7</v>
      </c>
      <c r="CZ70">
        <v>205.1</v>
      </c>
      <c r="DA70">
        <v>191</v>
      </c>
      <c r="DB70">
        <v>2754.4</v>
      </c>
      <c r="DC70" s="17">
        <v>-18.73</v>
      </c>
      <c r="DD70">
        <v>-49.56</v>
      </c>
      <c r="DE70">
        <v>620.6</v>
      </c>
      <c r="DF70" s="24">
        <v>25428</v>
      </c>
    </row>
    <row r="71" spans="1:110" ht="15.75" thickBot="1" x14ac:dyDescent="0.3">
      <c r="A71" s="8">
        <v>60</v>
      </c>
      <c r="B71" s="3" t="s">
        <v>18</v>
      </c>
      <c r="C71" s="14">
        <v>44256</v>
      </c>
      <c r="D71" s="11">
        <f t="shared" si="10"/>
        <v>-7.9149119954819565</v>
      </c>
      <c r="E71" s="8">
        <f t="shared" si="28"/>
        <v>-180</v>
      </c>
      <c r="F71" s="3">
        <f t="shared" si="28"/>
        <v>-165</v>
      </c>
      <c r="G71" s="3">
        <f t="shared" si="28"/>
        <v>-150</v>
      </c>
      <c r="H71" s="3">
        <f t="shared" si="28"/>
        <v>-135</v>
      </c>
      <c r="I71" s="3">
        <f t="shared" si="57"/>
        <v>-120</v>
      </c>
      <c r="J71" s="3">
        <f t="shared" si="40"/>
        <v>-105</v>
      </c>
      <c r="K71" s="3">
        <f t="shared" si="40"/>
        <v>-90</v>
      </c>
      <c r="L71" s="3">
        <f t="shared" si="40"/>
        <v>-75</v>
      </c>
      <c r="M71" s="3">
        <f t="shared" si="40"/>
        <v>-60</v>
      </c>
      <c r="N71" s="3">
        <f t="shared" si="41"/>
        <v>-45</v>
      </c>
      <c r="O71" s="3">
        <f t="shared" si="41"/>
        <v>-30</v>
      </c>
      <c r="P71" s="3">
        <f t="shared" si="41"/>
        <v>-15</v>
      </c>
      <c r="Q71" s="3">
        <f t="shared" si="41"/>
        <v>0</v>
      </c>
      <c r="R71" s="3">
        <f t="shared" si="42"/>
        <v>15</v>
      </c>
      <c r="S71" s="3">
        <f t="shared" si="42"/>
        <v>30</v>
      </c>
      <c r="T71" s="3">
        <f t="shared" si="42"/>
        <v>45</v>
      </c>
      <c r="U71" s="3">
        <f t="shared" si="31"/>
        <v>60</v>
      </c>
      <c r="V71" s="3">
        <f t="shared" si="11"/>
        <v>75</v>
      </c>
      <c r="W71" s="3">
        <f t="shared" si="11"/>
        <v>90</v>
      </c>
      <c r="X71" s="3">
        <f t="shared" si="11"/>
        <v>105</v>
      </c>
      <c r="Y71" s="3">
        <f t="shared" si="11"/>
        <v>120</v>
      </c>
      <c r="Z71" s="3">
        <f t="shared" si="12"/>
        <v>135</v>
      </c>
      <c r="AA71" s="3">
        <f t="shared" si="12"/>
        <v>150</v>
      </c>
      <c r="AB71" s="3">
        <f t="shared" si="12"/>
        <v>165</v>
      </c>
      <c r="AC71" s="3">
        <f t="shared" si="12"/>
        <v>180</v>
      </c>
      <c r="AD71" s="7">
        <f t="shared" si="13"/>
        <v>149.96508800451804</v>
      </c>
      <c r="AE71" s="7">
        <f t="shared" si="13"/>
        <v>146.55913874764462</v>
      </c>
      <c r="AF71" s="7">
        <f t="shared" si="13"/>
        <v>137.96956040117445</v>
      </c>
      <c r="AG71" s="7">
        <f t="shared" si="13"/>
        <v>126.65319251516972</v>
      </c>
      <c r="AH71" s="7">
        <f t="shared" si="13"/>
        <v>114.01241250977182</v>
      </c>
      <c r="AI71" s="7">
        <f t="shared" si="43"/>
        <v>100.69807694131109</v>
      </c>
      <c r="AJ71" s="7">
        <f t="shared" si="43"/>
        <v>87.027795503700631</v>
      </c>
      <c r="AK71" s="7">
        <f t="shared" si="43"/>
        <v>73.181755460396161</v>
      </c>
      <c r="AL71" s="7">
        <f t="shared" si="43"/>
        <v>59.293695567501388</v>
      </c>
      <c r="AM71" s="7">
        <f t="shared" si="44"/>
        <v>45.518982167604214</v>
      </c>
      <c r="AN71" s="7">
        <f t="shared" si="44"/>
        <v>32.167831452608155</v>
      </c>
      <c r="AO71" s="7">
        <f t="shared" si="44"/>
        <v>20.255509049719564</v>
      </c>
      <c r="AP71" s="7">
        <f t="shared" si="44"/>
        <v>14.205088004518066</v>
      </c>
      <c r="AQ71" s="7">
        <f t="shared" si="45"/>
        <v>20.255509049719564</v>
      </c>
      <c r="AR71" s="7">
        <f t="shared" si="45"/>
        <v>32.167831452608155</v>
      </c>
      <c r="AS71" s="7">
        <f t="shared" si="45"/>
        <v>45.518982167604214</v>
      </c>
      <c r="AT71" s="7">
        <f t="shared" si="32"/>
        <v>59.293695567501388</v>
      </c>
      <c r="AU71" s="7">
        <f t="shared" si="14"/>
        <v>73.181755460396161</v>
      </c>
      <c r="AV71" s="7">
        <f t="shared" si="14"/>
        <v>87.027795503700631</v>
      </c>
      <c r="AW71" s="7">
        <f t="shared" si="14"/>
        <v>100.69807694131109</v>
      </c>
      <c r="AX71" s="7">
        <f t="shared" si="14"/>
        <v>114.01241250977182</v>
      </c>
      <c r="AY71" s="7">
        <f t="shared" si="15"/>
        <v>126.65319251516972</v>
      </c>
      <c r="AZ71" s="7">
        <f t="shared" si="15"/>
        <v>137.96956040117445</v>
      </c>
      <c r="BA71" s="7">
        <f t="shared" si="15"/>
        <v>146.55913874764462</v>
      </c>
      <c r="BB71" s="7">
        <f t="shared" si="15"/>
        <v>149.96508800451804</v>
      </c>
      <c r="BC71" s="7">
        <f t="shared" si="16"/>
        <v>93.23947859324619</v>
      </c>
      <c r="BD71" s="7">
        <f t="shared" si="2"/>
        <v>12.431930479099492</v>
      </c>
      <c r="BE71" s="40">
        <f t="shared" si="17"/>
        <v>1.0169082566002379</v>
      </c>
      <c r="BF71" s="40">
        <f t="shared" si="18"/>
        <v>0</v>
      </c>
      <c r="BG71" s="40">
        <f t="shared" si="19"/>
        <v>0</v>
      </c>
      <c r="BH71" s="40">
        <f t="shared" si="19"/>
        <v>0</v>
      </c>
      <c r="BI71" s="40">
        <f t="shared" si="19"/>
        <v>0</v>
      </c>
      <c r="BJ71" s="40">
        <f t="shared" si="19"/>
        <v>0</v>
      </c>
      <c r="BK71" s="40">
        <f t="shared" si="19"/>
        <v>0</v>
      </c>
      <c r="BL71" s="40">
        <f t="shared" si="20"/>
        <v>72.079463371997051</v>
      </c>
      <c r="BM71" s="40">
        <f t="shared" si="20"/>
        <v>402.21076513376005</v>
      </c>
      <c r="BN71" s="40">
        <f t="shared" si="20"/>
        <v>709.84416424823053</v>
      </c>
      <c r="BO71" s="40">
        <f t="shared" si="20"/>
        <v>974.01495295398649</v>
      </c>
      <c r="BP71" s="40">
        <f t="shared" si="20"/>
        <v>1176.7203285636003</v>
      </c>
      <c r="BQ71" s="40">
        <f t="shared" si="46"/>
        <v>1304.1462547157491</v>
      </c>
      <c r="BR71" s="40">
        <f t="shared" si="46"/>
        <v>1347.6088651244636</v>
      </c>
      <c r="BS71" s="40">
        <f t="shared" si="46"/>
        <v>1304.1462547157491</v>
      </c>
      <c r="BT71" s="40">
        <f t="shared" si="46"/>
        <v>1176.7203285636003</v>
      </c>
      <c r="BU71" s="40">
        <f t="shared" si="47"/>
        <v>974.01495295398649</v>
      </c>
      <c r="BV71" s="40">
        <f t="shared" si="47"/>
        <v>709.84416424823053</v>
      </c>
      <c r="BW71" s="40">
        <f t="shared" si="47"/>
        <v>402.21076513376005</v>
      </c>
      <c r="BX71" s="40">
        <f t="shared" si="47"/>
        <v>72.079463371997051</v>
      </c>
      <c r="BY71" s="40">
        <f t="shared" si="48"/>
        <v>0</v>
      </c>
      <c r="BZ71" s="40">
        <f t="shared" si="48"/>
        <v>0</v>
      </c>
      <c r="CA71" s="40">
        <f t="shared" si="48"/>
        <v>0</v>
      </c>
      <c r="CB71" s="40">
        <f t="shared" si="38"/>
        <v>0</v>
      </c>
      <c r="CC71" s="40">
        <f t="shared" si="21"/>
        <v>0</v>
      </c>
      <c r="CD71" s="40">
        <f t="shared" si="21"/>
        <v>0</v>
      </c>
      <c r="CE71" s="40">
        <f t="shared" si="22"/>
        <v>687.28052121347639</v>
      </c>
      <c r="CF71" s="10">
        <f t="shared" si="5"/>
        <v>1.6273358942949168</v>
      </c>
      <c r="CG71" s="14">
        <v>44256</v>
      </c>
      <c r="CH71" s="35">
        <f t="shared" si="6"/>
        <v>7.3838709677419354</v>
      </c>
      <c r="CI71" s="7">
        <f t="shared" si="7"/>
        <v>38.474602761234344</v>
      </c>
      <c r="CJ71" s="7">
        <f t="shared" si="23"/>
        <v>19.622047408229516</v>
      </c>
      <c r="CK71" s="10">
        <f t="shared" si="8"/>
        <v>23.040550447437415</v>
      </c>
      <c r="CM71" s="17" t="s">
        <v>281</v>
      </c>
      <c r="CN71" t="s">
        <v>282</v>
      </c>
      <c r="CO71" s="18" t="s">
        <v>398</v>
      </c>
      <c r="CP71">
        <v>200.3</v>
      </c>
      <c r="CQ71">
        <v>166.7</v>
      </c>
      <c r="CR71">
        <v>177.6</v>
      </c>
      <c r="CS71">
        <v>147.4</v>
      </c>
      <c r="CT71">
        <v>128</v>
      </c>
      <c r="CU71">
        <v>124.7</v>
      </c>
      <c r="CV71">
        <v>159.6</v>
      </c>
      <c r="CW71">
        <v>187.8</v>
      </c>
      <c r="CX71">
        <v>204.5</v>
      </c>
      <c r="CY71">
        <v>218.3</v>
      </c>
      <c r="CZ71">
        <v>215.9</v>
      </c>
      <c r="DA71">
        <v>198.2</v>
      </c>
      <c r="DB71">
        <v>2129</v>
      </c>
      <c r="DC71" s="17">
        <v>1.83</v>
      </c>
      <c r="DD71">
        <v>-61.13</v>
      </c>
      <c r="DE71">
        <v>94.05</v>
      </c>
      <c r="DF71" s="24">
        <v>25579</v>
      </c>
    </row>
    <row r="72" spans="1:110" ht="15.75" thickBot="1" x14ac:dyDescent="0.3">
      <c r="A72" s="8">
        <v>61</v>
      </c>
      <c r="B72" s="3" t="s">
        <v>18</v>
      </c>
      <c r="C72" s="14">
        <v>44257</v>
      </c>
      <c r="D72" s="11">
        <f t="shared" si="10"/>
        <v>-7.5337735666859453</v>
      </c>
      <c r="E72" s="8">
        <f t="shared" si="28"/>
        <v>-180</v>
      </c>
      <c r="F72" s="3">
        <f t="shared" si="28"/>
        <v>-165</v>
      </c>
      <c r="G72" s="3">
        <f t="shared" si="28"/>
        <v>-150</v>
      </c>
      <c r="H72" s="3">
        <f t="shared" si="28"/>
        <v>-135</v>
      </c>
      <c r="I72" s="3">
        <f t="shared" si="57"/>
        <v>-120</v>
      </c>
      <c r="J72" s="3">
        <f t="shared" si="40"/>
        <v>-105</v>
      </c>
      <c r="K72" s="3">
        <f t="shared" si="40"/>
        <v>-90</v>
      </c>
      <c r="L72" s="3">
        <f t="shared" si="40"/>
        <v>-75</v>
      </c>
      <c r="M72" s="3">
        <f t="shared" si="40"/>
        <v>-60</v>
      </c>
      <c r="N72" s="3">
        <f t="shared" si="41"/>
        <v>-45</v>
      </c>
      <c r="O72" s="3">
        <f t="shared" si="41"/>
        <v>-30</v>
      </c>
      <c r="P72" s="3">
        <f t="shared" si="41"/>
        <v>-15</v>
      </c>
      <c r="Q72" s="3">
        <f t="shared" si="41"/>
        <v>0</v>
      </c>
      <c r="R72" s="3">
        <f t="shared" si="42"/>
        <v>15</v>
      </c>
      <c r="S72" s="3">
        <f t="shared" si="42"/>
        <v>30</v>
      </c>
      <c r="T72" s="3">
        <f t="shared" si="42"/>
        <v>45</v>
      </c>
      <c r="U72" s="3">
        <f t="shared" si="31"/>
        <v>60</v>
      </c>
      <c r="V72" s="3">
        <f t="shared" si="11"/>
        <v>75</v>
      </c>
      <c r="W72" s="3">
        <f t="shared" si="11"/>
        <v>90</v>
      </c>
      <c r="X72" s="3">
        <f t="shared" si="11"/>
        <v>105</v>
      </c>
      <c r="Y72" s="3">
        <f t="shared" si="11"/>
        <v>120</v>
      </c>
      <c r="Z72" s="3">
        <f t="shared" si="12"/>
        <v>135</v>
      </c>
      <c r="AA72" s="3">
        <f t="shared" si="12"/>
        <v>150</v>
      </c>
      <c r="AB72" s="3">
        <f t="shared" si="12"/>
        <v>165</v>
      </c>
      <c r="AC72" s="3">
        <f t="shared" si="12"/>
        <v>180</v>
      </c>
      <c r="AD72" s="7">
        <f t="shared" si="13"/>
        <v>150.34622643331403</v>
      </c>
      <c r="AE72" s="7">
        <f t="shared" si="13"/>
        <v>146.90194308877659</v>
      </c>
      <c r="AF72" s="7">
        <f t="shared" si="13"/>
        <v>138.24408714134216</v>
      </c>
      <c r="AG72" s="7">
        <f t="shared" si="13"/>
        <v>126.87260016496722</v>
      </c>
      <c r="AH72" s="7">
        <f t="shared" ref="AH72:AK135" si="58">DEGREES(ACOS((SIN(RADIANS($J$4))*SIN(RADIANS($D72))+COS(RADIANS($J$4))*COS(RADIANS($D72))*COS(RADIANS(I72)))))</f>
        <v>114.19420589305753</v>
      </c>
      <c r="AI72" s="7">
        <f t="shared" si="43"/>
        <v>100.85534781750238</v>
      </c>
      <c r="AJ72" s="7">
        <f t="shared" si="43"/>
        <v>87.170192302656858</v>
      </c>
      <c r="AK72" s="7">
        <f t="shared" si="43"/>
        <v>73.317444317035466</v>
      </c>
      <c r="AL72" s="7">
        <f t="shared" si="43"/>
        <v>59.431404155696725</v>
      </c>
      <c r="AM72" s="7">
        <f t="shared" si="44"/>
        <v>45.671075124500518</v>
      </c>
      <c r="AN72" s="7">
        <f t="shared" si="44"/>
        <v>32.357256855833995</v>
      </c>
      <c r="AO72" s="7">
        <f t="shared" si="44"/>
        <v>20.532072722742651</v>
      </c>
      <c r="AP72" s="7">
        <f t="shared" si="44"/>
        <v>14.586226433314073</v>
      </c>
      <c r="AQ72" s="7">
        <f t="shared" si="45"/>
        <v>20.532072722742651</v>
      </c>
      <c r="AR72" s="7">
        <f t="shared" si="45"/>
        <v>32.357256855833995</v>
      </c>
      <c r="AS72" s="7">
        <f t="shared" si="45"/>
        <v>45.671075124500518</v>
      </c>
      <c r="AT72" s="7">
        <f t="shared" si="32"/>
        <v>59.431404155696725</v>
      </c>
      <c r="AU72" s="7">
        <f t="shared" si="14"/>
        <v>73.317444317035466</v>
      </c>
      <c r="AV72" s="7">
        <f t="shared" si="14"/>
        <v>87.170192302656858</v>
      </c>
      <c r="AW72" s="7">
        <f t="shared" si="14"/>
        <v>100.85534781750238</v>
      </c>
      <c r="AX72" s="7">
        <f t="shared" si="14"/>
        <v>114.19420589305753</v>
      </c>
      <c r="AY72" s="7">
        <f t="shared" si="15"/>
        <v>126.87260016496722</v>
      </c>
      <c r="AZ72" s="7">
        <f t="shared" si="15"/>
        <v>138.24408714134216</v>
      </c>
      <c r="BA72" s="7">
        <f t="shared" si="15"/>
        <v>146.90194308877659</v>
      </c>
      <c r="BB72" s="7">
        <f t="shared" si="15"/>
        <v>150.34622643331403</v>
      </c>
      <c r="BC72" s="7">
        <f t="shared" si="16"/>
        <v>93.081468181942938</v>
      </c>
      <c r="BD72" s="7">
        <f t="shared" si="2"/>
        <v>12.410862424259058</v>
      </c>
      <c r="BE72" s="40">
        <f t="shared" si="17"/>
        <v>1.0164179385339369</v>
      </c>
      <c r="BF72" s="40">
        <f t="shared" si="18"/>
        <v>0</v>
      </c>
      <c r="BG72" s="40">
        <f t="shared" si="19"/>
        <v>0</v>
      </c>
      <c r="BH72" s="40">
        <f t="shared" si="19"/>
        <v>0</v>
      </c>
      <c r="BI72" s="40">
        <f t="shared" si="19"/>
        <v>0</v>
      </c>
      <c r="BJ72" s="40">
        <f t="shared" si="19"/>
        <v>0</v>
      </c>
      <c r="BK72" s="40">
        <f t="shared" ref="BK72:BK135" si="59">IF(1367*$BE72*COS(RADIANS(AI72))&gt;0,1367*$BE72*COS(RADIANS(AI72)),0)</f>
        <v>0</v>
      </c>
      <c r="BL72" s="40">
        <f t="shared" si="20"/>
        <v>68.595961637699929</v>
      </c>
      <c r="BM72" s="40">
        <f t="shared" si="20"/>
        <v>398.86594821590745</v>
      </c>
      <c r="BN72" s="40">
        <f t="shared" si="20"/>
        <v>706.62858100576966</v>
      </c>
      <c r="BO72" s="40">
        <f t="shared" si="20"/>
        <v>970.91034518445463</v>
      </c>
      <c r="BP72" s="40">
        <f t="shared" ref="BP72:BS135" si="60">IF(1367*$BE72*COS(RADIANS(AN72))&gt;0,1367*$BE72*COS(RADIANS(AN72)),0)</f>
        <v>1173.7008752694508</v>
      </c>
      <c r="BQ72" s="40">
        <f t="shared" si="46"/>
        <v>1301.180331762662</v>
      </c>
      <c r="BR72" s="40">
        <f t="shared" si="46"/>
        <v>1344.6612003738389</v>
      </c>
      <c r="BS72" s="40">
        <f t="shared" si="46"/>
        <v>1301.180331762662</v>
      </c>
      <c r="BT72" s="40">
        <f t="shared" si="46"/>
        <v>1173.7008752694508</v>
      </c>
      <c r="BU72" s="40">
        <f t="shared" si="47"/>
        <v>970.91034518445463</v>
      </c>
      <c r="BV72" s="40">
        <f t="shared" si="47"/>
        <v>706.62858100576966</v>
      </c>
      <c r="BW72" s="40">
        <f t="shared" si="47"/>
        <v>398.86594821590745</v>
      </c>
      <c r="BX72" s="40">
        <f t="shared" si="47"/>
        <v>68.595961637699929</v>
      </c>
      <c r="BY72" s="40">
        <f t="shared" si="48"/>
        <v>0</v>
      </c>
      <c r="BZ72" s="40">
        <f t="shared" si="48"/>
        <v>0</v>
      </c>
      <c r="CA72" s="40">
        <f t="shared" si="48"/>
        <v>0</v>
      </c>
      <c r="CB72" s="40">
        <f t="shared" si="38"/>
        <v>0</v>
      </c>
      <c r="CC72" s="40">
        <f t="shared" si="21"/>
        <v>0</v>
      </c>
      <c r="CD72" s="40">
        <f t="shared" si="21"/>
        <v>0</v>
      </c>
      <c r="CE72" s="40">
        <f t="shared" si="22"/>
        <v>685.77721219065791</v>
      </c>
      <c r="CF72" s="10">
        <f t="shared" si="5"/>
        <v>1.6245780923652444</v>
      </c>
      <c r="CG72" s="14">
        <v>44257</v>
      </c>
      <c r="CH72" s="35">
        <f t="shared" si="6"/>
        <v>7.3838709677419354</v>
      </c>
      <c r="CI72" s="7">
        <f t="shared" si="7"/>
        <v>38.327628853755407</v>
      </c>
      <c r="CJ72" s="7">
        <f t="shared" si="23"/>
        <v>19.547090715415258</v>
      </c>
      <c r="CK72" s="10">
        <f t="shared" si="8"/>
        <v>22.972629772909297</v>
      </c>
      <c r="CM72" s="17" t="s">
        <v>239</v>
      </c>
      <c r="CN72" t="s">
        <v>241</v>
      </c>
      <c r="CO72" s="18" t="s">
        <v>399</v>
      </c>
      <c r="CP72">
        <v>209.6</v>
      </c>
      <c r="CQ72">
        <v>184.1</v>
      </c>
      <c r="CR72">
        <v>196</v>
      </c>
      <c r="CS72">
        <v>224.2</v>
      </c>
      <c r="CT72">
        <v>250.8</v>
      </c>
      <c r="CU72">
        <v>262</v>
      </c>
      <c r="CV72">
        <v>295.5</v>
      </c>
      <c r="CW72">
        <v>312.7</v>
      </c>
      <c r="CX72">
        <v>288.89999999999998</v>
      </c>
      <c r="CY72">
        <v>269.60000000000002</v>
      </c>
      <c r="CZ72">
        <v>231.7</v>
      </c>
      <c r="DA72">
        <v>211.4</v>
      </c>
      <c r="DB72">
        <v>2936.5</v>
      </c>
      <c r="DC72" s="17">
        <v>-9.2799999999999994</v>
      </c>
      <c r="DD72">
        <v>-43.33</v>
      </c>
      <c r="DE72">
        <v>522.77</v>
      </c>
      <c r="DF72" s="24">
        <v>27670</v>
      </c>
    </row>
    <row r="73" spans="1:110" ht="15.75" thickBot="1" x14ac:dyDescent="0.3">
      <c r="A73" s="8">
        <v>62</v>
      </c>
      <c r="B73" s="3" t="s">
        <v>18</v>
      </c>
      <c r="C73" s="14">
        <v>44258</v>
      </c>
      <c r="D73" s="11">
        <f t="shared" si="10"/>
        <v>-7.1504027181899783</v>
      </c>
      <c r="E73" s="8">
        <f t="shared" si="28"/>
        <v>-180</v>
      </c>
      <c r="F73" s="3">
        <f t="shared" si="28"/>
        <v>-165</v>
      </c>
      <c r="G73" s="3">
        <f t="shared" si="28"/>
        <v>-150</v>
      </c>
      <c r="H73" s="3">
        <f t="shared" si="28"/>
        <v>-135</v>
      </c>
      <c r="I73" s="3">
        <f t="shared" si="57"/>
        <v>-120</v>
      </c>
      <c r="J73" s="3">
        <f t="shared" si="40"/>
        <v>-105</v>
      </c>
      <c r="K73" s="3">
        <f t="shared" si="40"/>
        <v>-90</v>
      </c>
      <c r="L73" s="3">
        <f t="shared" si="40"/>
        <v>-75</v>
      </c>
      <c r="M73" s="3">
        <f t="shared" si="40"/>
        <v>-60</v>
      </c>
      <c r="N73" s="3">
        <f t="shared" si="41"/>
        <v>-45</v>
      </c>
      <c r="O73" s="3">
        <f t="shared" si="41"/>
        <v>-30</v>
      </c>
      <c r="P73" s="3">
        <f t="shared" si="41"/>
        <v>-15</v>
      </c>
      <c r="Q73" s="3">
        <f t="shared" si="41"/>
        <v>0</v>
      </c>
      <c r="R73" s="3">
        <f t="shared" si="42"/>
        <v>15</v>
      </c>
      <c r="S73" s="3">
        <f t="shared" si="42"/>
        <v>30</v>
      </c>
      <c r="T73" s="3">
        <f t="shared" si="42"/>
        <v>45</v>
      </c>
      <c r="U73" s="3">
        <f t="shared" si="31"/>
        <v>60</v>
      </c>
      <c r="V73" s="3">
        <f t="shared" si="11"/>
        <v>75</v>
      </c>
      <c r="W73" s="3">
        <f t="shared" si="11"/>
        <v>90</v>
      </c>
      <c r="X73" s="3">
        <f t="shared" si="11"/>
        <v>105</v>
      </c>
      <c r="Y73" s="3">
        <f t="shared" si="11"/>
        <v>120</v>
      </c>
      <c r="Z73" s="3">
        <f t="shared" si="12"/>
        <v>135</v>
      </c>
      <c r="AA73" s="3">
        <f t="shared" si="12"/>
        <v>150</v>
      </c>
      <c r="AB73" s="3">
        <f t="shared" si="12"/>
        <v>165</v>
      </c>
      <c r="AC73" s="3">
        <f t="shared" si="12"/>
        <v>180</v>
      </c>
      <c r="AD73" s="7">
        <f t="shared" si="13"/>
        <v>150.72959728181002</v>
      </c>
      <c r="AE73" s="7">
        <f t="shared" si="13"/>
        <v>147.24599872545014</v>
      </c>
      <c r="AF73" s="7">
        <f t="shared" si="13"/>
        <v>138.518835711604</v>
      </c>
      <c r="AG73" s="7">
        <f t="shared" si="13"/>
        <v>127.09200651185203</v>
      </c>
      <c r="AH73" s="7">
        <f t="shared" si="58"/>
        <v>114.37617507604587</v>
      </c>
      <c r="AI73" s="7">
        <f t="shared" si="43"/>
        <v>101.01313268329561</v>
      </c>
      <c r="AJ73" s="7">
        <f t="shared" si="43"/>
        <v>87.313531908851729</v>
      </c>
      <c r="AK73" s="7">
        <f t="shared" si="43"/>
        <v>73.454596795568619</v>
      </c>
      <c r="AL73" s="7">
        <f t="shared" si="43"/>
        <v>59.571230952881827</v>
      </c>
      <c r="AM73" s="7">
        <f t="shared" si="44"/>
        <v>45.82615402899431</v>
      </c>
      <c r="AN73" s="7">
        <f t="shared" si="44"/>
        <v>32.550815546648934</v>
      </c>
      <c r="AO73" s="7">
        <f t="shared" si="44"/>
        <v>20.813448104622832</v>
      </c>
      <c r="AP73" s="7">
        <f t="shared" si="44"/>
        <v>14.969597281810001</v>
      </c>
      <c r="AQ73" s="7">
        <f t="shared" si="45"/>
        <v>20.813448104622832</v>
      </c>
      <c r="AR73" s="7">
        <f t="shared" si="45"/>
        <v>32.550815546648934</v>
      </c>
      <c r="AS73" s="7">
        <f t="shared" si="45"/>
        <v>45.82615402899431</v>
      </c>
      <c r="AT73" s="7">
        <f t="shared" si="32"/>
        <v>59.571230952881827</v>
      </c>
      <c r="AU73" s="7">
        <f t="shared" si="14"/>
        <v>73.454596795568619</v>
      </c>
      <c r="AV73" s="7">
        <f t="shared" si="14"/>
        <v>87.313531908851729</v>
      </c>
      <c r="AW73" s="7">
        <f t="shared" si="14"/>
        <v>101.01313268329561</v>
      </c>
      <c r="AX73" s="7">
        <f t="shared" si="14"/>
        <v>114.37617507604587</v>
      </c>
      <c r="AY73" s="7">
        <f t="shared" si="15"/>
        <v>127.09200651185203</v>
      </c>
      <c r="AZ73" s="7">
        <f t="shared" si="15"/>
        <v>138.518835711604</v>
      </c>
      <c r="BA73" s="7">
        <f t="shared" si="15"/>
        <v>147.24599872545014</v>
      </c>
      <c r="BB73" s="7">
        <f t="shared" si="15"/>
        <v>150.72959728181002</v>
      </c>
      <c r="BC73" s="7">
        <f t="shared" si="16"/>
        <v>92.922836060878751</v>
      </c>
      <c r="BD73" s="7">
        <f t="shared" si="2"/>
        <v>12.389711474783834</v>
      </c>
      <c r="BE73" s="40">
        <f t="shared" si="17"/>
        <v>1.0159227554781203</v>
      </c>
      <c r="BF73" s="40">
        <f t="shared" si="18"/>
        <v>0</v>
      </c>
      <c r="BG73" s="40">
        <f t="shared" si="19"/>
        <v>0</v>
      </c>
      <c r="BH73" s="40">
        <f t="shared" si="19"/>
        <v>0</v>
      </c>
      <c r="BI73" s="40">
        <f t="shared" si="19"/>
        <v>0</v>
      </c>
      <c r="BJ73" s="40">
        <f t="shared" si="19"/>
        <v>0</v>
      </c>
      <c r="BK73" s="40">
        <f t="shared" si="59"/>
        <v>0</v>
      </c>
      <c r="BL73" s="40">
        <f t="shared" si="20"/>
        <v>65.092224779124891</v>
      </c>
      <c r="BM73" s="40">
        <f t="shared" si="20"/>
        <v>395.48603424714975</v>
      </c>
      <c r="BN73" s="40">
        <f t="shared" si="20"/>
        <v>703.36405160151492</v>
      </c>
      <c r="BO73" s="40">
        <f t="shared" si="20"/>
        <v>967.74489875200004</v>
      </c>
      <c r="BP73" s="40">
        <f t="shared" si="60"/>
        <v>1170.6114578753081</v>
      </c>
      <c r="BQ73" s="40">
        <f t="shared" si="46"/>
        <v>1298.1387082200249</v>
      </c>
      <c r="BR73" s="40">
        <f t="shared" si="46"/>
        <v>1341.6358784239046</v>
      </c>
      <c r="BS73" s="40">
        <f t="shared" si="46"/>
        <v>1298.1387082200249</v>
      </c>
      <c r="BT73" s="40">
        <f t="shared" si="46"/>
        <v>1170.6114578753081</v>
      </c>
      <c r="BU73" s="40">
        <f t="shared" si="47"/>
        <v>967.74489875200004</v>
      </c>
      <c r="BV73" s="40">
        <f t="shared" si="47"/>
        <v>703.36405160151492</v>
      </c>
      <c r="BW73" s="40">
        <f t="shared" si="47"/>
        <v>395.48603424714975</v>
      </c>
      <c r="BX73" s="40">
        <f t="shared" si="47"/>
        <v>65.092224779124891</v>
      </c>
      <c r="BY73" s="40">
        <f t="shared" si="48"/>
        <v>0</v>
      </c>
      <c r="BZ73" s="40">
        <f t="shared" si="48"/>
        <v>0</v>
      </c>
      <c r="CA73" s="40">
        <f t="shared" si="48"/>
        <v>0</v>
      </c>
      <c r="CB73" s="40">
        <f t="shared" si="38"/>
        <v>0</v>
      </c>
      <c r="CC73" s="40">
        <f t="shared" si="21"/>
        <v>0</v>
      </c>
      <c r="CD73" s="40">
        <f t="shared" si="21"/>
        <v>0</v>
      </c>
      <c r="CE73" s="40">
        <f t="shared" si="22"/>
        <v>684.23429799619134</v>
      </c>
      <c r="CF73" s="10">
        <f t="shared" si="5"/>
        <v>1.6218094395532521</v>
      </c>
      <c r="CG73" s="14">
        <v>44258</v>
      </c>
      <c r="CH73" s="35">
        <f t="shared" si="6"/>
        <v>7.3838709677419354</v>
      </c>
      <c r="CI73" s="7">
        <f t="shared" si="7"/>
        <v>38.177865112452366</v>
      </c>
      <c r="CJ73" s="7">
        <f t="shared" si="23"/>
        <v>19.470711207350707</v>
      </c>
      <c r="CK73" s="10">
        <f t="shared" si="8"/>
        <v>22.903028596444571</v>
      </c>
      <c r="CM73" s="17" t="s">
        <v>139</v>
      </c>
      <c r="CN73" t="s">
        <v>149</v>
      </c>
      <c r="CO73" s="18" t="s">
        <v>400</v>
      </c>
      <c r="CP73">
        <v>187.9</v>
      </c>
      <c r="CQ73">
        <v>209.2</v>
      </c>
      <c r="CR73">
        <v>208</v>
      </c>
      <c r="CS73">
        <v>198.5</v>
      </c>
      <c r="CT73">
        <v>200</v>
      </c>
      <c r="CU73">
        <v>192</v>
      </c>
      <c r="CV73">
        <v>210.1</v>
      </c>
      <c r="CW73">
        <v>219.7</v>
      </c>
      <c r="CX73">
        <v>174</v>
      </c>
      <c r="CY73">
        <v>172</v>
      </c>
      <c r="CZ73">
        <v>153</v>
      </c>
      <c r="DA73">
        <v>166.1</v>
      </c>
      <c r="DB73">
        <v>2290.5</v>
      </c>
      <c r="DC73" s="17">
        <v>-19.739999999999998</v>
      </c>
      <c r="DD73">
        <v>-42.14</v>
      </c>
      <c r="DE73">
        <v>609.65</v>
      </c>
      <c r="DF73" s="24">
        <v>8841</v>
      </c>
    </row>
    <row r="74" spans="1:110" ht="15.75" thickBot="1" x14ac:dyDescent="0.3">
      <c r="A74" s="8">
        <v>63</v>
      </c>
      <c r="B74" s="3" t="s">
        <v>18</v>
      </c>
      <c r="C74" s="14">
        <v>44259</v>
      </c>
      <c r="D74" s="11">
        <f t="shared" si="10"/>
        <v>-6.7649130510502804</v>
      </c>
      <c r="E74" s="8">
        <f t="shared" si="28"/>
        <v>-180</v>
      </c>
      <c r="F74" s="3">
        <f t="shared" si="28"/>
        <v>-165</v>
      </c>
      <c r="G74" s="3">
        <f t="shared" si="28"/>
        <v>-150</v>
      </c>
      <c r="H74" s="3">
        <f t="shared" si="28"/>
        <v>-135</v>
      </c>
      <c r="I74" s="3">
        <f t="shared" si="57"/>
        <v>-120</v>
      </c>
      <c r="J74" s="3">
        <f t="shared" si="40"/>
        <v>-105</v>
      </c>
      <c r="K74" s="3">
        <f t="shared" si="40"/>
        <v>-90</v>
      </c>
      <c r="L74" s="3">
        <f t="shared" si="40"/>
        <v>-75</v>
      </c>
      <c r="M74" s="3">
        <f t="shared" si="40"/>
        <v>-60</v>
      </c>
      <c r="N74" s="3">
        <f t="shared" si="41"/>
        <v>-45</v>
      </c>
      <c r="O74" s="3">
        <f t="shared" si="41"/>
        <v>-30</v>
      </c>
      <c r="P74" s="3">
        <f t="shared" si="41"/>
        <v>-15</v>
      </c>
      <c r="Q74" s="3">
        <f t="shared" si="41"/>
        <v>0</v>
      </c>
      <c r="R74" s="3">
        <f t="shared" si="42"/>
        <v>15</v>
      </c>
      <c r="S74" s="3">
        <f t="shared" si="42"/>
        <v>30</v>
      </c>
      <c r="T74" s="3">
        <f t="shared" si="42"/>
        <v>45</v>
      </c>
      <c r="U74" s="3">
        <f t="shared" si="31"/>
        <v>60</v>
      </c>
      <c r="V74" s="3">
        <f t="shared" si="11"/>
        <v>75</v>
      </c>
      <c r="W74" s="3">
        <f t="shared" si="11"/>
        <v>90</v>
      </c>
      <c r="X74" s="3">
        <f t="shared" si="11"/>
        <v>105</v>
      </c>
      <c r="Y74" s="3">
        <f t="shared" si="11"/>
        <v>120</v>
      </c>
      <c r="Z74" s="3">
        <f t="shared" si="12"/>
        <v>135</v>
      </c>
      <c r="AA74" s="3">
        <f t="shared" si="12"/>
        <v>150</v>
      </c>
      <c r="AB74" s="3">
        <f t="shared" si="12"/>
        <v>165</v>
      </c>
      <c r="AC74" s="3">
        <f t="shared" si="12"/>
        <v>180</v>
      </c>
      <c r="AD74" s="7">
        <f t="shared" si="13"/>
        <v>151.11508694894971</v>
      </c>
      <c r="AE74" s="7">
        <f t="shared" si="13"/>
        <v>147.59116614088452</v>
      </c>
      <c r="AF74" s="7">
        <f t="shared" si="13"/>
        <v>138.79367207035503</v>
      </c>
      <c r="AG74" s="7">
        <f t="shared" si="13"/>
        <v>127.31130658697924</v>
      </c>
      <c r="AH74" s="7">
        <f t="shared" si="58"/>
        <v>114.55824070967125</v>
      </c>
      <c r="AI74" s="7">
        <f t="shared" si="43"/>
        <v>101.1713712537411</v>
      </c>
      <c r="AJ74" s="7">
        <f t="shared" si="43"/>
        <v>87.457768100097624</v>
      </c>
      <c r="AK74" s="7">
        <f t="shared" si="43"/>
        <v>73.593176833884911</v>
      </c>
      <c r="AL74" s="7">
        <f t="shared" si="43"/>
        <v>59.713145751581912</v>
      </c>
      <c r="AM74" s="7">
        <f t="shared" si="44"/>
        <v>45.98418617462368</v>
      </c>
      <c r="AN74" s="7">
        <f t="shared" si="44"/>
        <v>32.748446999808351</v>
      </c>
      <c r="AO74" s="7">
        <f t="shared" si="44"/>
        <v>21.099476986128664</v>
      </c>
      <c r="AP74" s="7">
        <f t="shared" si="44"/>
        <v>15.355086948949731</v>
      </c>
      <c r="AQ74" s="7">
        <f t="shared" si="45"/>
        <v>21.099476986128664</v>
      </c>
      <c r="AR74" s="7">
        <f t="shared" si="45"/>
        <v>32.748446999808351</v>
      </c>
      <c r="AS74" s="7">
        <f t="shared" si="45"/>
        <v>45.98418617462368</v>
      </c>
      <c r="AT74" s="7">
        <f t="shared" si="32"/>
        <v>59.713145751581912</v>
      </c>
      <c r="AU74" s="7">
        <f t="shared" si="14"/>
        <v>73.593176833884911</v>
      </c>
      <c r="AV74" s="7">
        <f t="shared" si="14"/>
        <v>87.457768100097624</v>
      </c>
      <c r="AW74" s="7">
        <f t="shared" si="14"/>
        <v>101.1713712537411</v>
      </c>
      <c r="AX74" s="7">
        <f t="shared" si="14"/>
        <v>114.55824070967125</v>
      </c>
      <c r="AY74" s="7">
        <f t="shared" si="15"/>
        <v>127.31130658697924</v>
      </c>
      <c r="AZ74" s="7">
        <f t="shared" si="15"/>
        <v>138.79367207035503</v>
      </c>
      <c r="BA74" s="7">
        <f t="shared" si="15"/>
        <v>147.59116614088452</v>
      </c>
      <c r="BB74" s="7">
        <f t="shared" si="15"/>
        <v>151.11508694894971</v>
      </c>
      <c r="BC74" s="7">
        <f t="shared" si="16"/>
        <v>92.763618032248687</v>
      </c>
      <c r="BD74" s="7">
        <f t="shared" si="2"/>
        <v>12.368482404299824</v>
      </c>
      <c r="BE74" s="40">
        <f t="shared" si="17"/>
        <v>1.015422854166214</v>
      </c>
      <c r="BF74" s="40">
        <f t="shared" si="18"/>
        <v>0</v>
      </c>
      <c r="BG74" s="40">
        <f t="shared" si="19"/>
        <v>0</v>
      </c>
      <c r="BH74" s="40">
        <f t="shared" si="19"/>
        <v>0</v>
      </c>
      <c r="BI74" s="40">
        <f t="shared" si="19"/>
        <v>0</v>
      </c>
      <c r="BJ74" s="40">
        <f t="shared" si="19"/>
        <v>0</v>
      </c>
      <c r="BK74" s="40">
        <f t="shared" si="59"/>
        <v>0</v>
      </c>
      <c r="BL74" s="40">
        <f t="shared" si="20"/>
        <v>61.569477713874171</v>
      </c>
      <c r="BM74" s="40">
        <f t="shared" si="20"/>
        <v>392.07196217450621</v>
      </c>
      <c r="BN74" s="40">
        <f t="shared" si="20"/>
        <v>700.05124850032564</v>
      </c>
      <c r="BO74" s="40">
        <f t="shared" si="20"/>
        <v>964.519057288064</v>
      </c>
      <c r="BP74" s="40">
        <f t="shared" si="60"/>
        <v>1167.4523444225545</v>
      </c>
      <c r="BQ74" s="40">
        <f t="shared" si="46"/>
        <v>1295.0215417486957</v>
      </c>
      <c r="BR74" s="40">
        <f t="shared" si="46"/>
        <v>1338.5330192867773</v>
      </c>
      <c r="BS74" s="40">
        <f t="shared" si="46"/>
        <v>1295.0215417486957</v>
      </c>
      <c r="BT74" s="40">
        <f t="shared" si="46"/>
        <v>1167.4523444225545</v>
      </c>
      <c r="BU74" s="40">
        <f t="shared" si="47"/>
        <v>964.519057288064</v>
      </c>
      <c r="BV74" s="40">
        <f t="shared" si="47"/>
        <v>700.05124850032564</v>
      </c>
      <c r="BW74" s="40">
        <f t="shared" si="47"/>
        <v>392.07196217450621</v>
      </c>
      <c r="BX74" s="40">
        <f t="shared" si="47"/>
        <v>61.569477713874171</v>
      </c>
      <c r="BY74" s="40">
        <f t="shared" si="48"/>
        <v>0</v>
      </c>
      <c r="BZ74" s="40">
        <f t="shared" si="48"/>
        <v>0</v>
      </c>
      <c r="CA74" s="40">
        <f t="shared" si="48"/>
        <v>0</v>
      </c>
      <c r="CB74" s="40">
        <f t="shared" si="38"/>
        <v>0</v>
      </c>
      <c r="CC74" s="40">
        <f t="shared" si="21"/>
        <v>0</v>
      </c>
      <c r="CD74" s="40">
        <f t="shared" si="21"/>
        <v>0</v>
      </c>
      <c r="CE74" s="40">
        <f t="shared" si="22"/>
        <v>682.65183983625639</v>
      </c>
      <c r="CF74" s="10">
        <f t="shared" si="5"/>
        <v>1.6190305607251232</v>
      </c>
      <c r="CG74" s="14">
        <v>44259</v>
      </c>
      <c r="CH74" s="35">
        <f t="shared" si="6"/>
        <v>7.3838709677419354</v>
      </c>
      <c r="CI74" s="7">
        <f t="shared" si="7"/>
        <v>38.025334697607008</v>
      </c>
      <c r="CJ74" s="7">
        <f t="shared" si="23"/>
        <v>19.392920695779573</v>
      </c>
      <c r="CK74" s="10">
        <f t="shared" si="8"/>
        <v>22.831751271480066</v>
      </c>
      <c r="CM74" s="17" t="s">
        <v>61</v>
      </c>
      <c r="CN74" t="s">
        <v>68</v>
      </c>
      <c r="CO74" s="18" t="s">
        <v>401</v>
      </c>
      <c r="CP74">
        <v>241</v>
      </c>
      <c r="CQ74">
        <v>224.8</v>
      </c>
      <c r="CR74">
        <v>203.2</v>
      </c>
      <c r="CS74">
        <v>191.4</v>
      </c>
      <c r="CT74">
        <v>172.2</v>
      </c>
      <c r="CU74">
        <v>155.9</v>
      </c>
      <c r="CV74">
        <v>169.1</v>
      </c>
      <c r="CW74">
        <v>197.2</v>
      </c>
      <c r="CX74">
        <v>178.7</v>
      </c>
      <c r="CY74">
        <v>186.3</v>
      </c>
      <c r="CZ74">
        <v>164.1</v>
      </c>
      <c r="DA74">
        <v>185</v>
      </c>
      <c r="DB74">
        <v>2268.9</v>
      </c>
      <c r="DC74" s="17">
        <v>-17.739999999999998</v>
      </c>
      <c r="DD74">
        <v>-39.26</v>
      </c>
      <c r="DE74">
        <v>2.88</v>
      </c>
      <c r="DF74" s="24">
        <v>11079</v>
      </c>
    </row>
    <row r="75" spans="1:110" ht="15.75" thickBot="1" x14ac:dyDescent="0.3">
      <c r="A75" s="8">
        <v>64</v>
      </c>
      <c r="B75" s="3" t="s">
        <v>18</v>
      </c>
      <c r="C75" s="14">
        <v>44260</v>
      </c>
      <c r="D75" s="11">
        <f t="shared" si="10"/>
        <v>-6.3774187941747744</v>
      </c>
      <c r="E75" s="8">
        <f t="shared" si="28"/>
        <v>-180</v>
      </c>
      <c r="F75" s="3">
        <f t="shared" si="28"/>
        <v>-165</v>
      </c>
      <c r="G75" s="3">
        <f t="shared" si="28"/>
        <v>-150</v>
      </c>
      <c r="H75" s="3">
        <f t="shared" si="28"/>
        <v>-135</v>
      </c>
      <c r="I75" s="3">
        <f t="shared" si="57"/>
        <v>-120</v>
      </c>
      <c r="J75" s="3">
        <f t="shared" si="40"/>
        <v>-105</v>
      </c>
      <c r="K75" s="3">
        <f t="shared" si="40"/>
        <v>-90</v>
      </c>
      <c r="L75" s="3">
        <f t="shared" si="40"/>
        <v>-75</v>
      </c>
      <c r="M75" s="3">
        <f t="shared" si="40"/>
        <v>-60</v>
      </c>
      <c r="N75" s="3">
        <f t="shared" si="41"/>
        <v>-45</v>
      </c>
      <c r="O75" s="3">
        <f t="shared" si="41"/>
        <v>-30</v>
      </c>
      <c r="P75" s="3">
        <f t="shared" si="41"/>
        <v>-15</v>
      </c>
      <c r="Q75" s="3">
        <f t="shared" si="41"/>
        <v>0</v>
      </c>
      <c r="R75" s="3">
        <f t="shared" si="42"/>
        <v>15</v>
      </c>
      <c r="S75" s="3">
        <f t="shared" si="42"/>
        <v>30</v>
      </c>
      <c r="T75" s="3">
        <f t="shared" si="42"/>
        <v>45</v>
      </c>
      <c r="U75" s="3">
        <f t="shared" si="31"/>
        <v>60</v>
      </c>
      <c r="V75" s="3">
        <f t="shared" si="11"/>
        <v>75</v>
      </c>
      <c r="W75" s="3">
        <f t="shared" si="11"/>
        <v>90</v>
      </c>
      <c r="X75" s="3">
        <f t="shared" si="11"/>
        <v>105</v>
      </c>
      <c r="Y75" s="3">
        <f t="shared" si="11"/>
        <v>120</v>
      </c>
      <c r="Z75" s="3">
        <f t="shared" si="12"/>
        <v>135</v>
      </c>
      <c r="AA75" s="3">
        <f t="shared" si="12"/>
        <v>150</v>
      </c>
      <c r="AB75" s="3">
        <f t="shared" si="12"/>
        <v>165</v>
      </c>
      <c r="AC75" s="3">
        <f t="shared" si="12"/>
        <v>180</v>
      </c>
      <c r="AD75" s="7">
        <f t="shared" si="13"/>
        <v>151.50258120582524</v>
      </c>
      <c r="AE75" s="7">
        <f t="shared" si="13"/>
        <v>147.93730428929905</v>
      </c>
      <c r="AF75" s="7">
        <f t="shared" si="13"/>
        <v>139.06846170650783</v>
      </c>
      <c r="AG75" s="7">
        <f t="shared" si="13"/>
        <v>127.53039572662561</v>
      </c>
      <c r="AH75" s="7">
        <f t="shared" si="58"/>
        <v>114.74032375553386</v>
      </c>
      <c r="AI75" s="7">
        <f t="shared" si="43"/>
        <v>101.33000321520632</v>
      </c>
      <c r="AJ75" s="7">
        <f t="shared" si="43"/>
        <v>87.602854121440501</v>
      </c>
      <c r="AK75" s="7">
        <f t="shared" si="43"/>
        <v>73.733147189977913</v>
      </c>
      <c r="AL75" s="7">
        <f t="shared" si="43"/>
        <v>59.857116302202222</v>
      </c>
      <c r="AM75" s="7">
        <f t="shared" si="44"/>
        <v>46.145135568451629</v>
      </c>
      <c r="AN75" s="7">
        <f t="shared" si="44"/>
        <v>32.950085761375874</v>
      </c>
      <c r="AO75" s="7">
        <f t="shared" si="44"/>
        <v>21.389998643850507</v>
      </c>
      <c r="AP75" s="7">
        <f t="shared" si="44"/>
        <v>15.742581205825223</v>
      </c>
      <c r="AQ75" s="7">
        <f t="shared" si="45"/>
        <v>21.389998643850507</v>
      </c>
      <c r="AR75" s="7">
        <f t="shared" si="45"/>
        <v>32.950085761375874</v>
      </c>
      <c r="AS75" s="7">
        <f t="shared" si="45"/>
        <v>46.145135568451629</v>
      </c>
      <c r="AT75" s="7">
        <f t="shared" si="32"/>
        <v>59.857116302202222</v>
      </c>
      <c r="AU75" s="7">
        <f t="shared" si="14"/>
        <v>73.733147189977913</v>
      </c>
      <c r="AV75" s="7">
        <f t="shared" si="14"/>
        <v>87.602854121440501</v>
      </c>
      <c r="AW75" s="7">
        <f t="shared" si="14"/>
        <v>101.33000321520632</v>
      </c>
      <c r="AX75" s="7">
        <f t="shared" si="14"/>
        <v>114.74032375553386</v>
      </c>
      <c r="AY75" s="7">
        <f t="shared" si="15"/>
        <v>127.53039572662561</v>
      </c>
      <c r="AZ75" s="7">
        <f t="shared" si="15"/>
        <v>139.06846170650783</v>
      </c>
      <c r="BA75" s="7">
        <f t="shared" si="15"/>
        <v>147.93730428929905</v>
      </c>
      <c r="BB75" s="7">
        <f t="shared" si="15"/>
        <v>151.50258120582524</v>
      </c>
      <c r="BC75" s="7">
        <f t="shared" si="16"/>
        <v>92.60384942186117</v>
      </c>
      <c r="BD75" s="7">
        <f t="shared" si="2"/>
        <v>12.347179922914822</v>
      </c>
      <c r="BE75" s="40">
        <f t="shared" si="17"/>
        <v>1.0149183827297661</v>
      </c>
      <c r="BF75" s="40">
        <f t="shared" si="18"/>
        <v>0</v>
      </c>
      <c r="BG75" s="40">
        <f t="shared" si="19"/>
        <v>0</v>
      </c>
      <c r="BH75" s="40">
        <f t="shared" si="19"/>
        <v>0</v>
      </c>
      <c r="BI75" s="40">
        <f t="shared" si="19"/>
        <v>0</v>
      </c>
      <c r="BJ75" s="40">
        <f t="shared" si="19"/>
        <v>0</v>
      </c>
      <c r="BK75" s="40">
        <f t="shared" si="59"/>
        <v>0</v>
      </c>
      <c r="BL75" s="40">
        <f t="shared" si="20"/>
        <v>58.028956015805477</v>
      </c>
      <c r="BM75" s="40">
        <f t="shared" si="20"/>
        <v>388.62469933078575</v>
      </c>
      <c r="BN75" s="40">
        <f t="shared" si="20"/>
        <v>696.69088907414744</v>
      </c>
      <c r="BO75" s="40">
        <f t="shared" si="20"/>
        <v>961.23332351833051</v>
      </c>
      <c r="BP75" s="40">
        <f t="shared" si="60"/>
        <v>1164.223872933007</v>
      </c>
      <c r="BQ75" s="40">
        <f t="shared" si="46"/>
        <v>1291.8290668333107</v>
      </c>
      <c r="BR75" s="40">
        <f t="shared" si="46"/>
        <v>1335.3528221324893</v>
      </c>
      <c r="BS75" s="40">
        <f t="shared" si="46"/>
        <v>1291.8290668333107</v>
      </c>
      <c r="BT75" s="40">
        <f t="shared" si="46"/>
        <v>1164.223872933007</v>
      </c>
      <c r="BU75" s="40">
        <f t="shared" si="47"/>
        <v>961.23332351833051</v>
      </c>
      <c r="BV75" s="40">
        <f t="shared" si="47"/>
        <v>696.69088907414744</v>
      </c>
      <c r="BW75" s="40">
        <f t="shared" si="47"/>
        <v>388.62469933078575</v>
      </c>
      <c r="BX75" s="40">
        <f t="shared" si="47"/>
        <v>58.028956015805477</v>
      </c>
      <c r="BY75" s="40">
        <f t="shared" si="48"/>
        <v>0</v>
      </c>
      <c r="BZ75" s="40">
        <f t="shared" si="48"/>
        <v>0</v>
      </c>
      <c r="CA75" s="40">
        <f t="shared" si="48"/>
        <v>0</v>
      </c>
      <c r="CB75" s="40">
        <f t="shared" si="38"/>
        <v>0</v>
      </c>
      <c r="CC75" s="40">
        <f t="shared" si="21"/>
        <v>0</v>
      </c>
      <c r="CD75" s="40">
        <f t="shared" si="21"/>
        <v>0</v>
      </c>
      <c r="CE75" s="40">
        <f t="shared" si="22"/>
        <v>681.02993928756962</v>
      </c>
      <c r="CF75" s="10">
        <f t="shared" si="5"/>
        <v>1.6162420724325248</v>
      </c>
      <c r="CG75" s="14">
        <v>44260</v>
      </c>
      <c r="CH75" s="35">
        <f t="shared" si="6"/>
        <v>7.3838709677419354</v>
      </c>
      <c r="CI75" s="7">
        <f t="shared" si="7"/>
        <v>37.870063454819189</v>
      </c>
      <c r="CJ75" s="7">
        <f t="shared" si="23"/>
        <v>19.313732361957786</v>
      </c>
      <c r="CK75" s="10">
        <f t="shared" si="8"/>
        <v>22.758803817587321</v>
      </c>
      <c r="CM75" s="17" t="s">
        <v>61</v>
      </c>
      <c r="CN75" t="s">
        <v>69</v>
      </c>
      <c r="CO75" s="18" t="s">
        <v>402</v>
      </c>
      <c r="CP75">
        <v>253.9</v>
      </c>
      <c r="CQ75">
        <v>238.5</v>
      </c>
      <c r="CR75">
        <v>248.1</v>
      </c>
      <c r="CS75">
        <v>258.39999999999998</v>
      </c>
      <c r="CT75">
        <v>278.89999999999998</v>
      </c>
      <c r="CU75">
        <v>275.89999999999998</v>
      </c>
      <c r="CV75">
        <v>291.7</v>
      </c>
      <c r="CW75">
        <v>308.89999999999998</v>
      </c>
      <c r="CX75">
        <v>281.89999999999998</v>
      </c>
      <c r="CY75">
        <v>260.7</v>
      </c>
      <c r="CZ75">
        <v>201.2</v>
      </c>
      <c r="DA75">
        <v>211.3</v>
      </c>
      <c r="DB75">
        <v>3109.4</v>
      </c>
      <c r="DC75" s="17">
        <v>-14.28</v>
      </c>
      <c r="DD75">
        <v>-43.77</v>
      </c>
      <c r="DE75">
        <v>450.18</v>
      </c>
      <c r="DF75" s="24">
        <v>10197</v>
      </c>
    </row>
    <row r="76" spans="1:110" ht="15.75" thickBot="1" x14ac:dyDescent="0.3">
      <c r="A76" s="8">
        <v>65</v>
      </c>
      <c r="B76" s="3" t="s">
        <v>18</v>
      </c>
      <c r="C76" s="14">
        <v>44261</v>
      </c>
      <c r="D76" s="11">
        <f t="shared" si="10"/>
        <v>-5.9880347704745844</v>
      </c>
      <c r="E76" s="8">
        <f t="shared" si="28"/>
        <v>-180</v>
      </c>
      <c r="F76" s="3">
        <f t="shared" si="28"/>
        <v>-165</v>
      </c>
      <c r="G76" s="3">
        <f t="shared" si="28"/>
        <v>-150</v>
      </c>
      <c r="H76" s="3">
        <f t="shared" si="28"/>
        <v>-135</v>
      </c>
      <c r="I76" s="3">
        <f t="shared" si="57"/>
        <v>-120</v>
      </c>
      <c r="J76" s="3">
        <f t="shared" si="40"/>
        <v>-105</v>
      </c>
      <c r="K76" s="3">
        <f t="shared" si="40"/>
        <v>-90</v>
      </c>
      <c r="L76" s="3">
        <f t="shared" si="40"/>
        <v>-75</v>
      </c>
      <c r="M76" s="3">
        <f t="shared" si="40"/>
        <v>-60</v>
      </c>
      <c r="N76" s="3">
        <f t="shared" si="41"/>
        <v>-45</v>
      </c>
      <c r="O76" s="3">
        <f t="shared" si="41"/>
        <v>-30</v>
      </c>
      <c r="P76" s="3">
        <f t="shared" si="41"/>
        <v>-15</v>
      </c>
      <c r="Q76" s="3">
        <f t="shared" si="41"/>
        <v>0</v>
      </c>
      <c r="R76" s="3">
        <f t="shared" si="42"/>
        <v>15</v>
      </c>
      <c r="S76" s="3">
        <f t="shared" si="42"/>
        <v>30</v>
      </c>
      <c r="T76" s="3">
        <f t="shared" si="42"/>
        <v>45</v>
      </c>
      <c r="U76" s="3">
        <f t="shared" si="31"/>
        <v>60</v>
      </c>
      <c r="V76" s="3">
        <f t="shared" si="11"/>
        <v>75</v>
      </c>
      <c r="W76" s="3">
        <f t="shared" si="11"/>
        <v>90</v>
      </c>
      <c r="X76" s="3">
        <f t="shared" si="11"/>
        <v>105</v>
      </c>
      <c r="Y76" s="3">
        <f t="shared" ref="Y76:AB139" si="61">(Y$11-12)*15</f>
        <v>120</v>
      </c>
      <c r="Z76" s="3">
        <f t="shared" si="12"/>
        <v>135</v>
      </c>
      <c r="AA76" s="3">
        <f t="shared" si="12"/>
        <v>150</v>
      </c>
      <c r="AB76" s="3">
        <f t="shared" si="12"/>
        <v>165</v>
      </c>
      <c r="AC76" s="3">
        <f t="shared" ref="AC76:AC139" si="62">(AC$11-12)*15</f>
        <v>180</v>
      </c>
      <c r="AD76" s="7">
        <f t="shared" si="13"/>
        <v>151.89196522952545</v>
      </c>
      <c r="AE76" s="7">
        <f t="shared" si="13"/>
        <v>148.28427060744423</v>
      </c>
      <c r="AF76" s="7">
        <f t="shared" si="13"/>
        <v>139.34306972968585</v>
      </c>
      <c r="AG76" s="7">
        <f t="shared" si="13"/>
        <v>127.74916966059109</v>
      </c>
      <c r="AH76" s="7">
        <f t="shared" si="58"/>
        <v>114.92234554815325</v>
      </c>
      <c r="AI76" s="7">
        <f t="shared" si="43"/>
        <v>101.48896826566167</v>
      </c>
      <c r="AJ76" s="7">
        <f t="shared" si="43"/>
        <v>87.748742709722706</v>
      </c>
      <c r="AK76" s="7">
        <f t="shared" si="43"/>
        <v>73.87446945623357</v>
      </c>
      <c r="AL76" s="7">
        <f t="shared" si="43"/>
        <v>60.003108324849698</v>
      </c>
      <c r="AM76" s="7">
        <f t="shared" si="44"/>
        <v>46.308962963194332</v>
      </c>
      <c r="AN76" s="7">
        <f t="shared" si="44"/>
        <v>33.155661595266857</v>
      </c>
      <c r="AO76" s="7">
        <f t="shared" si="44"/>
        <v>21.684850209763869</v>
      </c>
      <c r="AP76" s="7">
        <f t="shared" si="44"/>
        <v>16.131965229525413</v>
      </c>
      <c r="AQ76" s="7">
        <f t="shared" si="45"/>
        <v>21.684850209763869</v>
      </c>
      <c r="AR76" s="7">
        <f t="shared" si="45"/>
        <v>33.155661595266857</v>
      </c>
      <c r="AS76" s="7">
        <f t="shared" si="45"/>
        <v>46.308962963194332</v>
      </c>
      <c r="AT76" s="7">
        <f t="shared" si="32"/>
        <v>60.003108324849698</v>
      </c>
      <c r="AU76" s="7">
        <f t="shared" si="14"/>
        <v>73.87446945623357</v>
      </c>
      <c r="AV76" s="7">
        <f t="shared" si="14"/>
        <v>87.748742709722706</v>
      </c>
      <c r="AW76" s="7">
        <f t="shared" si="14"/>
        <v>101.48896826566167</v>
      </c>
      <c r="AX76" s="7">
        <f t="shared" ref="AX76:BA139" si="63">DEGREES(ACOS((SIN(RADIANS($J$4))*SIN(RADIANS($D76))+COS(RADIANS($J$4))*COS(RADIANS($D76))*COS(RADIANS(Y76)))))</f>
        <v>114.92234554815325</v>
      </c>
      <c r="AY76" s="7">
        <f t="shared" si="15"/>
        <v>127.74916966059109</v>
      </c>
      <c r="AZ76" s="7">
        <f t="shared" si="15"/>
        <v>139.34306972968585</v>
      </c>
      <c r="BA76" s="7">
        <f t="shared" si="15"/>
        <v>148.28427060744423</v>
      </c>
      <c r="BB76" s="7">
        <f t="shared" ref="BB76:BB139" si="64">DEGREES(ACOS((SIN(RADIANS($J$4))*SIN(RADIANS($D76))+COS(RADIANS($J$4))*COS(RADIANS($D76))*COS(RADIANS(AC76)))))</f>
        <v>151.89196522952545</v>
      </c>
      <c r="BC76" s="7">
        <f t="shared" si="16"/>
        <v>92.44356509909781</v>
      </c>
      <c r="BD76" s="7">
        <f t="shared" ref="BD76:BD139" si="65">(2*BC76)/15</f>
        <v>12.325808679879708</v>
      </c>
      <c r="BE76" s="40">
        <f t="shared" si="17"/>
        <v>1.0144094906545502</v>
      </c>
      <c r="BF76" s="40">
        <f t="shared" si="18"/>
        <v>0</v>
      </c>
      <c r="BG76" s="40">
        <f t="shared" si="19"/>
        <v>0</v>
      </c>
      <c r="BH76" s="40">
        <f t="shared" si="19"/>
        <v>0</v>
      </c>
      <c r="BI76" s="40">
        <f t="shared" si="19"/>
        <v>0</v>
      </c>
      <c r="BJ76" s="40">
        <f t="shared" si="19"/>
        <v>0</v>
      </c>
      <c r="BK76" s="40">
        <f t="shared" si="59"/>
        <v>0</v>
      </c>
      <c r="BL76" s="40">
        <f t="shared" si="20"/>
        <v>54.471905131661622</v>
      </c>
      <c r="BM76" s="40">
        <f t="shared" si="20"/>
        <v>385.14524104138781</v>
      </c>
      <c r="BN76" s="40">
        <f t="shared" si="20"/>
        <v>693.28373557239115</v>
      </c>
      <c r="BO76" s="40">
        <f t="shared" si="20"/>
        <v>957.88825954532274</v>
      </c>
      <c r="BP76" s="40">
        <f t="shared" si="60"/>
        <v>1160.9264519310791</v>
      </c>
      <c r="BQ76" s="40">
        <f t="shared" si="46"/>
        <v>1288.5615954550485</v>
      </c>
      <c r="BR76" s="40">
        <f t="shared" si="46"/>
        <v>1332.0955660131197</v>
      </c>
      <c r="BS76" s="40">
        <f t="shared" si="46"/>
        <v>1288.5615954550485</v>
      </c>
      <c r="BT76" s="40">
        <f t="shared" si="46"/>
        <v>1160.9264519310791</v>
      </c>
      <c r="BU76" s="40">
        <f t="shared" si="47"/>
        <v>957.88825954532274</v>
      </c>
      <c r="BV76" s="40">
        <f t="shared" si="47"/>
        <v>693.28373557239115</v>
      </c>
      <c r="BW76" s="40">
        <f t="shared" si="47"/>
        <v>385.14524104138781</v>
      </c>
      <c r="BX76" s="40">
        <f t="shared" si="47"/>
        <v>54.471905131661622</v>
      </c>
      <c r="BY76" s="40">
        <f t="shared" si="48"/>
        <v>0</v>
      </c>
      <c r="BZ76" s="40">
        <f t="shared" si="48"/>
        <v>0</v>
      </c>
      <c r="CA76" s="40">
        <f t="shared" si="48"/>
        <v>0</v>
      </c>
      <c r="CB76" s="40">
        <f t="shared" si="38"/>
        <v>0</v>
      </c>
      <c r="CC76" s="40">
        <f t="shared" si="21"/>
        <v>0</v>
      </c>
      <c r="CD76" s="40">
        <f t="shared" si="21"/>
        <v>0</v>
      </c>
      <c r="CE76" s="40">
        <f t="shared" si="22"/>
        <v>679.368738666691</v>
      </c>
      <c r="CF76" s="10">
        <f t="shared" ref="CF76:CF139" si="66">(PI()*BC76)/180</f>
        <v>1.613444583260975</v>
      </c>
      <c r="CG76" s="14">
        <v>44261</v>
      </c>
      <c r="CH76" s="35">
        <f t="shared" ref="CH76:CH139" si="67">HLOOKUP(B76,$J$5:$V$7,3,)</f>
        <v>7.3838709677419354</v>
      </c>
      <c r="CI76" s="7">
        <f t="shared" ref="CI76:CI139" si="68">37.59*BE76*(CF$12*SIN(RADIANS($J$4))*SIN(RADIANS($D76))+COS(RADIANS($J$4))*COS(RADIANS($D76))*SIN(RADIANS(BC76)))</f>
        <v>37.712079922198583</v>
      </c>
      <c r="CJ76" s="7">
        <f t="shared" si="23"/>
        <v>19.23316076032128</v>
      </c>
      <c r="CK76" s="10">
        <f t="shared" ref="CK76:CK139" si="69">CI76*(0.29+0.52*($CH76/BD76))</f>
        <v>22.684193932456651</v>
      </c>
      <c r="CM76" s="17" t="s">
        <v>125</v>
      </c>
      <c r="CN76" t="s">
        <v>129</v>
      </c>
      <c r="CO76" s="18" t="s">
        <v>403</v>
      </c>
      <c r="CP76">
        <v>149.9</v>
      </c>
      <c r="CQ76">
        <v>134.80000000000001</v>
      </c>
      <c r="CR76">
        <v>145.1</v>
      </c>
      <c r="CS76">
        <v>175.9</v>
      </c>
      <c r="CT76">
        <v>240.4</v>
      </c>
      <c r="CU76">
        <v>282.10000000000002</v>
      </c>
      <c r="CV76">
        <v>303.39999999999998</v>
      </c>
      <c r="CW76">
        <v>290.60000000000002</v>
      </c>
      <c r="CX76">
        <v>218.9</v>
      </c>
      <c r="CY76">
        <v>162</v>
      </c>
      <c r="CZ76">
        <v>147.80000000000001</v>
      </c>
      <c r="DA76">
        <v>133.9</v>
      </c>
      <c r="DB76">
        <v>2384.8000000000002</v>
      </c>
      <c r="DC76" s="17">
        <v>-7.34</v>
      </c>
      <c r="DD76">
        <v>-47.46</v>
      </c>
      <c r="DE76">
        <v>192.83</v>
      </c>
      <c r="DF76" s="24">
        <v>4750</v>
      </c>
    </row>
    <row r="77" spans="1:110" ht="15.75" thickBot="1" x14ac:dyDescent="0.3">
      <c r="A77" s="8">
        <v>66</v>
      </c>
      <c r="B77" s="3" t="s">
        <v>18</v>
      </c>
      <c r="C77" s="14">
        <v>44262</v>
      </c>
      <c r="D77" s="11">
        <f t="shared" ref="D77:D140" si="70">(23.45)*SIN(RADIANS((360/365)*(A77-80)))</f>
        <v>-5.5968763628395291</v>
      </c>
      <c r="E77" s="8">
        <f t="shared" si="28"/>
        <v>-180</v>
      </c>
      <c r="F77" s="3">
        <f t="shared" si="28"/>
        <v>-165</v>
      </c>
      <c r="G77" s="3">
        <f t="shared" si="28"/>
        <v>-150</v>
      </c>
      <c r="H77" s="3">
        <f t="shared" si="28"/>
        <v>-135</v>
      </c>
      <c r="I77" s="3">
        <f t="shared" si="57"/>
        <v>-120</v>
      </c>
      <c r="J77" s="3">
        <f t="shared" si="40"/>
        <v>-105</v>
      </c>
      <c r="K77" s="3">
        <f t="shared" si="40"/>
        <v>-90</v>
      </c>
      <c r="L77" s="3">
        <f t="shared" si="40"/>
        <v>-75</v>
      </c>
      <c r="M77" s="3">
        <f t="shared" si="40"/>
        <v>-60</v>
      </c>
      <c r="N77" s="3">
        <f t="shared" si="41"/>
        <v>-45</v>
      </c>
      <c r="O77" s="3">
        <f t="shared" si="41"/>
        <v>-30</v>
      </c>
      <c r="P77" s="3">
        <f t="shared" si="41"/>
        <v>-15</v>
      </c>
      <c r="Q77" s="3">
        <f t="shared" si="41"/>
        <v>0</v>
      </c>
      <c r="R77" s="3">
        <f t="shared" si="42"/>
        <v>15</v>
      </c>
      <c r="S77" s="3">
        <f t="shared" si="42"/>
        <v>30</v>
      </c>
      <c r="T77" s="3">
        <f t="shared" si="42"/>
        <v>45</v>
      </c>
      <c r="U77" s="3">
        <f t="shared" si="31"/>
        <v>60</v>
      </c>
      <c r="V77" s="3">
        <f t="shared" si="31"/>
        <v>75</v>
      </c>
      <c r="W77" s="3">
        <f t="shared" si="31"/>
        <v>90</v>
      </c>
      <c r="X77" s="3">
        <f t="shared" si="31"/>
        <v>105</v>
      </c>
      <c r="Y77" s="3">
        <f t="shared" si="61"/>
        <v>120</v>
      </c>
      <c r="Z77" s="3">
        <f t="shared" si="61"/>
        <v>135</v>
      </c>
      <c r="AA77" s="3">
        <f t="shared" si="61"/>
        <v>150</v>
      </c>
      <c r="AB77" s="3">
        <f t="shared" si="61"/>
        <v>165</v>
      </c>
      <c r="AC77" s="3">
        <f t="shared" si="62"/>
        <v>180</v>
      </c>
      <c r="AD77" s="7">
        <f t="shared" ref="AD77:AG140" si="71">DEGREES(ACOS((SIN(RADIANS($J$4))*SIN(RADIANS($D77))+COS(RADIANS($J$4))*COS(RADIANS($D77))*COS(RADIANS(E77)))))</f>
        <v>152.28312363716046</v>
      </c>
      <c r="AE77" s="7">
        <f t="shared" si="71"/>
        <v>148.63192102678593</v>
      </c>
      <c r="AF77" s="7">
        <f t="shared" si="71"/>
        <v>139.61736096442084</v>
      </c>
      <c r="AG77" s="7">
        <f t="shared" si="71"/>
        <v>127.96752460213814</v>
      </c>
      <c r="AH77" s="7">
        <f t="shared" si="58"/>
        <v>115.10422785759749</v>
      </c>
      <c r="AI77" s="7">
        <f t="shared" si="43"/>
        <v>101.64820615530178</v>
      </c>
      <c r="AJ77" s="7">
        <f t="shared" si="43"/>
        <v>87.895386118971729</v>
      </c>
      <c r="AK77" s="7">
        <f t="shared" si="43"/>
        <v>74.017104075433949</v>
      </c>
      <c r="AL77" s="7">
        <f t="shared" si="43"/>
        <v>60.151085524348552</v>
      </c>
      <c r="AM77" s="7">
        <f t="shared" si="44"/>
        <v>46.475625895093799</v>
      </c>
      <c r="AN77" s="7">
        <f t="shared" si="44"/>
        <v>33.365099637261295</v>
      </c>
      <c r="AO77" s="7">
        <f t="shared" si="44"/>
        <v>21.983867015129498</v>
      </c>
      <c r="AP77" s="7">
        <f t="shared" si="44"/>
        <v>16.523123637160481</v>
      </c>
      <c r="AQ77" s="7">
        <f t="shared" si="45"/>
        <v>21.983867015129498</v>
      </c>
      <c r="AR77" s="7">
        <f t="shared" si="45"/>
        <v>33.365099637261295</v>
      </c>
      <c r="AS77" s="7">
        <f t="shared" si="45"/>
        <v>46.475625895093799</v>
      </c>
      <c r="AT77" s="7">
        <f t="shared" si="32"/>
        <v>60.151085524348552</v>
      </c>
      <c r="AU77" s="7">
        <f t="shared" si="32"/>
        <v>74.017104075433949</v>
      </c>
      <c r="AV77" s="7">
        <f t="shared" si="32"/>
        <v>87.895386118971729</v>
      </c>
      <c r="AW77" s="7">
        <f t="shared" si="32"/>
        <v>101.64820615530178</v>
      </c>
      <c r="AX77" s="7">
        <f t="shared" si="63"/>
        <v>115.10422785759749</v>
      </c>
      <c r="AY77" s="7">
        <f t="shared" si="63"/>
        <v>127.96752460213814</v>
      </c>
      <c r="AZ77" s="7">
        <f t="shared" si="63"/>
        <v>139.61736096442084</v>
      </c>
      <c r="BA77" s="7">
        <f t="shared" si="63"/>
        <v>148.63192102678593</v>
      </c>
      <c r="BB77" s="7">
        <f t="shared" si="64"/>
        <v>152.28312363716046</v>
      </c>
      <c r="BC77" s="7">
        <f t="shared" ref="BC77:BC140" si="72">DEGREES(ACOS(-(TAN(RADIANS($J$4))*TAN(RADIANS($D77)))))</f>
        <v>92.282799498014654</v>
      </c>
      <c r="BD77" s="7">
        <f t="shared" si="65"/>
        <v>12.304373266401955</v>
      </c>
      <c r="BE77" s="40">
        <f t="shared" ref="BE77:BE140" si="73">1+0.033*COS(RADIANS((360*$A77)/365))</f>
        <v>1.013896328736271</v>
      </c>
      <c r="BF77" s="40">
        <f t="shared" ref="BF77:BF140" si="74">IF(1367*$BE77*COS(RADIANS(AD77))&gt;0,1367*$BE77*COS(RADIANS(AD77)),0)</f>
        <v>0</v>
      </c>
      <c r="BG77" s="40">
        <f t="shared" ref="BG77:BJ140" si="75">IF(1367*$BE77*COS(RADIANS(AE77))&gt;0,1367*$BE77*COS(RADIANS(AE77)),0)</f>
        <v>0</v>
      </c>
      <c r="BH77" s="40">
        <f t="shared" si="75"/>
        <v>0</v>
      </c>
      <c r="BI77" s="40">
        <f t="shared" si="75"/>
        <v>0</v>
      </c>
      <c r="BJ77" s="40">
        <f t="shared" si="75"/>
        <v>0</v>
      </c>
      <c r="BK77" s="40">
        <f t="shared" si="59"/>
        <v>0</v>
      </c>
      <c r="BL77" s="40">
        <f t="shared" ref="BL77:BO140" si="76">IF(1367*$BE77*COS(RADIANS(AJ77))&gt;0,1367*$BE77*COS(RADIANS(AJ77)),0)</f>
        <v>50.899579578188586</v>
      </c>
      <c r="BM77" s="40">
        <f t="shared" si="76"/>
        <v>381.63461018669659</v>
      </c>
      <c r="BN77" s="40">
        <f t="shared" si="76"/>
        <v>689.83059502471531</v>
      </c>
      <c r="BO77" s="40">
        <f t="shared" si="76"/>
        <v>954.48448704348039</v>
      </c>
      <c r="BP77" s="40">
        <f t="shared" si="60"/>
        <v>1157.5605608631481</v>
      </c>
      <c r="BQ77" s="40">
        <f t="shared" si="46"/>
        <v>1285.2195176519883</v>
      </c>
      <c r="BR77" s="40">
        <f t="shared" si="46"/>
        <v>1328.7616104712422</v>
      </c>
      <c r="BS77" s="40">
        <f t="shared" si="46"/>
        <v>1285.2195176519883</v>
      </c>
      <c r="BT77" s="40">
        <f t="shared" si="46"/>
        <v>1157.5605608631481</v>
      </c>
      <c r="BU77" s="40">
        <f t="shared" si="47"/>
        <v>954.48448704348039</v>
      </c>
      <c r="BV77" s="40">
        <f t="shared" si="47"/>
        <v>689.83059502471531</v>
      </c>
      <c r="BW77" s="40">
        <f t="shared" si="47"/>
        <v>381.63461018669659</v>
      </c>
      <c r="BX77" s="40">
        <f t="shared" si="47"/>
        <v>50.899579578188586</v>
      </c>
      <c r="BY77" s="40">
        <f t="shared" si="48"/>
        <v>0</v>
      </c>
      <c r="BZ77" s="40">
        <f t="shared" si="48"/>
        <v>0</v>
      </c>
      <c r="CA77" s="40">
        <f t="shared" si="48"/>
        <v>0</v>
      </c>
      <c r="CB77" s="40">
        <f t="shared" si="38"/>
        <v>0</v>
      </c>
      <c r="CC77" s="40">
        <f t="shared" si="38"/>
        <v>0</v>
      </c>
      <c r="CD77" s="40">
        <f t="shared" si="38"/>
        <v>0</v>
      </c>
      <c r="CE77" s="40">
        <f t="shared" ref="CE77:CE140" si="77">BR77*0.51</f>
        <v>677.66842134033357</v>
      </c>
      <c r="CF77" s="10">
        <f t="shared" si="66"/>
        <v>1.6106386941981261</v>
      </c>
      <c r="CG77" s="14">
        <v>44262</v>
      </c>
      <c r="CH77" s="35">
        <f t="shared" si="67"/>
        <v>7.3838709677419354</v>
      </c>
      <c r="CI77" s="7">
        <f t="shared" si="68"/>
        <v>37.551415333683863</v>
      </c>
      <c r="CJ77" s="7">
        <f t="shared" ref="CJ77:CJ140" si="78">CI77*0.51</f>
        <v>19.151221820178769</v>
      </c>
      <c r="CK77" s="10">
        <f t="shared" si="69"/>
        <v>22.607931001566229</v>
      </c>
      <c r="CM77" s="17" t="s">
        <v>253</v>
      </c>
      <c r="CN77" t="s">
        <v>254</v>
      </c>
      <c r="CO77" s="18" t="s">
        <v>404</v>
      </c>
      <c r="CP77">
        <v>135.6</v>
      </c>
      <c r="CQ77">
        <v>127.9</v>
      </c>
      <c r="CR77">
        <v>152.9</v>
      </c>
      <c r="CS77">
        <v>141</v>
      </c>
      <c r="CT77">
        <v>141.1</v>
      </c>
      <c r="CU77">
        <v>139.9</v>
      </c>
      <c r="CV77">
        <v>152.69999999999999</v>
      </c>
      <c r="CW77">
        <v>152.4</v>
      </c>
      <c r="CX77">
        <v>124.3</v>
      </c>
      <c r="CY77">
        <v>128.19999999999999</v>
      </c>
      <c r="CZ77">
        <v>147.9</v>
      </c>
      <c r="DA77">
        <v>134.19999999999999</v>
      </c>
      <c r="DB77">
        <v>1678.1</v>
      </c>
      <c r="DC77" s="17">
        <v>-24.78</v>
      </c>
      <c r="DD77">
        <v>-50</v>
      </c>
      <c r="DE77">
        <v>1008.8</v>
      </c>
      <c r="DF77" s="24">
        <v>8341</v>
      </c>
    </row>
    <row r="78" spans="1:110" ht="15.75" thickBot="1" x14ac:dyDescent="0.3">
      <c r="A78" s="8">
        <v>67</v>
      </c>
      <c r="B78" s="3" t="s">
        <v>18</v>
      </c>
      <c r="C78" s="14">
        <v>44263</v>
      </c>
      <c r="D78" s="11">
        <f t="shared" si="70"/>
        <v>-5.2040594799476807</v>
      </c>
      <c r="E78" s="8">
        <f t="shared" si="28"/>
        <v>-180</v>
      </c>
      <c r="F78" s="3">
        <f t="shared" si="28"/>
        <v>-165</v>
      </c>
      <c r="G78" s="3">
        <f t="shared" si="28"/>
        <v>-150</v>
      </c>
      <c r="H78" s="3">
        <f t="shared" si="28"/>
        <v>-135</v>
      </c>
      <c r="I78" s="3">
        <f t="shared" si="57"/>
        <v>-120</v>
      </c>
      <c r="J78" s="3">
        <f t="shared" si="40"/>
        <v>-105</v>
      </c>
      <c r="K78" s="3">
        <f t="shared" si="40"/>
        <v>-90</v>
      </c>
      <c r="L78" s="3">
        <f t="shared" si="40"/>
        <v>-75</v>
      </c>
      <c r="M78" s="3">
        <f t="shared" si="40"/>
        <v>-60</v>
      </c>
      <c r="N78" s="3">
        <f t="shared" si="41"/>
        <v>-45</v>
      </c>
      <c r="O78" s="3">
        <f t="shared" si="41"/>
        <v>-30</v>
      </c>
      <c r="P78" s="3">
        <f t="shared" si="41"/>
        <v>-15</v>
      </c>
      <c r="Q78" s="3">
        <f t="shared" si="41"/>
        <v>0</v>
      </c>
      <c r="R78" s="3">
        <f t="shared" si="42"/>
        <v>15</v>
      </c>
      <c r="S78" s="3">
        <f t="shared" si="42"/>
        <v>30</v>
      </c>
      <c r="T78" s="3">
        <f t="shared" si="42"/>
        <v>45</v>
      </c>
      <c r="U78" s="3">
        <f t="shared" si="31"/>
        <v>60</v>
      </c>
      <c r="V78" s="3">
        <f t="shared" si="31"/>
        <v>75</v>
      </c>
      <c r="W78" s="3">
        <f t="shared" si="31"/>
        <v>90</v>
      </c>
      <c r="X78" s="3">
        <f t="shared" si="31"/>
        <v>105</v>
      </c>
      <c r="Y78" s="3">
        <f t="shared" si="61"/>
        <v>120</v>
      </c>
      <c r="Z78" s="3">
        <f t="shared" si="61"/>
        <v>135</v>
      </c>
      <c r="AA78" s="3">
        <f t="shared" si="61"/>
        <v>150</v>
      </c>
      <c r="AB78" s="3">
        <f t="shared" si="61"/>
        <v>165</v>
      </c>
      <c r="AC78" s="3">
        <f t="shared" si="62"/>
        <v>180</v>
      </c>
      <c r="AD78" s="7">
        <f t="shared" si="71"/>
        <v>152.67594052005231</v>
      </c>
      <c r="AE78" s="7">
        <f t="shared" si="71"/>
        <v>148.98010998649968</v>
      </c>
      <c r="AF78" s="7">
        <f t="shared" si="71"/>
        <v>139.89120004846777</v>
      </c>
      <c r="AG78" s="7">
        <f t="shared" si="71"/>
        <v>128.18535733938518</v>
      </c>
      <c r="AH78" s="7">
        <f t="shared" si="58"/>
        <v>115.28589295240575</v>
      </c>
      <c r="AI78" s="7">
        <f t="shared" si="43"/>
        <v>101.807656727447</v>
      </c>
      <c r="AJ78" s="7">
        <f t="shared" si="43"/>
        <v>88.042736146577838</v>
      </c>
      <c r="AK78" s="7">
        <f t="shared" si="43"/>
        <v>74.161010358441146</v>
      </c>
      <c r="AL78" s="7">
        <f t="shared" si="43"/>
        <v>60.301009608386202</v>
      </c>
      <c r="AM78" s="7">
        <f t="shared" si="44"/>
        <v>46.64507872732149</v>
      </c>
      <c r="AN78" s="7">
        <f t="shared" si="44"/>
        <v>33.5783205555568</v>
      </c>
      <c r="AO78" s="7">
        <f t="shared" si="44"/>
        <v>22.286882909314045</v>
      </c>
      <c r="AP78" s="7">
        <f t="shared" si="44"/>
        <v>16.91594052005231</v>
      </c>
      <c r="AQ78" s="7">
        <f t="shared" si="45"/>
        <v>22.286882909314045</v>
      </c>
      <c r="AR78" s="7">
        <f t="shared" si="45"/>
        <v>33.5783205555568</v>
      </c>
      <c r="AS78" s="7">
        <f t="shared" si="45"/>
        <v>46.64507872732149</v>
      </c>
      <c r="AT78" s="7">
        <f t="shared" si="32"/>
        <v>60.301009608386202</v>
      </c>
      <c r="AU78" s="7">
        <f t="shared" si="32"/>
        <v>74.161010358441146</v>
      </c>
      <c r="AV78" s="7">
        <f t="shared" si="32"/>
        <v>88.042736146577838</v>
      </c>
      <c r="AW78" s="7">
        <f t="shared" si="32"/>
        <v>101.807656727447</v>
      </c>
      <c r="AX78" s="7">
        <f t="shared" si="63"/>
        <v>115.28589295240575</v>
      </c>
      <c r="AY78" s="7">
        <f t="shared" si="63"/>
        <v>128.18535733938518</v>
      </c>
      <c r="AZ78" s="7">
        <f t="shared" si="63"/>
        <v>139.89120004846777</v>
      </c>
      <c r="BA78" s="7">
        <f t="shared" si="63"/>
        <v>148.98010998649968</v>
      </c>
      <c r="BB78" s="7">
        <f t="shared" si="64"/>
        <v>152.67594052005231</v>
      </c>
      <c r="BC78" s="7">
        <f t="shared" si="72"/>
        <v>92.121586639510625</v>
      </c>
      <c r="BD78" s="7">
        <f t="shared" si="65"/>
        <v>12.282878218601416</v>
      </c>
      <c r="BE78" s="40">
        <f t="shared" si="73"/>
        <v>1.0133790490358798</v>
      </c>
      <c r="BF78" s="40">
        <f t="shared" si="74"/>
        <v>0</v>
      </c>
      <c r="BG78" s="40">
        <f t="shared" si="75"/>
        <v>0</v>
      </c>
      <c r="BH78" s="40">
        <f t="shared" si="75"/>
        <v>0</v>
      </c>
      <c r="BI78" s="40">
        <f t="shared" si="75"/>
        <v>0</v>
      </c>
      <c r="BJ78" s="40">
        <f t="shared" si="75"/>
        <v>0</v>
      </c>
      <c r="BK78" s="40">
        <f t="shared" si="59"/>
        <v>0</v>
      </c>
      <c r="BL78" s="40">
        <f t="shared" si="76"/>
        <v>47.313242121076023</v>
      </c>
      <c r="BM78" s="40">
        <f t="shared" si="76"/>
        <v>378.09385672078577</v>
      </c>
      <c r="BN78" s="40">
        <f t="shared" si="76"/>
        <v>686.33231907633706</v>
      </c>
      <c r="BO78" s="40">
        <f t="shared" si="76"/>
        <v>951.02268736634244</v>
      </c>
      <c r="BP78" s="40">
        <f t="shared" si="60"/>
        <v>1154.1267504133541</v>
      </c>
      <c r="BQ78" s="40">
        <f t="shared" si="46"/>
        <v>1281.803301966052</v>
      </c>
      <c r="BR78" s="40">
        <f t="shared" si="46"/>
        <v>1325.3513960315977</v>
      </c>
      <c r="BS78" s="40">
        <f t="shared" si="46"/>
        <v>1281.803301966052</v>
      </c>
      <c r="BT78" s="40">
        <f t="shared" si="46"/>
        <v>1154.1267504133541</v>
      </c>
      <c r="BU78" s="40">
        <f t="shared" si="47"/>
        <v>951.02268736634244</v>
      </c>
      <c r="BV78" s="40">
        <f t="shared" si="47"/>
        <v>686.33231907633706</v>
      </c>
      <c r="BW78" s="40">
        <f t="shared" si="47"/>
        <v>378.09385672078577</v>
      </c>
      <c r="BX78" s="40">
        <f t="shared" si="47"/>
        <v>47.313242121076023</v>
      </c>
      <c r="BY78" s="40">
        <f t="shared" si="48"/>
        <v>0</v>
      </c>
      <c r="BZ78" s="40">
        <f t="shared" si="48"/>
        <v>0</v>
      </c>
      <c r="CA78" s="40">
        <f t="shared" si="48"/>
        <v>0</v>
      </c>
      <c r="CB78" s="40">
        <f t="shared" si="38"/>
        <v>0</v>
      </c>
      <c r="CC78" s="40">
        <f t="shared" si="38"/>
        <v>0</v>
      </c>
      <c r="CD78" s="40">
        <f t="shared" si="38"/>
        <v>0</v>
      </c>
      <c r="CE78" s="40">
        <f t="shared" si="77"/>
        <v>675.92921197611486</v>
      </c>
      <c r="CF78" s="10">
        <f t="shared" si="66"/>
        <v>1.6078249990206788</v>
      </c>
      <c r="CG78" s="14">
        <v>44263</v>
      </c>
      <c r="CH78" s="35">
        <f t="shared" si="67"/>
        <v>7.3838709677419354</v>
      </c>
      <c r="CI78" s="7">
        <f t="shared" si="68"/>
        <v>37.388103618490561</v>
      </c>
      <c r="CJ78" s="7">
        <f t="shared" si="78"/>
        <v>19.067932845430185</v>
      </c>
      <c r="CK78" s="10">
        <f t="shared" si="69"/>
        <v>22.530026105527682</v>
      </c>
      <c r="CM78" s="17" t="s">
        <v>113</v>
      </c>
      <c r="CN78" t="s">
        <v>114</v>
      </c>
      <c r="CO78" s="18" t="s">
        <v>405</v>
      </c>
      <c r="CP78">
        <v>157</v>
      </c>
      <c r="CQ78">
        <v>170.2</v>
      </c>
      <c r="CR78">
        <v>183.8</v>
      </c>
      <c r="CS78">
        <v>219.3</v>
      </c>
      <c r="CT78">
        <v>238.7</v>
      </c>
      <c r="CU78">
        <v>247</v>
      </c>
      <c r="CV78">
        <v>259</v>
      </c>
      <c r="CW78">
        <v>262.5</v>
      </c>
      <c r="CX78">
        <v>213.8</v>
      </c>
      <c r="CY78">
        <v>207</v>
      </c>
      <c r="CZ78">
        <v>172</v>
      </c>
      <c r="DA78">
        <v>148.30000000000001</v>
      </c>
      <c r="DB78">
        <v>2478.6</v>
      </c>
      <c r="DC78" s="17">
        <v>-18.18</v>
      </c>
      <c r="DD78">
        <v>-47.95</v>
      </c>
      <c r="DE78">
        <v>840.47</v>
      </c>
      <c r="DF78" s="24">
        <v>4750</v>
      </c>
    </row>
    <row r="79" spans="1:110" ht="15.75" thickBot="1" x14ac:dyDescent="0.3">
      <c r="A79" s="8">
        <v>68</v>
      </c>
      <c r="B79" s="3" t="s">
        <v>18</v>
      </c>
      <c r="C79" s="14">
        <v>44264</v>
      </c>
      <c r="D79" s="11">
        <f t="shared" si="70"/>
        <v>-4.8097005219191198</v>
      </c>
      <c r="E79" s="8">
        <f t="shared" si="28"/>
        <v>-180</v>
      </c>
      <c r="F79" s="3">
        <f t="shared" si="28"/>
        <v>-165</v>
      </c>
      <c r="G79" s="3">
        <f t="shared" si="28"/>
        <v>-150</v>
      </c>
      <c r="H79" s="3">
        <f t="shared" si="28"/>
        <v>-135</v>
      </c>
      <c r="I79" s="3">
        <f t="shared" si="57"/>
        <v>-120</v>
      </c>
      <c r="J79" s="3">
        <f t="shared" si="40"/>
        <v>-105</v>
      </c>
      <c r="K79" s="3">
        <f t="shared" si="40"/>
        <v>-90</v>
      </c>
      <c r="L79" s="3">
        <f t="shared" si="40"/>
        <v>-75</v>
      </c>
      <c r="M79" s="3">
        <f t="shared" si="40"/>
        <v>-60</v>
      </c>
      <c r="N79" s="3">
        <f t="shared" si="41"/>
        <v>-45</v>
      </c>
      <c r="O79" s="3">
        <f t="shared" si="41"/>
        <v>-30</v>
      </c>
      <c r="P79" s="3">
        <f t="shared" si="41"/>
        <v>-15</v>
      </c>
      <c r="Q79" s="3">
        <f t="shared" si="41"/>
        <v>0</v>
      </c>
      <c r="R79" s="3">
        <f t="shared" si="42"/>
        <v>15</v>
      </c>
      <c r="S79" s="3">
        <f t="shared" si="42"/>
        <v>30</v>
      </c>
      <c r="T79" s="3">
        <f t="shared" si="42"/>
        <v>45</v>
      </c>
      <c r="U79" s="3">
        <f t="shared" si="31"/>
        <v>60</v>
      </c>
      <c r="V79" s="3">
        <f t="shared" si="31"/>
        <v>75</v>
      </c>
      <c r="W79" s="3">
        <f t="shared" si="31"/>
        <v>90</v>
      </c>
      <c r="X79" s="3">
        <f t="shared" si="31"/>
        <v>105</v>
      </c>
      <c r="Y79" s="3">
        <f t="shared" si="61"/>
        <v>120</v>
      </c>
      <c r="Z79" s="3">
        <f t="shared" si="61"/>
        <v>135</v>
      </c>
      <c r="AA79" s="3">
        <f t="shared" si="61"/>
        <v>150</v>
      </c>
      <c r="AB79" s="3">
        <f t="shared" si="61"/>
        <v>165</v>
      </c>
      <c r="AC79" s="3">
        <f t="shared" si="62"/>
        <v>180</v>
      </c>
      <c r="AD79" s="7">
        <f t="shared" si="71"/>
        <v>153.0702994780809</v>
      </c>
      <c r="AE79" s="7">
        <f t="shared" si="71"/>
        <v>149.32869044745405</v>
      </c>
      <c r="AF79" s="7">
        <f t="shared" si="71"/>
        <v>140.16445153534264</v>
      </c>
      <c r="AG79" s="7">
        <f t="shared" si="71"/>
        <v>128.4025653280622</v>
      </c>
      <c r="AH79" s="7">
        <f t="shared" si="58"/>
        <v>115.46726366271685</v>
      </c>
      <c r="AI79" s="7">
        <f t="shared" si="43"/>
        <v>101.96725995966766</v>
      </c>
      <c r="AJ79" s="7">
        <f t="shared" si="43"/>
        <v>88.190744160219765</v>
      </c>
      <c r="AK79" s="7">
        <f t="shared" si="43"/>
        <v>74.306146503522598</v>
      </c>
      <c r="AL79" s="7">
        <f t="shared" si="43"/>
        <v>60.452840308719139</v>
      </c>
      <c r="AM79" s="7">
        <f t="shared" si="44"/>
        <v>46.817272698684747</v>
      </c>
      <c r="AN79" s="7">
        <f t="shared" si="44"/>
        <v>33.795240716945166</v>
      </c>
      <c r="AO79" s="7">
        <f t="shared" si="44"/>
        <v>22.593730554306877</v>
      </c>
      <c r="AP79" s="7">
        <f t="shared" si="44"/>
        <v>17.310299478080882</v>
      </c>
      <c r="AQ79" s="7">
        <f t="shared" si="45"/>
        <v>22.593730554306877</v>
      </c>
      <c r="AR79" s="7">
        <f t="shared" si="45"/>
        <v>33.795240716945166</v>
      </c>
      <c r="AS79" s="7">
        <f t="shared" si="45"/>
        <v>46.817272698684747</v>
      </c>
      <c r="AT79" s="7">
        <f t="shared" si="32"/>
        <v>60.452840308719139</v>
      </c>
      <c r="AU79" s="7">
        <f t="shared" si="32"/>
        <v>74.306146503522598</v>
      </c>
      <c r="AV79" s="7">
        <f t="shared" si="32"/>
        <v>88.190744160219765</v>
      </c>
      <c r="AW79" s="7">
        <f t="shared" si="32"/>
        <v>101.96725995966766</v>
      </c>
      <c r="AX79" s="7">
        <f t="shared" si="63"/>
        <v>115.46726366271685</v>
      </c>
      <c r="AY79" s="7">
        <f t="shared" si="63"/>
        <v>128.4025653280622</v>
      </c>
      <c r="AZ79" s="7">
        <f t="shared" si="63"/>
        <v>140.16445153534264</v>
      </c>
      <c r="BA79" s="7">
        <f t="shared" si="63"/>
        <v>149.32869044745405</v>
      </c>
      <c r="BB79" s="7">
        <f t="shared" si="64"/>
        <v>153.0702994780809</v>
      </c>
      <c r="BC79" s="7">
        <f t="shared" si="72"/>
        <v>91.959960154490318</v>
      </c>
      <c r="BD79" s="7">
        <f t="shared" si="65"/>
        <v>12.261328020598709</v>
      </c>
      <c r="BE79" s="40">
        <f t="shared" si="73"/>
        <v>1.012857804834516</v>
      </c>
      <c r="BF79" s="40">
        <f t="shared" si="74"/>
        <v>0</v>
      </c>
      <c r="BG79" s="40">
        <f t="shared" si="75"/>
        <v>0</v>
      </c>
      <c r="BH79" s="40">
        <f t="shared" si="75"/>
        <v>0</v>
      </c>
      <c r="BI79" s="40">
        <f t="shared" si="75"/>
        <v>0</v>
      </c>
      <c r="BJ79" s="40">
        <f t="shared" si="75"/>
        <v>0</v>
      </c>
      <c r="BK79" s="40">
        <f t="shared" si="59"/>
        <v>0</v>
      </c>
      <c r="BL79" s="40">
        <f t="shared" si="76"/>
        <v>43.714162937152615</v>
      </c>
      <c r="BM79" s="40">
        <f t="shared" si="76"/>
        <v>374.52405714726126</v>
      </c>
      <c r="BN79" s="40">
        <f t="shared" si="76"/>
        <v>682.78980375615026</v>
      </c>
      <c r="BO79" s="40">
        <f t="shared" si="76"/>
        <v>947.50360156565557</v>
      </c>
      <c r="BP79" s="40">
        <f t="shared" si="60"/>
        <v>1150.625642715295</v>
      </c>
      <c r="BQ79" s="40">
        <f t="shared" si="46"/>
        <v>1278.3134957757645</v>
      </c>
      <c r="BR79" s="40">
        <f t="shared" si="46"/>
        <v>1321.8654445751476</v>
      </c>
      <c r="BS79" s="40">
        <f t="shared" si="46"/>
        <v>1278.3134957757645</v>
      </c>
      <c r="BT79" s="40">
        <f t="shared" si="46"/>
        <v>1150.625642715295</v>
      </c>
      <c r="BU79" s="40">
        <f t="shared" si="47"/>
        <v>947.50360156565557</v>
      </c>
      <c r="BV79" s="40">
        <f t="shared" si="47"/>
        <v>682.78980375615026</v>
      </c>
      <c r="BW79" s="40">
        <f t="shared" si="47"/>
        <v>374.52405714726126</v>
      </c>
      <c r="BX79" s="40">
        <f t="shared" si="47"/>
        <v>43.714162937152615</v>
      </c>
      <c r="BY79" s="40">
        <f t="shared" si="48"/>
        <v>0</v>
      </c>
      <c r="BZ79" s="40">
        <f t="shared" si="48"/>
        <v>0</v>
      </c>
      <c r="CA79" s="40">
        <f t="shared" si="48"/>
        <v>0</v>
      </c>
      <c r="CB79" s="40">
        <f t="shared" si="38"/>
        <v>0</v>
      </c>
      <c r="CC79" s="40">
        <f t="shared" si="38"/>
        <v>0</v>
      </c>
      <c r="CD79" s="40">
        <f t="shared" si="38"/>
        <v>0</v>
      </c>
      <c r="CE79" s="40">
        <f t="shared" si="77"/>
        <v>674.15137673332526</v>
      </c>
      <c r="CF79" s="10">
        <f t="shared" si="66"/>
        <v>1.6050040846986493</v>
      </c>
      <c r="CG79" s="14">
        <v>44264</v>
      </c>
      <c r="CH79" s="35">
        <f t="shared" si="67"/>
        <v>7.3838709677419354</v>
      </c>
      <c r="CI79" s="7">
        <f t="shared" si="68"/>
        <v>37.222181396696861</v>
      </c>
      <c r="CJ79" s="7">
        <f t="shared" si="78"/>
        <v>18.983312512315401</v>
      </c>
      <c r="CK79" s="10">
        <f t="shared" si="69"/>
        <v>22.450492025104015</v>
      </c>
      <c r="CM79" s="17" t="s">
        <v>315</v>
      </c>
      <c r="CN79" t="s">
        <v>317</v>
      </c>
      <c r="CO79" s="18" t="s">
        <v>406</v>
      </c>
      <c r="CP79">
        <v>155.4</v>
      </c>
      <c r="CQ79">
        <v>174.5</v>
      </c>
      <c r="CR79">
        <v>204.6</v>
      </c>
      <c r="CS79">
        <v>218.8</v>
      </c>
      <c r="CT79">
        <v>216.4</v>
      </c>
      <c r="CU79">
        <v>218.2</v>
      </c>
      <c r="CV79">
        <v>239.8</v>
      </c>
      <c r="CW79">
        <v>249.5</v>
      </c>
      <c r="CX79">
        <v>186.1</v>
      </c>
      <c r="CY79">
        <v>190.4</v>
      </c>
      <c r="CZ79">
        <v>195.6</v>
      </c>
      <c r="DA79">
        <v>173.2</v>
      </c>
      <c r="DB79">
        <v>2422.5</v>
      </c>
      <c r="DC79" s="17">
        <v>-21.12</v>
      </c>
      <c r="DD79">
        <v>-48.93</v>
      </c>
      <c r="DE79">
        <v>570</v>
      </c>
      <c r="DF79" s="24">
        <v>13363</v>
      </c>
    </row>
    <row r="80" spans="1:110" ht="15.75" thickBot="1" x14ac:dyDescent="0.3">
      <c r="A80" s="8">
        <v>69</v>
      </c>
      <c r="B80" s="3" t="s">
        <v>18</v>
      </c>
      <c r="C80" s="14">
        <v>44265</v>
      </c>
      <c r="D80" s="11">
        <f t="shared" si="70"/>
        <v>-4.4139163458240764</v>
      </c>
      <c r="E80" s="8">
        <f t="shared" si="28"/>
        <v>-180</v>
      </c>
      <c r="F80" s="3">
        <f t="shared" si="28"/>
        <v>-165</v>
      </c>
      <c r="G80" s="3">
        <f t="shared" si="28"/>
        <v>-150</v>
      </c>
      <c r="H80" s="3">
        <f t="shared" si="28"/>
        <v>-135</v>
      </c>
      <c r="I80" s="3">
        <f t="shared" si="57"/>
        <v>-120</v>
      </c>
      <c r="J80" s="3">
        <f t="shared" si="40"/>
        <v>-105</v>
      </c>
      <c r="K80" s="3">
        <f t="shared" si="40"/>
        <v>-90</v>
      </c>
      <c r="L80" s="3">
        <f t="shared" si="40"/>
        <v>-75</v>
      </c>
      <c r="M80" s="3">
        <f t="shared" si="40"/>
        <v>-60</v>
      </c>
      <c r="N80" s="3">
        <f t="shared" si="41"/>
        <v>-45</v>
      </c>
      <c r="O80" s="3">
        <f t="shared" si="41"/>
        <v>-30</v>
      </c>
      <c r="P80" s="3">
        <f t="shared" si="41"/>
        <v>-15</v>
      </c>
      <c r="Q80" s="3">
        <f t="shared" si="41"/>
        <v>0</v>
      </c>
      <c r="R80" s="3">
        <f t="shared" si="42"/>
        <v>15</v>
      </c>
      <c r="S80" s="3">
        <f t="shared" si="42"/>
        <v>30</v>
      </c>
      <c r="T80" s="3">
        <f t="shared" si="42"/>
        <v>45</v>
      </c>
      <c r="U80" s="3">
        <f t="shared" si="31"/>
        <v>60</v>
      </c>
      <c r="V80" s="3">
        <f t="shared" si="31"/>
        <v>75</v>
      </c>
      <c r="W80" s="3">
        <f t="shared" si="31"/>
        <v>90</v>
      </c>
      <c r="X80" s="3">
        <f t="shared" si="31"/>
        <v>105</v>
      </c>
      <c r="Y80" s="3">
        <f t="shared" si="61"/>
        <v>120</v>
      </c>
      <c r="Z80" s="3">
        <f t="shared" si="61"/>
        <v>135</v>
      </c>
      <c r="AA80" s="3">
        <f t="shared" si="61"/>
        <v>150</v>
      </c>
      <c r="AB80" s="3">
        <f t="shared" si="61"/>
        <v>165</v>
      </c>
      <c r="AC80" s="3">
        <f t="shared" si="62"/>
        <v>180</v>
      </c>
      <c r="AD80" s="7">
        <f t="shared" si="71"/>
        <v>153.46608365417592</v>
      </c>
      <c r="AE80" s="7">
        <f t="shared" si="71"/>
        <v>149.67751390738493</v>
      </c>
      <c r="AF80" s="7">
        <f t="shared" si="71"/>
        <v>140.43698000118042</v>
      </c>
      <c r="AG80" s="7">
        <f t="shared" si="71"/>
        <v>128.61904678552585</v>
      </c>
      <c r="AH80" s="7">
        <f t="shared" si="58"/>
        <v>115.64826344351513</v>
      </c>
      <c r="AI80" s="7">
        <f t="shared" si="43"/>
        <v>102.12695600507277</v>
      </c>
      <c r="AJ80" s="7">
        <f t="shared" si="43"/>
        <v>88.339361125497902</v>
      </c>
      <c r="AK80" s="7">
        <f t="shared" si="43"/>
        <v>74.452469617275753</v>
      </c>
      <c r="AL80" s="7">
        <f t="shared" si="43"/>
        <v>60.606535405360177</v>
      </c>
      <c r="AM80" s="7">
        <f t="shared" si="44"/>
        <v>46.992155977395939</v>
      </c>
      <c r="AN80" s="7">
        <f t="shared" si="44"/>
        <v>34.015772357715989</v>
      </c>
      <c r="AO80" s="7">
        <f t="shared" si="44"/>
        <v>22.904241695862758</v>
      </c>
      <c r="AP80" s="7">
        <f t="shared" si="44"/>
        <v>17.706083654175941</v>
      </c>
      <c r="AQ80" s="7">
        <f t="shared" si="45"/>
        <v>22.904241695862758</v>
      </c>
      <c r="AR80" s="7">
        <f t="shared" si="45"/>
        <v>34.015772357715989</v>
      </c>
      <c r="AS80" s="7">
        <f t="shared" si="45"/>
        <v>46.992155977395939</v>
      </c>
      <c r="AT80" s="7">
        <f t="shared" si="32"/>
        <v>60.606535405360177</v>
      </c>
      <c r="AU80" s="7">
        <f t="shared" si="32"/>
        <v>74.452469617275753</v>
      </c>
      <c r="AV80" s="7">
        <f t="shared" si="32"/>
        <v>88.339361125497902</v>
      </c>
      <c r="AW80" s="7">
        <f t="shared" si="32"/>
        <v>102.12695600507277</v>
      </c>
      <c r="AX80" s="7">
        <f t="shared" si="63"/>
        <v>115.64826344351513</v>
      </c>
      <c r="AY80" s="7">
        <f t="shared" si="63"/>
        <v>128.61904678552585</v>
      </c>
      <c r="AZ80" s="7">
        <f t="shared" si="63"/>
        <v>140.43698000118042</v>
      </c>
      <c r="BA80" s="7">
        <f t="shared" si="63"/>
        <v>149.67751390738493</v>
      </c>
      <c r="BB80" s="7">
        <f t="shared" si="64"/>
        <v>153.46608365417592</v>
      </c>
      <c r="BC80" s="7">
        <f t="shared" si="72"/>
        <v>91.797953307948859</v>
      </c>
      <c r="BD80" s="7">
        <f t="shared" si="65"/>
        <v>12.239727107726514</v>
      </c>
      <c r="BE80" s="40">
        <f t="shared" si="73"/>
        <v>1.0123327505880855</v>
      </c>
      <c r="BF80" s="40">
        <f t="shared" si="74"/>
        <v>0</v>
      </c>
      <c r="BG80" s="40">
        <f t="shared" si="75"/>
        <v>0</v>
      </c>
      <c r="BH80" s="40">
        <f t="shared" si="75"/>
        <v>0</v>
      </c>
      <c r="BI80" s="40">
        <f t="shared" si="75"/>
        <v>0</v>
      </c>
      <c r="BJ80" s="40">
        <f t="shared" si="75"/>
        <v>0</v>
      </c>
      <c r="BK80" s="40">
        <f t="shared" si="59"/>
        <v>0</v>
      </c>
      <c r="BL80" s="40">
        <f t="shared" si="76"/>
        <v>40.103618761274014</v>
      </c>
      <c r="BM80" s="40">
        <f t="shared" si="76"/>
        <v>370.92631395316556</v>
      </c>
      <c r="BN80" s="40">
        <f t="shared" si="76"/>
        <v>679.20398917808404</v>
      </c>
      <c r="BO80" s="40">
        <f t="shared" si="76"/>
        <v>943.92803032239499</v>
      </c>
      <c r="BP80" s="40">
        <f t="shared" si="60"/>
        <v>1147.0579314592781</v>
      </c>
      <c r="BQ80" s="40">
        <f t="shared" si="46"/>
        <v>1274.7507255142868</v>
      </c>
      <c r="BR80" s="40">
        <f t="shared" si="46"/>
        <v>1318.3043595948934</v>
      </c>
      <c r="BS80" s="40">
        <f t="shared" si="46"/>
        <v>1274.7507255142868</v>
      </c>
      <c r="BT80" s="40">
        <f t="shared" si="46"/>
        <v>1147.0579314592781</v>
      </c>
      <c r="BU80" s="40">
        <f t="shared" si="47"/>
        <v>943.92803032239499</v>
      </c>
      <c r="BV80" s="40">
        <f t="shared" si="47"/>
        <v>679.20398917808404</v>
      </c>
      <c r="BW80" s="40">
        <f t="shared" si="47"/>
        <v>370.92631395316556</v>
      </c>
      <c r="BX80" s="40">
        <f t="shared" si="47"/>
        <v>40.103618761274014</v>
      </c>
      <c r="BY80" s="40">
        <f t="shared" si="48"/>
        <v>0</v>
      </c>
      <c r="BZ80" s="40">
        <f t="shared" si="48"/>
        <v>0</v>
      </c>
      <c r="CA80" s="40">
        <f t="shared" si="48"/>
        <v>0</v>
      </c>
      <c r="CB80" s="40">
        <f t="shared" si="38"/>
        <v>0</v>
      </c>
      <c r="CC80" s="40">
        <f t="shared" si="38"/>
        <v>0</v>
      </c>
      <c r="CD80" s="40">
        <f t="shared" si="38"/>
        <v>0</v>
      </c>
      <c r="CE80" s="40">
        <f t="shared" si="77"/>
        <v>672.33522339339561</v>
      </c>
      <c r="CF80" s="10">
        <f t="shared" si="66"/>
        <v>1.6021765318157277</v>
      </c>
      <c r="CG80" s="14">
        <v>44265</v>
      </c>
      <c r="CH80" s="35">
        <f t="shared" si="67"/>
        <v>7.3838709677419354</v>
      </c>
      <c r="CI80" s="7">
        <f t="shared" si="68"/>
        <v>37.053687970983916</v>
      </c>
      <c r="CJ80" s="7">
        <f t="shared" si="78"/>
        <v>18.897380865201796</v>
      </c>
      <c r="CK80" s="10">
        <f t="shared" si="69"/>
        <v>22.369343243900122</v>
      </c>
      <c r="CM80" s="17" t="s">
        <v>125</v>
      </c>
      <c r="CN80" t="s">
        <v>130</v>
      </c>
      <c r="CO80" s="18" t="s">
        <v>407</v>
      </c>
      <c r="CP80">
        <v>180</v>
      </c>
      <c r="CQ80">
        <v>156.1</v>
      </c>
      <c r="CR80">
        <v>170</v>
      </c>
      <c r="CS80">
        <v>179.9</v>
      </c>
      <c r="CT80">
        <v>218.2</v>
      </c>
      <c r="CU80">
        <v>249.4</v>
      </c>
      <c r="CV80">
        <v>277</v>
      </c>
      <c r="CW80">
        <v>289.7</v>
      </c>
      <c r="CX80">
        <v>278.7</v>
      </c>
      <c r="CY80">
        <v>261.2</v>
      </c>
      <c r="CZ80">
        <v>231</v>
      </c>
      <c r="DA80">
        <v>199.5</v>
      </c>
      <c r="DB80">
        <v>2690.7</v>
      </c>
      <c r="DC80" s="17">
        <v>-4.87</v>
      </c>
      <c r="DD80">
        <v>-43.35</v>
      </c>
      <c r="DE80">
        <v>103.56</v>
      </c>
      <c r="DF80" s="24">
        <v>27834</v>
      </c>
    </row>
    <row r="81" spans="1:110" ht="15.75" thickBot="1" x14ac:dyDescent="0.3">
      <c r="A81" s="8">
        <v>70</v>
      </c>
      <c r="B81" s="3" t="s">
        <v>18</v>
      </c>
      <c r="C81" s="14">
        <v>44266</v>
      </c>
      <c r="D81" s="11">
        <f t="shared" si="70"/>
        <v>-4.016824231055649</v>
      </c>
      <c r="E81" s="8">
        <f t="shared" ref="E81:H144" si="79">(E$11-12)*15</f>
        <v>-180</v>
      </c>
      <c r="F81" s="3">
        <f t="shared" si="79"/>
        <v>-165</v>
      </c>
      <c r="G81" s="3">
        <f t="shared" si="79"/>
        <v>-150</v>
      </c>
      <c r="H81" s="3">
        <f t="shared" si="79"/>
        <v>-135</v>
      </c>
      <c r="I81" s="3">
        <f t="shared" si="57"/>
        <v>-120</v>
      </c>
      <c r="J81" s="3">
        <f t="shared" si="40"/>
        <v>-105</v>
      </c>
      <c r="K81" s="3">
        <f t="shared" si="40"/>
        <v>-90</v>
      </c>
      <c r="L81" s="3">
        <f t="shared" si="40"/>
        <v>-75</v>
      </c>
      <c r="M81" s="3">
        <f t="shared" si="40"/>
        <v>-60</v>
      </c>
      <c r="N81" s="3">
        <f t="shared" si="41"/>
        <v>-45</v>
      </c>
      <c r="O81" s="3">
        <f t="shared" si="41"/>
        <v>-30</v>
      </c>
      <c r="P81" s="3">
        <f t="shared" si="41"/>
        <v>-15</v>
      </c>
      <c r="Q81" s="3">
        <f t="shared" si="41"/>
        <v>0</v>
      </c>
      <c r="R81" s="3">
        <f t="shared" si="42"/>
        <v>15</v>
      </c>
      <c r="S81" s="3">
        <f t="shared" si="42"/>
        <v>30</v>
      </c>
      <c r="T81" s="3">
        <f t="shared" si="42"/>
        <v>45</v>
      </c>
      <c r="U81" s="3">
        <f t="shared" si="31"/>
        <v>60</v>
      </c>
      <c r="V81" s="3">
        <f t="shared" si="31"/>
        <v>75</v>
      </c>
      <c r="W81" s="3">
        <f t="shared" si="31"/>
        <v>90</v>
      </c>
      <c r="X81" s="3">
        <f t="shared" si="31"/>
        <v>105</v>
      </c>
      <c r="Y81" s="3">
        <f t="shared" si="61"/>
        <v>120</v>
      </c>
      <c r="Z81" s="3">
        <f t="shared" si="61"/>
        <v>135</v>
      </c>
      <c r="AA81" s="3">
        <f t="shared" si="61"/>
        <v>150</v>
      </c>
      <c r="AB81" s="3">
        <f t="shared" si="61"/>
        <v>165</v>
      </c>
      <c r="AC81" s="3">
        <f t="shared" si="62"/>
        <v>180</v>
      </c>
      <c r="AD81" s="7">
        <f t="shared" si="71"/>
        <v>153.86317576894433</v>
      </c>
      <c r="AE81" s="7">
        <f t="shared" si="71"/>
        <v>150.02643041749008</v>
      </c>
      <c r="AF81" s="7">
        <f t="shared" si="71"/>
        <v>140.70865015600057</v>
      </c>
      <c r="AG81" s="7">
        <f t="shared" si="71"/>
        <v>128.83470078592188</v>
      </c>
      <c r="AH81" s="7">
        <f t="shared" si="58"/>
        <v>115.82881643789854</v>
      </c>
      <c r="AI81" s="7">
        <f t="shared" si="43"/>
        <v>102.28668523370204</v>
      </c>
      <c r="AJ81" s="7">
        <f t="shared" si="43"/>
        <v>88.48853763423098</v>
      </c>
      <c r="AK81" s="7">
        <f t="shared" si="43"/>
        <v>74.599935737107131</v>
      </c>
      <c r="AL81" s="7">
        <f t="shared" si="43"/>
        <v>60.762050753664184</v>
      </c>
      <c r="AM81" s="7">
        <f t="shared" si="44"/>
        <v>47.16967371965341</v>
      </c>
      <c r="AN81" s="7">
        <f t="shared" si="44"/>
        <v>34.239823758417785</v>
      </c>
      <c r="AO81" s="7">
        <f t="shared" si="44"/>
        <v>23.218247412317449</v>
      </c>
      <c r="AP81" s="7">
        <f t="shared" si="44"/>
        <v>18.10317576894435</v>
      </c>
      <c r="AQ81" s="7">
        <f t="shared" si="45"/>
        <v>23.218247412317449</v>
      </c>
      <c r="AR81" s="7">
        <f t="shared" si="45"/>
        <v>34.239823758417785</v>
      </c>
      <c r="AS81" s="7">
        <f t="shared" si="45"/>
        <v>47.16967371965341</v>
      </c>
      <c r="AT81" s="7">
        <f t="shared" si="32"/>
        <v>60.762050753664184</v>
      </c>
      <c r="AU81" s="7">
        <f t="shared" si="32"/>
        <v>74.599935737107131</v>
      </c>
      <c r="AV81" s="7">
        <f t="shared" si="32"/>
        <v>88.48853763423098</v>
      </c>
      <c r="AW81" s="7">
        <f t="shared" si="32"/>
        <v>102.28668523370204</v>
      </c>
      <c r="AX81" s="7">
        <f t="shared" si="63"/>
        <v>115.82881643789854</v>
      </c>
      <c r="AY81" s="7">
        <f t="shared" si="63"/>
        <v>128.83470078592188</v>
      </c>
      <c r="AZ81" s="7">
        <f t="shared" si="63"/>
        <v>140.70865015600057</v>
      </c>
      <c r="BA81" s="7">
        <f t="shared" si="63"/>
        <v>150.02643041749008</v>
      </c>
      <c r="BB81" s="7">
        <f t="shared" si="64"/>
        <v>153.86317576894433</v>
      </c>
      <c r="BC81" s="7">
        <f t="shared" si="72"/>
        <v>91.635599023907687</v>
      </c>
      <c r="BD81" s="7">
        <f t="shared" si="65"/>
        <v>12.218079869854359</v>
      </c>
      <c r="BE81" s="40">
        <f t="shared" si="73"/>
        <v>1.0118040418814931</v>
      </c>
      <c r="BF81" s="40">
        <f t="shared" si="74"/>
        <v>0</v>
      </c>
      <c r="BG81" s="40">
        <f t="shared" si="75"/>
        <v>0</v>
      </c>
      <c r="BH81" s="40">
        <f t="shared" si="75"/>
        <v>0</v>
      </c>
      <c r="BI81" s="40">
        <f t="shared" si="75"/>
        <v>0</v>
      </c>
      <c r="BJ81" s="40">
        <f t="shared" si="75"/>
        <v>0</v>
      </c>
      <c r="BK81" s="40">
        <f t="shared" si="59"/>
        <v>0</v>
      </c>
      <c r="BL81" s="40">
        <f t="shared" si="76"/>
        <v>36.482892019425321</v>
      </c>
      <c r="BM81" s="40">
        <f t="shared" si="76"/>
        <v>367.30175500195912</v>
      </c>
      <c r="BN81" s="40">
        <f t="shared" si="76"/>
        <v>675.57585917625397</v>
      </c>
      <c r="BO81" s="40">
        <f t="shared" si="76"/>
        <v>940.29683378987488</v>
      </c>
      <c r="BP81" s="40">
        <f t="shared" si="60"/>
        <v>1143.4243818949999</v>
      </c>
      <c r="BQ81" s="40">
        <f t="shared" si="46"/>
        <v>1271.1156967724089</v>
      </c>
      <c r="BR81" s="40">
        <f t="shared" si="46"/>
        <v>1314.6688263330818</v>
      </c>
      <c r="BS81" s="40">
        <f t="shared" si="46"/>
        <v>1271.1156967724089</v>
      </c>
      <c r="BT81" s="40">
        <f t="shared" si="46"/>
        <v>1143.4243818949999</v>
      </c>
      <c r="BU81" s="40">
        <f t="shared" si="47"/>
        <v>940.29683378987488</v>
      </c>
      <c r="BV81" s="40">
        <f t="shared" si="47"/>
        <v>675.57585917625397</v>
      </c>
      <c r="BW81" s="40">
        <f t="shared" si="47"/>
        <v>367.30175500195912</v>
      </c>
      <c r="BX81" s="40">
        <f t="shared" si="47"/>
        <v>36.482892019425321</v>
      </c>
      <c r="BY81" s="40">
        <f t="shared" si="48"/>
        <v>0</v>
      </c>
      <c r="BZ81" s="40">
        <f t="shared" si="48"/>
        <v>0</v>
      </c>
      <c r="CA81" s="40">
        <f t="shared" si="48"/>
        <v>0</v>
      </c>
      <c r="CB81" s="40">
        <f t="shared" si="38"/>
        <v>0</v>
      </c>
      <c r="CC81" s="40">
        <f t="shared" si="38"/>
        <v>0</v>
      </c>
      <c r="CD81" s="40">
        <f t="shared" si="38"/>
        <v>0</v>
      </c>
      <c r="CE81" s="40">
        <f t="shared" si="77"/>
        <v>670.48110142987173</v>
      </c>
      <c r="CF81" s="10">
        <f t="shared" si="66"/>
        <v>1.5993429150044913</v>
      </c>
      <c r="CG81" s="14">
        <v>44266</v>
      </c>
      <c r="CH81" s="35">
        <f t="shared" si="67"/>
        <v>7.3838709677419354</v>
      </c>
      <c r="CI81" s="7">
        <f t="shared" si="68"/>
        <v>36.88266531455475</v>
      </c>
      <c r="CJ81" s="7">
        <f t="shared" si="78"/>
        <v>18.810159310422922</v>
      </c>
      <c r="CK81" s="10">
        <f t="shared" si="69"/>
        <v>22.286595948730437</v>
      </c>
      <c r="CM81" s="17" t="s">
        <v>284</v>
      </c>
      <c r="CN81" t="s">
        <v>287</v>
      </c>
      <c r="CO81" s="18" t="s">
        <v>408</v>
      </c>
      <c r="CP81">
        <v>204</v>
      </c>
      <c r="CQ81">
        <v>185.5</v>
      </c>
      <c r="CR81">
        <v>191.5</v>
      </c>
      <c r="CS81">
        <v>168.3</v>
      </c>
      <c r="CT81">
        <v>150.4</v>
      </c>
      <c r="CU81">
        <v>127.1</v>
      </c>
      <c r="CV81">
        <v>143.6</v>
      </c>
      <c r="CW81">
        <v>146.30000000000001</v>
      </c>
      <c r="CX81">
        <v>145.4</v>
      </c>
      <c r="CY81">
        <v>163.30000000000001</v>
      </c>
      <c r="CZ81">
        <v>199.2</v>
      </c>
      <c r="DA81">
        <v>187.5</v>
      </c>
      <c r="DB81">
        <v>2012.1</v>
      </c>
      <c r="DC81" s="17">
        <v>-29.2</v>
      </c>
      <c r="DD81">
        <v>-51.19</v>
      </c>
      <c r="DE81">
        <v>751</v>
      </c>
      <c r="DF81" s="24">
        <v>4486</v>
      </c>
    </row>
    <row r="82" spans="1:110" ht="15.75" thickBot="1" x14ac:dyDescent="0.3">
      <c r="A82" s="8">
        <v>71</v>
      </c>
      <c r="B82" s="3" t="s">
        <v>18</v>
      </c>
      <c r="C82" s="14">
        <v>44267</v>
      </c>
      <c r="D82" s="11">
        <f t="shared" si="70"/>
        <v>-3.6185418445773934</v>
      </c>
      <c r="E82" s="8">
        <f t="shared" si="79"/>
        <v>-180</v>
      </c>
      <c r="F82" s="3">
        <f t="shared" si="79"/>
        <v>-165</v>
      </c>
      <c r="G82" s="3">
        <f t="shared" si="79"/>
        <v>-150</v>
      </c>
      <c r="H82" s="3">
        <f t="shared" si="79"/>
        <v>-135</v>
      </c>
      <c r="I82" s="3">
        <f t="shared" si="57"/>
        <v>-120</v>
      </c>
      <c r="J82" s="3">
        <f t="shared" si="40"/>
        <v>-105</v>
      </c>
      <c r="K82" s="3">
        <f t="shared" si="40"/>
        <v>-90</v>
      </c>
      <c r="L82" s="3">
        <f t="shared" si="40"/>
        <v>-75</v>
      </c>
      <c r="M82" s="3">
        <f t="shared" si="40"/>
        <v>-60</v>
      </c>
      <c r="N82" s="3">
        <f t="shared" si="41"/>
        <v>-45</v>
      </c>
      <c r="O82" s="3">
        <f t="shared" si="41"/>
        <v>-30</v>
      </c>
      <c r="P82" s="3">
        <f t="shared" si="41"/>
        <v>-15</v>
      </c>
      <c r="Q82" s="3">
        <f t="shared" si="41"/>
        <v>0</v>
      </c>
      <c r="R82" s="3">
        <f t="shared" si="42"/>
        <v>15</v>
      </c>
      <c r="S82" s="3">
        <f t="shared" si="42"/>
        <v>30</v>
      </c>
      <c r="T82" s="3">
        <f t="shared" si="42"/>
        <v>45</v>
      </c>
      <c r="U82" s="3">
        <f t="shared" si="31"/>
        <v>60</v>
      </c>
      <c r="V82" s="3">
        <f t="shared" si="31"/>
        <v>75</v>
      </c>
      <c r="W82" s="3">
        <f t="shared" si="31"/>
        <v>90</v>
      </c>
      <c r="X82" s="3">
        <f t="shared" si="31"/>
        <v>105</v>
      </c>
      <c r="Y82" s="3">
        <f t="shared" si="61"/>
        <v>120</v>
      </c>
      <c r="Z82" s="3">
        <f t="shared" si="61"/>
        <v>135</v>
      </c>
      <c r="AA82" s="3">
        <f t="shared" si="61"/>
        <v>150</v>
      </c>
      <c r="AB82" s="3">
        <f t="shared" si="61"/>
        <v>165</v>
      </c>
      <c r="AC82" s="3">
        <f t="shared" si="62"/>
        <v>180</v>
      </c>
      <c r="AD82" s="7">
        <f t="shared" si="71"/>
        <v>154.26145815542262</v>
      </c>
      <c r="AE82" s="7">
        <f t="shared" si="71"/>
        <v>150.37528860069889</v>
      </c>
      <c r="AF82" s="7">
        <f t="shared" si="71"/>
        <v>140.97932695945363</v>
      </c>
      <c r="AG82" s="7">
        <f t="shared" si="71"/>
        <v>129.04942735637175</v>
      </c>
      <c r="AH82" s="7">
        <f t="shared" si="58"/>
        <v>116.0088475402723</v>
      </c>
      <c r="AI82" s="7">
        <f t="shared" si="43"/>
        <v>102.44638827395991</v>
      </c>
      <c r="AJ82" s="7">
        <f t="shared" si="43"/>
        <v>88.638223933371947</v>
      </c>
      <c r="AK82" s="7">
        <f t="shared" si="43"/>
        <v>74.748499855217673</v>
      </c>
      <c r="AL82" s="7">
        <f t="shared" si="43"/>
        <v>60.919340314222097</v>
      </c>
      <c r="AM82" s="7">
        <f t="shared" si="44"/>
        <v>47.34976813277396</v>
      </c>
      <c r="AN82" s="7">
        <f t="shared" si="44"/>
        <v>34.467299421638039</v>
      </c>
      <c r="AO82" s="7">
        <f t="shared" si="44"/>
        <v>23.535578342209448</v>
      </c>
      <c r="AP82" s="7">
        <f t="shared" si="44"/>
        <v>18.501458155422597</v>
      </c>
      <c r="AQ82" s="7">
        <f t="shared" si="45"/>
        <v>23.535578342209448</v>
      </c>
      <c r="AR82" s="7">
        <f t="shared" si="45"/>
        <v>34.467299421638039</v>
      </c>
      <c r="AS82" s="7">
        <f t="shared" si="45"/>
        <v>47.34976813277396</v>
      </c>
      <c r="AT82" s="7">
        <f t="shared" si="32"/>
        <v>60.919340314222097</v>
      </c>
      <c r="AU82" s="7">
        <f t="shared" si="32"/>
        <v>74.748499855217673</v>
      </c>
      <c r="AV82" s="7">
        <f t="shared" si="32"/>
        <v>88.638223933371947</v>
      </c>
      <c r="AW82" s="7">
        <f t="shared" si="32"/>
        <v>102.44638827395991</v>
      </c>
      <c r="AX82" s="7">
        <f t="shared" si="63"/>
        <v>116.0088475402723</v>
      </c>
      <c r="AY82" s="7">
        <f t="shared" si="63"/>
        <v>129.04942735637175</v>
      </c>
      <c r="AZ82" s="7">
        <f t="shared" si="63"/>
        <v>140.97932695945363</v>
      </c>
      <c r="BA82" s="7">
        <f t="shared" si="63"/>
        <v>150.37528860069889</v>
      </c>
      <c r="BB82" s="7">
        <f t="shared" si="64"/>
        <v>154.26145815542262</v>
      </c>
      <c r="BC82" s="7">
        <f t="shared" si="72"/>
        <v>91.472929911131089</v>
      </c>
      <c r="BD82" s="7">
        <f t="shared" si="65"/>
        <v>12.196390654817479</v>
      </c>
      <c r="BE82" s="40">
        <f t="shared" si="73"/>
        <v>1.0112718353825392</v>
      </c>
      <c r="BF82" s="40">
        <f t="shared" si="74"/>
        <v>0</v>
      </c>
      <c r="BG82" s="40">
        <f t="shared" si="75"/>
        <v>0</v>
      </c>
      <c r="BH82" s="40">
        <f t="shared" si="75"/>
        <v>0</v>
      </c>
      <c r="BI82" s="40">
        <f t="shared" si="75"/>
        <v>0</v>
      </c>
      <c r="BJ82" s="40">
        <f t="shared" si="75"/>
        <v>0</v>
      </c>
      <c r="BK82" s="40">
        <f t="shared" si="59"/>
        <v>0</v>
      </c>
      <c r="BL82" s="40">
        <f t="shared" si="76"/>
        <v>32.853269949584565</v>
      </c>
      <c r="BM82" s="40">
        <f t="shared" si="76"/>
        <v>363.65153288669597</v>
      </c>
      <c r="BN82" s="40">
        <f t="shared" si="76"/>
        <v>671.90644087462044</v>
      </c>
      <c r="BO82" s="40">
        <f t="shared" si="76"/>
        <v>936.61093134930195</v>
      </c>
      <c r="BP82" s="40">
        <f t="shared" si="60"/>
        <v>1139.7258307297448</v>
      </c>
      <c r="BQ82" s="40">
        <f t="shared" si="46"/>
        <v>1267.4091942864136</v>
      </c>
      <c r="BR82" s="40">
        <f t="shared" si="46"/>
        <v>1310.9596117996564</v>
      </c>
      <c r="BS82" s="40">
        <f t="shared" si="46"/>
        <v>1267.4091942864136</v>
      </c>
      <c r="BT82" s="40">
        <f t="shared" si="46"/>
        <v>1139.7258307297448</v>
      </c>
      <c r="BU82" s="40">
        <f t="shared" si="47"/>
        <v>936.61093134930195</v>
      </c>
      <c r="BV82" s="40">
        <f t="shared" si="47"/>
        <v>671.90644087462044</v>
      </c>
      <c r="BW82" s="40">
        <f t="shared" si="47"/>
        <v>363.65153288669597</v>
      </c>
      <c r="BX82" s="40">
        <f t="shared" si="47"/>
        <v>32.853269949584565</v>
      </c>
      <c r="BY82" s="40">
        <f t="shared" si="48"/>
        <v>0</v>
      </c>
      <c r="BZ82" s="40">
        <f t="shared" si="48"/>
        <v>0</v>
      </c>
      <c r="CA82" s="40">
        <f t="shared" si="48"/>
        <v>0</v>
      </c>
      <c r="CB82" s="40">
        <f t="shared" si="38"/>
        <v>0</v>
      </c>
      <c r="CC82" s="40">
        <f t="shared" si="38"/>
        <v>0</v>
      </c>
      <c r="CD82" s="40">
        <f t="shared" si="38"/>
        <v>0</v>
      </c>
      <c r="CE82" s="40">
        <f t="shared" si="77"/>
        <v>668.5894020178248</v>
      </c>
      <c r="CF82" s="10">
        <f t="shared" si="66"/>
        <v>1.5965038033952414</v>
      </c>
      <c r="CG82" s="14">
        <v>44267</v>
      </c>
      <c r="CH82" s="35">
        <f t="shared" si="67"/>
        <v>7.3838709677419354</v>
      </c>
      <c r="CI82" s="7">
        <f t="shared" si="68"/>
        <v>36.709158055262904</v>
      </c>
      <c r="CJ82" s="7">
        <f t="shared" si="78"/>
        <v>18.72167060818408</v>
      </c>
      <c r="CK82" s="10">
        <f t="shared" si="69"/>
        <v>22.202268027672403</v>
      </c>
      <c r="CM82" s="17" t="s">
        <v>272</v>
      </c>
      <c r="CN82" t="s">
        <v>273</v>
      </c>
      <c r="CO82" s="18" t="s">
        <v>409</v>
      </c>
      <c r="CP82">
        <v>238.3</v>
      </c>
      <c r="CQ82">
        <v>216.1</v>
      </c>
      <c r="CR82">
        <v>215.4</v>
      </c>
      <c r="CS82">
        <v>190.6</v>
      </c>
      <c r="CT82">
        <v>208.7</v>
      </c>
      <c r="CU82">
        <v>180.2</v>
      </c>
      <c r="CV82">
        <v>201.3</v>
      </c>
      <c r="CW82">
        <v>234.2</v>
      </c>
      <c r="CX82">
        <v>255.2</v>
      </c>
      <c r="CY82">
        <v>277</v>
      </c>
      <c r="CZ82">
        <v>273.5</v>
      </c>
      <c r="DA82">
        <v>279.39999999999998</v>
      </c>
      <c r="DB82">
        <v>2769.9</v>
      </c>
      <c r="DC82" s="17">
        <v>-5.65</v>
      </c>
      <c r="DD82">
        <v>-35.65</v>
      </c>
      <c r="DE82">
        <v>61.35</v>
      </c>
      <c r="DF82" s="24">
        <v>24624</v>
      </c>
    </row>
    <row r="83" spans="1:110" ht="15.75" thickBot="1" x14ac:dyDescent="0.3">
      <c r="A83" s="8">
        <v>72</v>
      </c>
      <c r="B83" s="3" t="s">
        <v>18</v>
      </c>
      <c r="C83" s="14">
        <v>44268</v>
      </c>
      <c r="D83" s="11">
        <f t="shared" si="70"/>
        <v>-3.2191872060560591</v>
      </c>
      <c r="E83" s="8">
        <f t="shared" si="79"/>
        <v>-180</v>
      </c>
      <c r="F83" s="3">
        <f t="shared" si="79"/>
        <v>-165</v>
      </c>
      <c r="G83" s="3">
        <f t="shared" si="79"/>
        <v>-150</v>
      </c>
      <c r="H83" s="3">
        <f t="shared" si="79"/>
        <v>-135</v>
      </c>
      <c r="I83" s="3">
        <f t="shared" si="57"/>
        <v>-120</v>
      </c>
      <c r="J83" s="3">
        <f t="shared" si="40"/>
        <v>-105</v>
      </c>
      <c r="K83" s="3">
        <f t="shared" si="40"/>
        <v>-90</v>
      </c>
      <c r="L83" s="3">
        <f t="shared" si="40"/>
        <v>-75</v>
      </c>
      <c r="M83" s="3">
        <f t="shared" si="40"/>
        <v>-60</v>
      </c>
      <c r="N83" s="3">
        <f t="shared" si="41"/>
        <v>-45</v>
      </c>
      <c r="O83" s="3">
        <f t="shared" si="41"/>
        <v>-30</v>
      </c>
      <c r="P83" s="3">
        <f t="shared" si="41"/>
        <v>-15</v>
      </c>
      <c r="Q83" s="3">
        <f t="shared" si="41"/>
        <v>0</v>
      </c>
      <c r="R83" s="3">
        <f t="shared" si="42"/>
        <v>15</v>
      </c>
      <c r="S83" s="3">
        <f t="shared" si="42"/>
        <v>30</v>
      </c>
      <c r="T83" s="3">
        <f t="shared" si="42"/>
        <v>45</v>
      </c>
      <c r="U83" s="3">
        <f t="shared" si="42"/>
        <v>60</v>
      </c>
      <c r="V83" s="3">
        <f t="shared" si="42"/>
        <v>75</v>
      </c>
      <c r="W83" s="3">
        <f t="shared" si="42"/>
        <v>90</v>
      </c>
      <c r="X83" s="3">
        <f t="shared" si="42"/>
        <v>105</v>
      </c>
      <c r="Y83" s="3">
        <f t="shared" si="61"/>
        <v>120</v>
      </c>
      <c r="Z83" s="3">
        <f t="shared" si="61"/>
        <v>135</v>
      </c>
      <c r="AA83" s="3">
        <f t="shared" si="61"/>
        <v>150</v>
      </c>
      <c r="AB83" s="3">
        <f t="shared" si="61"/>
        <v>165</v>
      </c>
      <c r="AC83" s="3">
        <f t="shared" si="62"/>
        <v>180</v>
      </c>
      <c r="AD83" s="7">
        <f t="shared" si="71"/>
        <v>154.66081279394396</v>
      </c>
      <c r="AE83" s="7">
        <f t="shared" si="71"/>
        <v>150.72393567190545</v>
      </c>
      <c r="AF83" s="7">
        <f t="shared" si="71"/>
        <v>141.24887574110963</v>
      </c>
      <c r="AG83" s="7">
        <f t="shared" si="71"/>
        <v>129.2631275740502</v>
      </c>
      <c r="AH83" s="7">
        <f t="shared" si="58"/>
        <v>116.18828245936723</v>
      </c>
      <c r="AI83" s="7">
        <f t="shared" si="43"/>
        <v>102.60600605402763</v>
      </c>
      <c r="AJ83" s="7">
        <f t="shared" si="43"/>
        <v>88.788369954496375</v>
      </c>
      <c r="AK83" s="7">
        <f t="shared" si="43"/>
        <v>74.898115944043482</v>
      </c>
      <c r="AL83" s="7">
        <f t="shared" si="43"/>
        <v>61.07835618546833</v>
      </c>
      <c r="AM83" s="7">
        <f t="shared" si="44"/>
        <v>47.532378542609223</v>
      </c>
      <c r="AN83" s="7">
        <f t="shared" si="44"/>
        <v>34.698100251999676</v>
      </c>
      <c r="AO83" s="7">
        <f t="shared" si="44"/>
        <v>23.856064891896679</v>
      </c>
      <c r="AP83" s="7">
        <f t="shared" si="44"/>
        <v>18.900812793943938</v>
      </c>
      <c r="AQ83" s="7">
        <f t="shared" si="45"/>
        <v>23.856064891896679</v>
      </c>
      <c r="AR83" s="7">
        <f t="shared" si="45"/>
        <v>34.698100251999676</v>
      </c>
      <c r="AS83" s="7">
        <f t="shared" si="45"/>
        <v>47.532378542609223</v>
      </c>
      <c r="AT83" s="7">
        <f t="shared" si="45"/>
        <v>61.07835618546833</v>
      </c>
      <c r="AU83" s="7">
        <f t="shared" si="45"/>
        <v>74.898115944043482</v>
      </c>
      <c r="AV83" s="7">
        <f t="shared" si="45"/>
        <v>88.788369954496375</v>
      </c>
      <c r="AW83" s="7">
        <f t="shared" si="45"/>
        <v>102.60600605402763</v>
      </c>
      <c r="AX83" s="7">
        <f t="shared" si="63"/>
        <v>116.18828245936723</v>
      </c>
      <c r="AY83" s="7">
        <f t="shared" si="63"/>
        <v>129.2631275740502</v>
      </c>
      <c r="AZ83" s="7">
        <f t="shared" si="63"/>
        <v>141.24887574110963</v>
      </c>
      <c r="BA83" s="7">
        <f t="shared" si="63"/>
        <v>150.72393567190545</v>
      </c>
      <c r="BB83" s="7">
        <f t="shared" si="64"/>
        <v>154.66081279394396</v>
      </c>
      <c r="BC83" s="7">
        <f t="shared" si="72"/>
        <v>91.309978289554593</v>
      </c>
      <c r="BD83" s="7">
        <f t="shared" si="65"/>
        <v>12.174663771940612</v>
      </c>
      <c r="BE83" s="40">
        <f t="shared" si="73"/>
        <v>1.0107362887954954</v>
      </c>
      <c r="BF83" s="40">
        <f t="shared" si="74"/>
        <v>0</v>
      </c>
      <c r="BG83" s="40">
        <f t="shared" si="75"/>
        <v>0</v>
      </c>
      <c r="BH83" s="40">
        <f t="shared" si="75"/>
        <v>0</v>
      </c>
      <c r="BI83" s="40">
        <f t="shared" si="75"/>
        <v>0</v>
      </c>
      <c r="BJ83" s="40">
        <f t="shared" si="75"/>
        <v>0</v>
      </c>
      <c r="BK83" s="40">
        <f t="shared" si="59"/>
        <v>0</v>
      </c>
      <c r="BL83" s="40">
        <f t="shared" si="76"/>
        <v>29.216043711937989</v>
      </c>
      <c r="BM83" s="40">
        <f t="shared" si="76"/>
        <v>359.97682424459913</v>
      </c>
      <c r="BN83" s="40">
        <f t="shared" si="76"/>
        <v>668.19680419199358</v>
      </c>
      <c r="BO83" s="40">
        <f t="shared" si="76"/>
        <v>932.87130127830653</v>
      </c>
      <c r="BP83" s="40">
        <f t="shared" si="60"/>
        <v>1135.9631859223932</v>
      </c>
      <c r="BQ83" s="40">
        <f t="shared" si="46"/>
        <v>1263.6320818109673</v>
      </c>
      <c r="BR83" s="40">
        <f t="shared" si="46"/>
        <v>1307.1775646720487</v>
      </c>
      <c r="BS83" s="40">
        <f t="shared" si="46"/>
        <v>1263.6320818109673</v>
      </c>
      <c r="BT83" s="40">
        <f t="shared" si="46"/>
        <v>1135.9631859223932</v>
      </c>
      <c r="BU83" s="40">
        <f t="shared" si="47"/>
        <v>932.87130127830653</v>
      </c>
      <c r="BV83" s="40">
        <f t="shared" si="47"/>
        <v>668.19680419199358</v>
      </c>
      <c r="BW83" s="40">
        <f t="shared" si="47"/>
        <v>359.97682424459913</v>
      </c>
      <c r="BX83" s="40">
        <f t="shared" si="47"/>
        <v>29.216043711937989</v>
      </c>
      <c r="BY83" s="40">
        <f t="shared" si="48"/>
        <v>0</v>
      </c>
      <c r="BZ83" s="40">
        <f t="shared" si="48"/>
        <v>0</v>
      </c>
      <c r="CA83" s="40">
        <f t="shared" si="48"/>
        <v>0</v>
      </c>
      <c r="CB83" s="40">
        <f t="shared" si="38"/>
        <v>0</v>
      </c>
      <c r="CC83" s="40">
        <f t="shared" si="38"/>
        <v>0</v>
      </c>
      <c r="CD83" s="40">
        <f t="shared" si="38"/>
        <v>0</v>
      </c>
      <c r="CE83" s="40">
        <f t="shared" si="77"/>
        <v>666.66055798274488</v>
      </c>
      <c r="CF83" s="10">
        <f t="shared" si="66"/>
        <v>1.593659761077268</v>
      </c>
      <c r="CG83" s="14">
        <v>44268</v>
      </c>
      <c r="CH83" s="35">
        <f t="shared" si="67"/>
        <v>7.3838709677419354</v>
      </c>
      <c r="CI83" s="7">
        <f t="shared" si="68"/>
        <v>36.533213455989859</v>
      </c>
      <c r="CJ83" s="7">
        <f t="shared" si="78"/>
        <v>18.631938862554829</v>
      </c>
      <c r="CK83" s="10">
        <f t="shared" si="69"/>
        <v>22.116379065819061</v>
      </c>
      <c r="CM83" s="17" t="s">
        <v>125</v>
      </c>
      <c r="CN83" t="s">
        <v>131</v>
      </c>
      <c r="CO83" s="18" t="s">
        <v>410</v>
      </c>
      <c r="CP83">
        <v>187.2</v>
      </c>
      <c r="CQ83">
        <v>170.6</v>
      </c>
      <c r="CR83">
        <v>167.2</v>
      </c>
      <c r="CS83">
        <v>170.9</v>
      </c>
      <c r="CT83">
        <v>220.1</v>
      </c>
      <c r="CU83">
        <v>248.7</v>
      </c>
      <c r="CV83">
        <v>275.89999999999998</v>
      </c>
      <c r="CW83">
        <v>299.8</v>
      </c>
      <c r="CX83">
        <v>288.60000000000002</v>
      </c>
      <c r="CY83">
        <v>275</v>
      </c>
      <c r="CZ83">
        <v>238.9</v>
      </c>
      <c r="DA83">
        <v>220.9</v>
      </c>
      <c r="DB83">
        <v>2763.8</v>
      </c>
      <c r="DC83" s="17">
        <v>-3.75</v>
      </c>
      <c r="DD83">
        <v>-43.35</v>
      </c>
      <c r="DE83">
        <v>103.5</v>
      </c>
      <c r="DF83" s="24">
        <v>28000</v>
      </c>
    </row>
    <row r="84" spans="1:110" ht="15.75" thickBot="1" x14ac:dyDescent="0.3">
      <c r="A84" s="8">
        <v>73</v>
      </c>
      <c r="B84" s="3" t="s">
        <v>18</v>
      </c>
      <c r="C84" s="14">
        <v>44269</v>
      </c>
      <c r="D84" s="11">
        <f t="shared" si="70"/>
        <v>-2.8188786528898206</v>
      </c>
      <c r="E84" s="8">
        <f t="shared" si="79"/>
        <v>-180</v>
      </c>
      <c r="F84" s="3">
        <f t="shared" si="79"/>
        <v>-165</v>
      </c>
      <c r="G84" s="3">
        <f t="shared" si="79"/>
        <v>-150</v>
      </c>
      <c r="H84" s="3">
        <f t="shared" si="79"/>
        <v>-135</v>
      </c>
      <c r="I84" s="3">
        <f t="shared" si="57"/>
        <v>-120</v>
      </c>
      <c r="J84" s="3">
        <f t="shared" si="40"/>
        <v>-105</v>
      </c>
      <c r="K84" s="3">
        <f t="shared" si="40"/>
        <v>-90</v>
      </c>
      <c r="L84" s="3">
        <f t="shared" si="40"/>
        <v>-75</v>
      </c>
      <c r="M84" s="3">
        <f t="shared" si="40"/>
        <v>-60</v>
      </c>
      <c r="N84" s="3">
        <f t="shared" si="41"/>
        <v>-45</v>
      </c>
      <c r="O84" s="3">
        <f t="shared" si="41"/>
        <v>-30</v>
      </c>
      <c r="P84" s="3">
        <f t="shared" si="41"/>
        <v>-15</v>
      </c>
      <c r="Q84" s="3">
        <f t="shared" si="41"/>
        <v>0</v>
      </c>
      <c r="R84" s="3">
        <f t="shared" si="42"/>
        <v>15</v>
      </c>
      <c r="S84" s="3">
        <f t="shared" si="42"/>
        <v>30</v>
      </c>
      <c r="T84" s="3">
        <f t="shared" si="42"/>
        <v>45</v>
      </c>
      <c r="U84" s="3">
        <f t="shared" si="42"/>
        <v>60</v>
      </c>
      <c r="V84" s="3">
        <f t="shared" si="42"/>
        <v>75</v>
      </c>
      <c r="W84" s="3">
        <f t="shared" si="42"/>
        <v>90</v>
      </c>
      <c r="X84" s="3">
        <f t="shared" si="42"/>
        <v>105</v>
      </c>
      <c r="Y84" s="3">
        <f t="shared" si="61"/>
        <v>120</v>
      </c>
      <c r="Z84" s="3">
        <f t="shared" si="61"/>
        <v>135</v>
      </c>
      <c r="AA84" s="3">
        <f t="shared" si="61"/>
        <v>150</v>
      </c>
      <c r="AB84" s="3">
        <f t="shared" si="61"/>
        <v>165</v>
      </c>
      <c r="AC84" s="3">
        <f t="shared" si="62"/>
        <v>180</v>
      </c>
      <c r="AD84" s="7">
        <f t="shared" si="71"/>
        <v>155.0611213471102</v>
      </c>
      <c r="AE84" s="7">
        <f t="shared" si="71"/>
        <v>151.07221746048467</v>
      </c>
      <c r="AF84" s="7">
        <f t="shared" si="71"/>
        <v>141.51716232533195</v>
      </c>
      <c r="AG84" s="7">
        <f t="shared" si="71"/>
        <v>129.4757036640097</v>
      </c>
      <c r="AH84" s="7">
        <f t="shared" si="58"/>
        <v>116.36704778097894</v>
      </c>
      <c r="AI84" s="7">
        <f t="shared" si="43"/>
        <v>102.76547984318942</v>
      </c>
      <c r="AJ84" s="7">
        <f t="shared" si="43"/>
        <v>88.938925343816024</v>
      </c>
      <c r="AK84" s="7">
        <f t="shared" si="43"/>
        <v>75.048736983099118</v>
      </c>
      <c r="AL84" s="7">
        <f t="shared" si="43"/>
        <v>61.239048638901743</v>
      </c>
      <c r="AM84" s="7">
        <f t="shared" si="44"/>
        <v>47.717441464972744</v>
      </c>
      <c r="AN84" s="7">
        <f t="shared" si="44"/>
        <v>34.932123737612166</v>
      </c>
      <c r="AO84" s="7">
        <f t="shared" si="44"/>
        <v>24.179537424391523</v>
      </c>
      <c r="AP84" s="7">
        <f t="shared" si="44"/>
        <v>19.301121347110193</v>
      </c>
      <c r="AQ84" s="7">
        <f t="shared" si="45"/>
        <v>24.179537424391523</v>
      </c>
      <c r="AR84" s="7">
        <f t="shared" si="45"/>
        <v>34.932123737612166</v>
      </c>
      <c r="AS84" s="7">
        <f t="shared" si="45"/>
        <v>47.717441464972744</v>
      </c>
      <c r="AT84" s="7">
        <f t="shared" si="45"/>
        <v>61.239048638901743</v>
      </c>
      <c r="AU84" s="7">
        <f t="shared" si="45"/>
        <v>75.048736983099118</v>
      </c>
      <c r="AV84" s="7">
        <f t="shared" si="45"/>
        <v>88.938925343816024</v>
      </c>
      <c r="AW84" s="7">
        <f t="shared" si="45"/>
        <v>102.76547984318942</v>
      </c>
      <c r="AX84" s="7">
        <f t="shared" si="63"/>
        <v>116.36704778097894</v>
      </c>
      <c r="AY84" s="7">
        <f t="shared" si="63"/>
        <v>129.4757036640097</v>
      </c>
      <c r="AZ84" s="7">
        <f t="shared" si="63"/>
        <v>141.51716232533195</v>
      </c>
      <c r="BA84" s="7">
        <f t="shared" si="63"/>
        <v>151.07221746048467</v>
      </c>
      <c r="BB84" s="7">
        <f t="shared" si="64"/>
        <v>155.0611213471102</v>
      </c>
      <c r="BC84" s="7">
        <f t="shared" si="72"/>
        <v>91.146776217356631</v>
      </c>
      <c r="BD84" s="7">
        <f t="shared" si="65"/>
        <v>12.152903495647552</v>
      </c>
      <c r="BE84" s="40">
        <f t="shared" si="73"/>
        <v>1.0101975608143732</v>
      </c>
      <c r="BF84" s="40">
        <f t="shared" si="74"/>
        <v>0</v>
      </c>
      <c r="BG84" s="40">
        <f t="shared" si="75"/>
        <v>0</v>
      </c>
      <c r="BH84" s="40">
        <f t="shared" si="75"/>
        <v>0</v>
      </c>
      <c r="BI84" s="40">
        <f t="shared" si="75"/>
        <v>0</v>
      </c>
      <c r="BJ84" s="40">
        <f t="shared" si="75"/>
        <v>0</v>
      </c>
      <c r="BK84" s="40">
        <f t="shared" si="59"/>
        <v>0</v>
      </c>
      <c r="BL84" s="40">
        <f t="shared" si="76"/>
        <v>25.572507490075044</v>
      </c>
      <c r="BM84" s="40">
        <f t="shared" si="76"/>
        <v>356.27882903432095</v>
      </c>
      <c r="BN84" s="40">
        <f t="shared" si="76"/>
        <v>664.44806128336336</v>
      </c>
      <c r="BO84" s="40">
        <f t="shared" si="76"/>
        <v>929.07898033316519</v>
      </c>
      <c r="BP84" s="40">
        <f t="shared" si="60"/>
        <v>1132.1374263737534</v>
      </c>
      <c r="BQ84" s="40">
        <f t="shared" si="46"/>
        <v>1259.785301877411</v>
      </c>
      <c r="BR84" s="40">
        <f t="shared" si="46"/>
        <v>1303.3236150766513</v>
      </c>
      <c r="BS84" s="40">
        <f t="shared" si="46"/>
        <v>1259.785301877411</v>
      </c>
      <c r="BT84" s="40">
        <f t="shared" si="46"/>
        <v>1132.1374263737534</v>
      </c>
      <c r="BU84" s="40">
        <f t="shared" si="47"/>
        <v>929.07898033316519</v>
      </c>
      <c r="BV84" s="40">
        <f t="shared" si="47"/>
        <v>664.44806128336336</v>
      </c>
      <c r="BW84" s="40">
        <f t="shared" si="47"/>
        <v>356.27882903432095</v>
      </c>
      <c r="BX84" s="40">
        <f t="shared" si="47"/>
        <v>25.572507490075044</v>
      </c>
      <c r="BY84" s="40">
        <f t="shared" si="48"/>
        <v>0</v>
      </c>
      <c r="BZ84" s="40">
        <f t="shared" si="48"/>
        <v>0</v>
      </c>
      <c r="CA84" s="40">
        <f t="shared" si="48"/>
        <v>0</v>
      </c>
      <c r="CB84" s="40">
        <f t="shared" si="38"/>
        <v>0</v>
      </c>
      <c r="CC84" s="40">
        <f t="shared" si="38"/>
        <v>0</v>
      </c>
      <c r="CD84" s="40">
        <f t="shared" si="38"/>
        <v>0</v>
      </c>
      <c r="CE84" s="40">
        <f t="shared" si="77"/>
        <v>664.69504368909213</v>
      </c>
      <c r="CF84" s="10">
        <f t="shared" si="66"/>
        <v>1.5908113475713359</v>
      </c>
      <c r="CG84" s="14">
        <v>44269</v>
      </c>
      <c r="CH84" s="35">
        <f t="shared" si="67"/>
        <v>7.3838709677419354</v>
      </c>
      <c r="CI84" s="7">
        <f t="shared" si="68"/>
        <v>36.354881391316866</v>
      </c>
      <c r="CJ84" s="7">
        <f t="shared" si="78"/>
        <v>18.540989509571602</v>
      </c>
      <c r="CK84" s="10">
        <f t="shared" si="69"/>
        <v>22.02895033874794</v>
      </c>
      <c r="CM84" s="17" t="s">
        <v>303</v>
      </c>
      <c r="CN84" t="s">
        <v>304</v>
      </c>
      <c r="CO84" s="18" t="s">
        <v>411</v>
      </c>
      <c r="CP84">
        <v>220.6</v>
      </c>
      <c r="CQ84">
        <v>189.1</v>
      </c>
      <c r="CR84">
        <v>212.5</v>
      </c>
      <c r="CS84">
        <v>188.5</v>
      </c>
      <c r="CT84">
        <v>174.8</v>
      </c>
      <c r="CU84">
        <v>146.80000000000001</v>
      </c>
      <c r="CV84">
        <v>166.9</v>
      </c>
      <c r="CW84">
        <v>179.9</v>
      </c>
      <c r="CX84">
        <v>163.4</v>
      </c>
      <c r="CY84">
        <v>188.1</v>
      </c>
      <c r="CZ84">
        <v>227.2</v>
      </c>
      <c r="DA84">
        <v>226</v>
      </c>
      <c r="DB84">
        <v>2283.8000000000002</v>
      </c>
      <c r="DC84" s="17">
        <v>-27.09</v>
      </c>
      <c r="DD84">
        <v>-52.64</v>
      </c>
      <c r="DE84">
        <v>687</v>
      </c>
      <c r="DF84" s="24">
        <v>26794</v>
      </c>
    </row>
    <row r="85" spans="1:110" ht="15.75" thickBot="1" x14ac:dyDescent="0.3">
      <c r="A85" s="8">
        <v>74</v>
      </c>
      <c r="B85" s="3" t="s">
        <v>18</v>
      </c>
      <c r="C85" s="14">
        <v>44270</v>
      </c>
      <c r="D85" s="11">
        <f t="shared" si="70"/>
        <v>-2.4177348051423468</v>
      </c>
      <c r="E85" s="8">
        <f t="shared" si="79"/>
        <v>-180</v>
      </c>
      <c r="F85" s="3">
        <f t="shared" si="79"/>
        <v>-165</v>
      </c>
      <c r="G85" s="3">
        <f t="shared" si="79"/>
        <v>-150</v>
      </c>
      <c r="H85" s="3">
        <f t="shared" si="79"/>
        <v>-135</v>
      </c>
      <c r="I85" s="3">
        <f t="shared" si="57"/>
        <v>-120</v>
      </c>
      <c r="J85" s="3">
        <f t="shared" si="40"/>
        <v>-105</v>
      </c>
      <c r="K85" s="3">
        <f t="shared" si="40"/>
        <v>-90</v>
      </c>
      <c r="L85" s="3">
        <f t="shared" si="40"/>
        <v>-75</v>
      </c>
      <c r="M85" s="3">
        <f t="shared" si="40"/>
        <v>-60</v>
      </c>
      <c r="N85" s="3">
        <f t="shared" si="41"/>
        <v>-45</v>
      </c>
      <c r="O85" s="3">
        <f t="shared" si="41"/>
        <v>-30</v>
      </c>
      <c r="P85" s="3">
        <f t="shared" si="41"/>
        <v>-15</v>
      </c>
      <c r="Q85" s="3">
        <f t="shared" si="41"/>
        <v>0</v>
      </c>
      <c r="R85" s="3">
        <f t="shared" si="42"/>
        <v>15</v>
      </c>
      <c r="S85" s="3">
        <f t="shared" si="42"/>
        <v>30</v>
      </c>
      <c r="T85" s="3">
        <f t="shared" si="42"/>
        <v>45</v>
      </c>
      <c r="U85" s="3">
        <f t="shared" si="42"/>
        <v>60</v>
      </c>
      <c r="V85" s="3">
        <f t="shared" si="42"/>
        <v>75</v>
      </c>
      <c r="W85" s="3">
        <f t="shared" si="42"/>
        <v>90</v>
      </c>
      <c r="X85" s="3">
        <f t="shared" si="42"/>
        <v>105</v>
      </c>
      <c r="Y85" s="3">
        <f t="shared" si="61"/>
        <v>120</v>
      </c>
      <c r="Z85" s="3">
        <f t="shared" si="61"/>
        <v>135</v>
      </c>
      <c r="AA85" s="3">
        <f t="shared" si="61"/>
        <v>150</v>
      </c>
      <c r="AB85" s="3">
        <f t="shared" si="61"/>
        <v>165</v>
      </c>
      <c r="AC85" s="3">
        <f t="shared" si="62"/>
        <v>180</v>
      </c>
      <c r="AD85" s="7">
        <f t="shared" si="71"/>
        <v>155.46226519485762</v>
      </c>
      <c r="AE85" s="7">
        <f t="shared" si="71"/>
        <v>151.41997843544769</v>
      </c>
      <c r="AF85" s="7">
        <f t="shared" si="71"/>
        <v>141.78405316076129</v>
      </c>
      <c r="AG85" s="7">
        <f t="shared" si="71"/>
        <v>129.68705909759666</v>
      </c>
      <c r="AH85" s="7">
        <f t="shared" si="58"/>
        <v>116.54507103032049</v>
      </c>
      <c r="AI85" s="7">
        <f t="shared" si="43"/>
        <v>102.92475129300639</v>
      </c>
      <c r="AJ85" s="7">
        <f t="shared" si="43"/>
        <v>89.089839492668446</v>
      </c>
      <c r="AK85" s="7">
        <f t="shared" si="43"/>
        <v>75.200314987167133</v>
      </c>
      <c r="AL85" s="7">
        <f t="shared" si="43"/>
        <v>61.401366156815598</v>
      </c>
      <c r="AM85" s="7">
        <f t="shared" si="44"/>
        <v>47.90489068079988</v>
      </c>
      <c r="AN85" s="7">
        <f t="shared" si="44"/>
        <v>35.169264132257709</v>
      </c>
      <c r="AO85" s="7">
        <f t="shared" si="44"/>
        <v>24.505826430648082</v>
      </c>
      <c r="AP85" s="7">
        <f t="shared" si="44"/>
        <v>19.702265194857656</v>
      </c>
      <c r="AQ85" s="7">
        <f t="shared" si="45"/>
        <v>24.505826430648082</v>
      </c>
      <c r="AR85" s="7">
        <f t="shared" si="45"/>
        <v>35.169264132257709</v>
      </c>
      <c r="AS85" s="7">
        <f t="shared" si="45"/>
        <v>47.90489068079988</v>
      </c>
      <c r="AT85" s="7">
        <f t="shared" si="45"/>
        <v>61.401366156815598</v>
      </c>
      <c r="AU85" s="7">
        <f t="shared" si="45"/>
        <v>75.200314987167133</v>
      </c>
      <c r="AV85" s="7">
        <f t="shared" si="45"/>
        <v>89.089839492668446</v>
      </c>
      <c r="AW85" s="7">
        <f t="shared" si="45"/>
        <v>102.92475129300639</v>
      </c>
      <c r="AX85" s="7">
        <f t="shared" si="63"/>
        <v>116.54507103032049</v>
      </c>
      <c r="AY85" s="7">
        <f t="shared" si="63"/>
        <v>129.68705909759666</v>
      </c>
      <c r="AZ85" s="7">
        <f t="shared" si="63"/>
        <v>141.78405316076129</v>
      </c>
      <c r="BA85" s="7">
        <f t="shared" si="63"/>
        <v>151.41997843544769</v>
      </c>
      <c r="BB85" s="7">
        <f t="shared" si="64"/>
        <v>155.46226519485762</v>
      </c>
      <c r="BC85" s="7">
        <f t="shared" si="72"/>
        <v>90.983355518606658</v>
      </c>
      <c r="BD85" s="7">
        <f t="shared" si="65"/>
        <v>12.131114069147554</v>
      </c>
      <c r="BE85" s="40">
        <f t="shared" si="73"/>
        <v>1.0096558110759004</v>
      </c>
      <c r="BF85" s="40">
        <f t="shared" si="74"/>
        <v>0</v>
      </c>
      <c r="BG85" s="40">
        <f t="shared" si="75"/>
        <v>0</v>
      </c>
      <c r="BH85" s="40">
        <f t="shared" si="75"/>
        <v>0</v>
      </c>
      <c r="BI85" s="40">
        <f t="shared" si="75"/>
        <v>0</v>
      </c>
      <c r="BJ85" s="40">
        <f t="shared" si="75"/>
        <v>0</v>
      </c>
      <c r="BK85" s="40">
        <f t="shared" si="59"/>
        <v>0</v>
      </c>
      <c r="BL85" s="40">
        <f t="shared" si="76"/>
        <v>21.923957584814296</v>
      </c>
      <c r="BM85" s="40">
        <f t="shared" si="76"/>
        <v>352.55876977727161</v>
      </c>
      <c r="BN85" s="40">
        <f t="shared" si="76"/>
        <v>660.66136591867485</v>
      </c>
      <c r="BO85" s="40">
        <f t="shared" si="76"/>
        <v>925.2350632456014</v>
      </c>
      <c r="BP85" s="40">
        <f t="shared" si="60"/>
        <v>1128.2496015139291</v>
      </c>
      <c r="BQ85" s="40">
        <f t="shared" si="46"/>
        <v>1255.8698754380584</v>
      </c>
      <c r="BR85" s="40">
        <f t="shared" si="46"/>
        <v>1299.3987742525351</v>
      </c>
      <c r="BS85" s="40">
        <f t="shared" si="46"/>
        <v>1255.8698754380584</v>
      </c>
      <c r="BT85" s="40">
        <f t="shared" si="46"/>
        <v>1128.2496015139291</v>
      </c>
      <c r="BU85" s="40">
        <f t="shared" si="47"/>
        <v>925.2350632456014</v>
      </c>
      <c r="BV85" s="40">
        <f t="shared" si="47"/>
        <v>660.66136591867485</v>
      </c>
      <c r="BW85" s="40">
        <f t="shared" si="47"/>
        <v>352.55876977727161</v>
      </c>
      <c r="BX85" s="40">
        <f t="shared" si="47"/>
        <v>21.923957584814296</v>
      </c>
      <c r="BY85" s="40">
        <f t="shared" si="48"/>
        <v>0</v>
      </c>
      <c r="BZ85" s="40">
        <f t="shared" si="48"/>
        <v>0</v>
      </c>
      <c r="CA85" s="40">
        <f t="shared" si="48"/>
        <v>0</v>
      </c>
      <c r="CB85" s="40">
        <f t="shared" si="38"/>
        <v>0</v>
      </c>
      <c r="CC85" s="40">
        <f t="shared" si="38"/>
        <v>0</v>
      </c>
      <c r="CD85" s="40">
        <f t="shared" si="38"/>
        <v>0</v>
      </c>
      <c r="CE85" s="40">
        <f t="shared" si="77"/>
        <v>662.69337486879294</v>
      </c>
      <c r="CF85" s="10">
        <f t="shared" si="66"/>
        <v>1.5879591183122392</v>
      </c>
      <c r="CG85" s="14">
        <v>44270</v>
      </c>
      <c r="CH85" s="35">
        <f t="shared" si="67"/>
        <v>7.3838709677419354</v>
      </c>
      <c r="CI85" s="7">
        <f t="shared" si="68"/>
        <v>36.174214320544394</v>
      </c>
      <c r="CJ85" s="7">
        <f t="shared" si="78"/>
        <v>18.44884930347764</v>
      </c>
      <c r="CK85" s="10">
        <f t="shared" si="69"/>
        <v>21.940004803727977</v>
      </c>
      <c r="CM85" s="17" t="s">
        <v>61</v>
      </c>
      <c r="CN85" t="s">
        <v>70</v>
      </c>
      <c r="CO85" s="18" t="s">
        <v>412</v>
      </c>
      <c r="CP85">
        <v>245.8</v>
      </c>
      <c r="CQ85">
        <v>218.5</v>
      </c>
      <c r="CR85">
        <v>228.5</v>
      </c>
      <c r="CS85">
        <v>202.7</v>
      </c>
      <c r="CT85">
        <v>180.9</v>
      </c>
      <c r="CU85">
        <v>151.1</v>
      </c>
      <c r="CV85">
        <v>170.4</v>
      </c>
      <c r="CW85">
        <v>183.2</v>
      </c>
      <c r="CX85">
        <v>208.7</v>
      </c>
      <c r="CY85">
        <v>243.2</v>
      </c>
      <c r="CZ85">
        <v>238</v>
      </c>
      <c r="DA85">
        <v>246.5</v>
      </c>
      <c r="DB85">
        <v>2517.5</v>
      </c>
      <c r="DC85" s="17">
        <v>-11.08</v>
      </c>
      <c r="DD85">
        <v>-38.520000000000003</v>
      </c>
      <c r="DE85">
        <v>145.31</v>
      </c>
      <c r="DF85" s="24">
        <v>12785</v>
      </c>
    </row>
    <row r="86" spans="1:110" ht="15.75" thickBot="1" x14ac:dyDescent="0.3">
      <c r="A86" s="8">
        <v>75</v>
      </c>
      <c r="B86" s="3" t="s">
        <v>18</v>
      </c>
      <c r="C86" s="14">
        <v>44271</v>
      </c>
      <c r="D86" s="11">
        <f t="shared" si="70"/>
        <v>-2.0158745303931198</v>
      </c>
      <c r="E86" s="8">
        <f t="shared" si="79"/>
        <v>-180</v>
      </c>
      <c r="F86" s="3">
        <f t="shared" si="79"/>
        <v>-165</v>
      </c>
      <c r="G86" s="3">
        <f t="shared" si="79"/>
        <v>-150</v>
      </c>
      <c r="H86" s="3">
        <f t="shared" si="79"/>
        <v>-135</v>
      </c>
      <c r="I86" s="3">
        <f t="shared" si="57"/>
        <v>-120</v>
      </c>
      <c r="J86" s="3">
        <f t="shared" si="40"/>
        <v>-105</v>
      </c>
      <c r="K86" s="3">
        <f t="shared" si="40"/>
        <v>-90</v>
      </c>
      <c r="L86" s="3">
        <f t="shared" si="40"/>
        <v>-75</v>
      </c>
      <c r="M86" s="3">
        <f t="shared" si="40"/>
        <v>-60</v>
      </c>
      <c r="N86" s="3">
        <f t="shared" si="41"/>
        <v>-45</v>
      </c>
      <c r="O86" s="3">
        <f t="shared" si="41"/>
        <v>-30</v>
      </c>
      <c r="P86" s="3">
        <f t="shared" si="41"/>
        <v>-15</v>
      </c>
      <c r="Q86" s="3">
        <f t="shared" si="41"/>
        <v>0</v>
      </c>
      <c r="R86" s="3">
        <f t="shared" si="42"/>
        <v>15</v>
      </c>
      <c r="S86" s="3">
        <f t="shared" si="42"/>
        <v>30</v>
      </c>
      <c r="T86" s="3">
        <f t="shared" si="42"/>
        <v>45</v>
      </c>
      <c r="U86" s="3">
        <f t="shared" si="42"/>
        <v>60</v>
      </c>
      <c r="V86" s="3">
        <f t="shared" si="42"/>
        <v>75</v>
      </c>
      <c r="W86" s="3">
        <f t="shared" si="42"/>
        <v>90</v>
      </c>
      <c r="X86" s="3">
        <f t="shared" si="42"/>
        <v>105</v>
      </c>
      <c r="Y86" s="3">
        <f t="shared" si="61"/>
        <v>120</v>
      </c>
      <c r="Z86" s="3">
        <f t="shared" si="61"/>
        <v>135</v>
      </c>
      <c r="AA86" s="3">
        <f t="shared" si="61"/>
        <v>150</v>
      </c>
      <c r="AB86" s="3">
        <f t="shared" si="61"/>
        <v>165</v>
      </c>
      <c r="AC86" s="3">
        <f t="shared" si="62"/>
        <v>180</v>
      </c>
      <c r="AD86" s="7">
        <f t="shared" si="71"/>
        <v>155.86412546960688</v>
      </c>
      <c r="AE86" s="7">
        <f t="shared" si="71"/>
        <v>151.76706173363229</v>
      </c>
      <c r="AF86" s="7">
        <f t="shared" si="71"/>
        <v>142.04941545441531</v>
      </c>
      <c r="AG86" s="7">
        <f t="shared" si="71"/>
        <v>129.89709869129331</v>
      </c>
      <c r="AH86" s="7">
        <f t="shared" si="58"/>
        <v>116.72228073387907</v>
      </c>
      <c r="AI86" s="7">
        <f t="shared" si="43"/>
        <v>103.08376247827192</v>
      </c>
      <c r="AJ86" s="7">
        <f t="shared" si="43"/>
        <v>89.241061568432755</v>
      </c>
      <c r="AK86" s="7">
        <f t="shared" si="43"/>
        <v>75.352801035776693</v>
      </c>
      <c r="AL86" s="7">
        <f t="shared" si="43"/>
        <v>61.565255472428326</v>
      </c>
      <c r="AM86" s="7">
        <f t="shared" si="44"/>
        <v>48.094657314760269</v>
      </c>
      <c r="AN86" s="7">
        <f t="shared" si="44"/>
        <v>35.409412637638951</v>
      </c>
      <c r="AO86" s="7">
        <f t="shared" si="44"/>
        <v>24.834762684530119</v>
      </c>
      <c r="AP86" s="7">
        <f t="shared" si="44"/>
        <v>20.104125469606874</v>
      </c>
      <c r="AQ86" s="7">
        <f t="shared" si="45"/>
        <v>24.834762684530119</v>
      </c>
      <c r="AR86" s="7">
        <f t="shared" si="45"/>
        <v>35.409412637638951</v>
      </c>
      <c r="AS86" s="7">
        <f t="shared" si="45"/>
        <v>48.094657314760269</v>
      </c>
      <c r="AT86" s="7">
        <f t="shared" si="45"/>
        <v>61.565255472428326</v>
      </c>
      <c r="AU86" s="7">
        <f t="shared" si="45"/>
        <v>75.352801035776693</v>
      </c>
      <c r="AV86" s="7">
        <f t="shared" si="45"/>
        <v>89.241061568432755</v>
      </c>
      <c r="AW86" s="7">
        <f t="shared" si="45"/>
        <v>103.08376247827192</v>
      </c>
      <c r="AX86" s="7">
        <f t="shared" si="63"/>
        <v>116.72228073387907</v>
      </c>
      <c r="AY86" s="7">
        <f t="shared" si="63"/>
        <v>129.89709869129331</v>
      </c>
      <c r="AZ86" s="7">
        <f t="shared" si="63"/>
        <v>142.04941545441531</v>
      </c>
      <c r="BA86" s="7">
        <f t="shared" si="63"/>
        <v>151.76706173363229</v>
      </c>
      <c r="BB86" s="7">
        <f t="shared" si="64"/>
        <v>155.86412546960688</v>
      </c>
      <c r="BC86" s="7">
        <f t="shared" si="72"/>
        <v>90.819747811423014</v>
      </c>
      <c r="BD86" s="7">
        <f t="shared" si="65"/>
        <v>12.109299708189734</v>
      </c>
      <c r="BE86" s="40">
        <f t="shared" si="73"/>
        <v>1.0091112001122164</v>
      </c>
      <c r="BF86" s="40">
        <f t="shared" si="74"/>
        <v>0</v>
      </c>
      <c r="BG86" s="40">
        <f t="shared" si="75"/>
        <v>0</v>
      </c>
      <c r="BH86" s="40">
        <f t="shared" si="75"/>
        <v>0</v>
      </c>
      <c r="BI86" s="40">
        <f t="shared" si="75"/>
        <v>0</v>
      </c>
      <c r="BJ86" s="40">
        <f t="shared" si="75"/>
        <v>0</v>
      </c>
      <c r="BK86" s="40">
        <f t="shared" si="59"/>
        <v>0</v>
      </c>
      <c r="BL86" s="40">
        <f t="shared" si="76"/>
        <v>18.271691502345412</v>
      </c>
      <c r="BM86" s="40">
        <f t="shared" si="76"/>
        <v>348.81789076446006</v>
      </c>
      <c r="BN86" s="40">
        <f t="shared" si="76"/>
        <v>656.83791280028458</v>
      </c>
      <c r="BO86" s="40">
        <f t="shared" si="76"/>
        <v>921.34070213523</v>
      </c>
      <c r="BP86" s="40">
        <f t="shared" si="60"/>
        <v>1124.3008307876473</v>
      </c>
      <c r="BQ86" s="40">
        <f t="shared" si="46"/>
        <v>1251.8869013973451</v>
      </c>
      <c r="BR86" s="40">
        <f t="shared" si="46"/>
        <v>1295.4041340982237</v>
      </c>
      <c r="BS86" s="40">
        <f t="shared" si="46"/>
        <v>1251.8869013973451</v>
      </c>
      <c r="BT86" s="40">
        <f t="shared" si="46"/>
        <v>1124.3008307876473</v>
      </c>
      <c r="BU86" s="40">
        <f t="shared" si="47"/>
        <v>921.34070213523</v>
      </c>
      <c r="BV86" s="40">
        <f t="shared" si="47"/>
        <v>656.83791280028458</v>
      </c>
      <c r="BW86" s="40">
        <f t="shared" si="47"/>
        <v>348.81789076446006</v>
      </c>
      <c r="BX86" s="40">
        <f t="shared" si="47"/>
        <v>18.271691502345412</v>
      </c>
      <c r="BY86" s="40">
        <f t="shared" si="48"/>
        <v>0</v>
      </c>
      <c r="BZ86" s="40">
        <f t="shared" si="48"/>
        <v>0</v>
      </c>
      <c r="CA86" s="40">
        <f t="shared" si="48"/>
        <v>0</v>
      </c>
      <c r="CB86" s="40">
        <f t="shared" si="38"/>
        <v>0</v>
      </c>
      <c r="CC86" s="40">
        <f t="shared" si="38"/>
        <v>0</v>
      </c>
      <c r="CD86" s="40">
        <f t="shared" si="38"/>
        <v>0</v>
      </c>
      <c r="CE86" s="40">
        <f t="shared" si="77"/>
        <v>660.65610839009412</v>
      </c>
      <c r="CF86" s="10">
        <f t="shared" si="66"/>
        <v>1.5851036251402455</v>
      </c>
      <c r="CG86" s="14">
        <v>44271</v>
      </c>
      <c r="CH86" s="35">
        <f t="shared" si="67"/>
        <v>7.3838709677419354</v>
      </c>
      <c r="CI86" s="7">
        <f t="shared" si="68"/>
        <v>35.99126725711892</v>
      </c>
      <c r="CJ86" s="7">
        <f t="shared" si="78"/>
        <v>18.355546301130651</v>
      </c>
      <c r="CK86" s="10">
        <f t="shared" si="69"/>
        <v>21.84956708868992</v>
      </c>
      <c r="CM86" s="17" t="s">
        <v>42</v>
      </c>
      <c r="CN86" t="s">
        <v>44</v>
      </c>
      <c r="CO86" s="18" t="s">
        <v>413</v>
      </c>
      <c r="CP86">
        <v>138.19999999999999</v>
      </c>
      <c r="CQ86">
        <v>120.2</v>
      </c>
      <c r="CR86">
        <v>122</v>
      </c>
      <c r="CS86">
        <v>132.5</v>
      </c>
      <c r="CT86">
        <v>152.5</v>
      </c>
      <c r="CU86">
        <v>171.2</v>
      </c>
      <c r="CV86">
        <v>207.1</v>
      </c>
      <c r="CW86">
        <v>208.8</v>
      </c>
      <c r="CX86">
        <v>180.4</v>
      </c>
      <c r="CY86">
        <v>171.7</v>
      </c>
      <c r="CZ86">
        <v>141.1</v>
      </c>
      <c r="DA86">
        <v>143.1</v>
      </c>
      <c r="DB86">
        <v>1888.8</v>
      </c>
      <c r="DC86" s="17">
        <v>-4.08</v>
      </c>
      <c r="DD86">
        <v>-63.13</v>
      </c>
      <c r="DE86">
        <v>46</v>
      </c>
      <c r="DF86" s="24">
        <v>9498</v>
      </c>
    </row>
    <row r="87" spans="1:110" ht="15.75" thickBot="1" x14ac:dyDescent="0.3">
      <c r="A87" s="8">
        <v>76</v>
      </c>
      <c r="B87" s="3" t="s">
        <v>18</v>
      </c>
      <c r="C87" s="14">
        <v>44272</v>
      </c>
      <c r="D87" s="11">
        <f t="shared" si="70"/>
        <v>-1.6134169085144008</v>
      </c>
      <c r="E87" s="8">
        <f t="shared" si="79"/>
        <v>-180</v>
      </c>
      <c r="F87" s="3">
        <f t="shared" si="79"/>
        <v>-165</v>
      </c>
      <c r="G87" s="3">
        <f t="shared" si="79"/>
        <v>-150</v>
      </c>
      <c r="H87" s="3">
        <f t="shared" si="79"/>
        <v>-135</v>
      </c>
      <c r="I87" s="3">
        <f t="shared" si="57"/>
        <v>-120</v>
      </c>
      <c r="J87" s="3">
        <f t="shared" si="40"/>
        <v>-105</v>
      </c>
      <c r="K87" s="3">
        <f t="shared" si="40"/>
        <v>-90</v>
      </c>
      <c r="L87" s="3">
        <f t="shared" si="40"/>
        <v>-75</v>
      </c>
      <c r="M87" s="3">
        <f t="shared" si="40"/>
        <v>-60</v>
      </c>
      <c r="N87" s="3">
        <f t="shared" si="41"/>
        <v>-45</v>
      </c>
      <c r="O87" s="3">
        <f t="shared" si="41"/>
        <v>-30</v>
      </c>
      <c r="P87" s="3">
        <f t="shared" si="41"/>
        <v>-15</v>
      </c>
      <c r="Q87" s="3">
        <f t="shared" si="41"/>
        <v>0</v>
      </c>
      <c r="R87" s="3">
        <f t="shared" si="42"/>
        <v>15</v>
      </c>
      <c r="S87" s="3">
        <f t="shared" si="42"/>
        <v>30</v>
      </c>
      <c r="T87" s="3">
        <f t="shared" si="42"/>
        <v>45</v>
      </c>
      <c r="U87" s="3">
        <f t="shared" si="42"/>
        <v>60</v>
      </c>
      <c r="V87" s="3">
        <f t="shared" si="42"/>
        <v>75</v>
      </c>
      <c r="W87" s="3">
        <f t="shared" si="42"/>
        <v>90</v>
      </c>
      <c r="X87" s="3">
        <f t="shared" si="42"/>
        <v>105</v>
      </c>
      <c r="Y87" s="3">
        <f t="shared" si="61"/>
        <v>120</v>
      </c>
      <c r="Z87" s="3">
        <f t="shared" si="61"/>
        <v>135</v>
      </c>
      <c r="AA87" s="3">
        <f t="shared" si="61"/>
        <v>150</v>
      </c>
      <c r="AB87" s="3">
        <f t="shared" si="61"/>
        <v>165</v>
      </c>
      <c r="AC87" s="3">
        <f t="shared" si="62"/>
        <v>180</v>
      </c>
      <c r="AD87" s="7">
        <f t="shared" si="71"/>
        <v>156.26658309148559</v>
      </c>
      <c r="AE87" s="7">
        <f t="shared" si="71"/>
        <v>152.11330919136367</v>
      </c>
      <c r="AF87" s="7">
        <f t="shared" si="71"/>
        <v>142.31311731038303</v>
      </c>
      <c r="AG87" s="7">
        <f t="shared" si="71"/>
        <v>130.10572870580876</v>
      </c>
      <c r="AH87" s="7">
        <f t="shared" si="58"/>
        <v>116.89860648066389</v>
      </c>
      <c r="AI87" s="7">
        <f t="shared" si="43"/>
        <v>103.24245593768077</v>
      </c>
      <c r="AJ87" s="7">
        <f t="shared" si="43"/>
        <v>89.392540545820509</v>
      </c>
      <c r="AK87" s="7">
        <f t="shared" si="43"/>
        <v>75.506145303910742</v>
      </c>
      <c r="AL87" s="7">
        <f t="shared" si="43"/>
        <v>61.730661612303109</v>
      </c>
      <c r="AM87" s="7">
        <f t="shared" si="44"/>
        <v>48.286669917041294</v>
      </c>
      <c r="AN87" s="7">
        <f t="shared" si="44"/>
        <v>35.652457585061917</v>
      </c>
      <c r="AO87" s="7">
        <f t="shared" si="44"/>
        <v>25.166177382668295</v>
      </c>
      <c r="AP87" s="7">
        <f t="shared" si="44"/>
        <v>20.506583091485613</v>
      </c>
      <c r="AQ87" s="7">
        <f t="shared" si="45"/>
        <v>25.166177382668295</v>
      </c>
      <c r="AR87" s="7">
        <f t="shared" si="45"/>
        <v>35.652457585061917</v>
      </c>
      <c r="AS87" s="7">
        <f t="shared" si="45"/>
        <v>48.286669917041294</v>
      </c>
      <c r="AT87" s="7">
        <f t="shared" si="45"/>
        <v>61.730661612303109</v>
      </c>
      <c r="AU87" s="7">
        <f t="shared" si="45"/>
        <v>75.506145303910742</v>
      </c>
      <c r="AV87" s="7">
        <f t="shared" si="45"/>
        <v>89.392540545820509</v>
      </c>
      <c r="AW87" s="7">
        <f t="shared" si="45"/>
        <v>103.24245593768077</v>
      </c>
      <c r="AX87" s="7">
        <f t="shared" si="63"/>
        <v>116.89860648066389</v>
      </c>
      <c r="AY87" s="7">
        <f t="shared" si="63"/>
        <v>130.10572870580876</v>
      </c>
      <c r="AZ87" s="7">
        <f t="shared" si="63"/>
        <v>142.31311731038303</v>
      </c>
      <c r="BA87" s="7">
        <f t="shared" si="63"/>
        <v>152.11330919136367</v>
      </c>
      <c r="BB87" s="7">
        <f t="shared" si="64"/>
        <v>156.26658309148559</v>
      </c>
      <c r="BC87" s="7">
        <f t="shared" si="72"/>
        <v>90.655984536575104</v>
      </c>
      <c r="BD87" s="7">
        <f t="shared" si="65"/>
        <v>12.087464604876681</v>
      </c>
      <c r="BE87" s="40">
        <f t="shared" si="73"/>
        <v>1.0085638893033033</v>
      </c>
      <c r="BF87" s="40">
        <f t="shared" si="74"/>
        <v>0</v>
      </c>
      <c r="BG87" s="40">
        <f t="shared" si="75"/>
        <v>0</v>
      </c>
      <c r="BH87" s="40">
        <f t="shared" si="75"/>
        <v>0</v>
      </c>
      <c r="BI87" s="40">
        <f t="shared" si="75"/>
        <v>0</v>
      </c>
      <c r="BJ87" s="40">
        <f t="shared" si="75"/>
        <v>0</v>
      </c>
      <c r="BK87" s="40">
        <f t="shared" si="59"/>
        <v>0</v>
      </c>
      <c r="BL87" s="40">
        <f t="shared" si="76"/>
        <v>14.617007038385074</v>
      </c>
      <c r="BM87" s="40">
        <f t="shared" si="76"/>
        <v>345.05745723039007</v>
      </c>
      <c r="BN87" s="40">
        <f t="shared" si="76"/>
        <v>652.97893682047425</v>
      </c>
      <c r="BO87" s="40">
        <f t="shared" si="76"/>
        <v>917.39710583887654</v>
      </c>
      <c r="BP87" s="40">
        <f t="shared" si="60"/>
        <v>1120.2923030386789</v>
      </c>
      <c r="BQ87" s="40">
        <f t="shared" si="46"/>
        <v>1247.8375560308816</v>
      </c>
      <c r="BR87" s="40">
        <f t="shared" si="46"/>
        <v>1291.3408666025625</v>
      </c>
      <c r="BS87" s="40">
        <f t="shared" si="46"/>
        <v>1247.8375560308816</v>
      </c>
      <c r="BT87" s="40">
        <f t="shared" si="46"/>
        <v>1120.2923030386789</v>
      </c>
      <c r="BU87" s="40">
        <f t="shared" si="47"/>
        <v>917.39710583887654</v>
      </c>
      <c r="BV87" s="40">
        <f t="shared" si="47"/>
        <v>652.97893682047425</v>
      </c>
      <c r="BW87" s="40">
        <f t="shared" si="47"/>
        <v>345.05745723039007</v>
      </c>
      <c r="BX87" s="40">
        <f t="shared" si="47"/>
        <v>14.617007038385074</v>
      </c>
      <c r="BY87" s="40">
        <f t="shared" si="48"/>
        <v>0</v>
      </c>
      <c r="BZ87" s="40">
        <f t="shared" si="48"/>
        <v>0</v>
      </c>
      <c r="CA87" s="40">
        <f t="shared" si="48"/>
        <v>0</v>
      </c>
      <c r="CB87" s="40">
        <f t="shared" si="38"/>
        <v>0</v>
      </c>
      <c r="CC87" s="40">
        <f t="shared" si="38"/>
        <v>0</v>
      </c>
      <c r="CD87" s="40">
        <f t="shared" si="38"/>
        <v>0</v>
      </c>
      <c r="CE87" s="40">
        <f t="shared" si="77"/>
        <v>658.58384196730685</v>
      </c>
      <c r="CF87" s="10">
        <f t="shared" si="66"/>
        <v>1.5822454168003013</v>
      </c>
      <c r="CG87" s="14">
        <v>44272</v>
      </c>
      <c r="CH87" s="35">
        <f t="shared" si="67"/>
        <v>7.3838709677419354</v>
      </c>
      <c r="CI87" s="7">
        <f t="shared" si="68"/>
        <v>35.806097734533928</v>
      </c>
      <c r="CJ87" s="7">
        <f t="shared" si="78"/>
        <v>18.261109844612303</v>
      </c>
      <c r="CK87" s="10">
        <f t="shared" si="69"/>
        <v>21.757663478990164</v>
      </c>
      <c r="CM87" s="17" t="s">
        <v>42</v>
      </c>
      <c r="CN87" t="s">
        <v>45</v>
      </c>
      <c r="CO87" s="18" t="s">
        <v>414</v>
      </c>
      <c r="CP87">
        <v>134.19999999999999</v>
      </c>
      <c r="CQ87">
        <v>104.4</v>
      </c>
      <c r="CR87">
        <v>118.6</v>
      </c>
      <c r="CS87">
        <v>119.2</v>
      </c>
      <c r="CT87">
        <v>134.1</v>
      </c>
      <c r="CU87">
        <v>163.9</v>
      </c>
      <c r="CV87">
        <v>211.6</v>
      </c>
      <c r="CW87">
        <v>211.8</v>
      </c>
      <c r="CX87">
        <v>188.7</v>
      </c>
      <c r="CY87">
        <v>167.3</v>
      </c>
      <c r="CZ87">
        <v>149.80000000000001</v>
      </c>
      <c r="DA87">
        <v>132.5</v>
      </c>
      <c r="DB87">
        <v>1836.1</v>
      </c>
      <c r="DC87" s="17">
        <v>-3.84</v>
      </c>
      <c r="DD87">
        <v>-62.06</v>
      </c>
      <c r="DE87">
        <v>32</v>
      </c>
      <c r="DF87" s="24">
        <v>27260</v>
      </c>
    </row>
    <row r="88" spans="1:110" ht="15.75" thickBot="1" x14ac:dyDescent="0.3">
      <c r="A88" s="8">
        <v>77</v>
      </c>
      <c r="B88" s="3" t="s">
        <v>18</v>
      </c>
      <c r="C88" s="14">
        <v>44273</v>
      </c>
      <c r="D88" s="11">
        <f t="shared" si="70"/>
        <v>-1.2104811963853008</v>
      </c>
      <c r="E88" s="8">
        <f t="shared" si="79"/>
        <v>-180</v>
      </c>
      <c r="F88" s="3">
        <f t="shared" si="79"/>
        <v>-165</v>
      </c>
      <c r="G88" s="3">
        <f t="shared" si="79"/>
        <v>-150</v>
      </c>
      <c r="H88" s="3">
        <f t="shared" si="79"/>
        <v>-135</v>
      </c>
      <c r="I88" s="3">
        <f t="shared" si="57"/>
        <v>-120</v>
      </c>
      <c r="J88" s="3">
        <f t="shared" si="40"/>
        <v>-105</v>
      </c>
      <c r="K88" s="3">
        <f t="shared" si="40"/>
        <v>-90</v>
      </c>
      <c r="L88" s="3">
        <f t="shared" si="40"/>
        <v>-75</v>
      </c>
      <c r="M88" s="3">
        <f t="shared" si="40"/>
        <v>-60</v>
      </c>
      <c r="N88" s="3">
        <f t="shared" si="41"/>
        <v>-45</v>
      </c>
      <c r="O88" s="3">
        <f t="shared" si="41"/>
        <v>-30</v>
      </c>
      <c r="P88" s="3">
        <f t="shared" si="41"/>
        <v>-15</v>
      </c>
      <c r="Q88" s="3">
        <f t="shared" si="41"/>
        <v>0</v>
      </c>
      <c r="R88" s="3">
        <f t="shared" si="42"/>
        <v>15</v>
      </c>
      <c r="S88" s="3">
        <f t="shared" si="42"/>
        <v>30</v>
      </c>
      <c r="T88" s="3">
        <f t="shared" si="42"/>
        <v>45</v>
      </c>
      <c r="U88" s="3">
        <f t="shared" si="42"/>
        <v>60</v>
      </c>
      <c r="V88" s="3">
        <f t="shared" si="42"/>
        <v>75</v>
      </c>
      <c r="W88" s="3">
        <f t="shared" si="42"/>
        <v>90</v>
      </c>
      <c r="X88" s="3">
        <f t="shared" si="42"/>
        <v>105</v>
      </c>
      <c r="Y88" s="3">
        <f t="shared" si="61"/>
        <v>120</v>
      </c>
      <c r="Z88" s="3">
        <f t="shared" si="61"/>
        <v>135</v>
      </c>
      <c r="AA88" s="3">
        <f t="shared" si="61"/>
        <v>150</v>
      </c>
      <c r="AB88" s="3">
        <f t="shared" si="61"/>
        <v>165</v>
      </c>
      <c r="AC88" s="3">
        <f t="shared" si="62"/>
        <v>180</v>
      </c>
      <c r="AD88" s="7">
        <f t="shared" si="71"/>
        <v>156.66951880361466</v>
      </c>
      <c r="AE88" s="7">
        <f t="shared" si="71"/>
        <v>152.45856138006823</v>
      </c>
      <c r="AF88" s="7">
        <f t="shared" si="71"/>
        <v>142.57502787307109</v>
      </c>
      <c r="AG88" s="7">
        <f t="shared" si="71"/>
        <v>130.31285694523106</v>
      </c>
      <c r="AH88" s="7">
        <f t="shared" si="58"/>
        <v>117.07397898273013</v>
      </c>
      <c r="AI88" s="7">
        <f t="shared" si="43"/>
        <v>103.40077471414369</v>
      </c>
      <c r="AJ88" s="7">
        <f t="shared" si="43"/>
        <v>89.544225238489602</v>
      </c>
      <c r="AK88" s="7">
        <f t="shared" si="43"/>
        <v>75.660297093880587</v>
      </c>
      <c r="AL88" s="7">
        <f t="shared" si="43"/>
        <v>61.897527940941593</v>
      </c>
      <c r="AM88" s="7">
        <f t="shared" si="44"/>
        <v>48.480854548021348</v>
      </c>
      <c r="AN88" s="7">
        <f t="shared" si="44"/>
        <v>35.898284615975804</v>
      </c>
      <c r="AO88" s="7">
        <f t="shared" si="44"/>
        <v>25.499902270382716</v>
      </c>
      <c r="AP88" s="7">
        <f t="shared" si="44"/>
        <v>20.909518803614695</v>
      </c>
      <c r="AQ88" s="7">
        <f t="shared" si="45"/>
        <v>25.499902270382716</v>
      </c>
      <c r="AR88" s="7">
        <f t="shared" si="45"/>
        <v>35.898284615975804</v>
      </c>
      <c r="AS88" s="7">
        <f t="shared" si="45"/>
        <v>48.480854548021348</v>
      </c>
      <c r="AT88" s="7">
        <f t="shared" si="45"/>
        <v>61.897527940941593</v>
      </c>
      <c r="AU88" s="7">
        <f t="shared" si="45"/>
        <v>75.660297093880587</v>
      </c>
      <c r="AV88" s="7">
        <f t="shared" si="45"/>
        <v>89.544225238489602</v>
      </c>
      <c r="AW88" s="7">
        <f t="shared" si="45"/>
        <v>103.40077471414369</v>
      </c>
      <c r="AX88" s="7">
        <f t="shared" si="63"/>
        <v>117.07397898273013</v>
      </c>
      <c r="AY88" s="7">
        <f t="shared" si="63"/>
        <v>130.31285694523106</v>
      </c>
      <c r="AZ88" s="7">
        <f t="shared" si="63"/>
        <v>142.57502787307109</v>
      </c>
      <c r="BA88" s="7">
        <f t="shared" si="63"/>
        <v>152.45856138006823</v>
      </c>
      <c r="BB88" s="7">
        <f t="shared" si="64"/>
        <v>156.66951880361466</v>
      </c>
      <c r="BC88" s="7">
        <f t="shared" si="72"/>
        <v>90.492096986464972</v>
      </c>
      <c r="BD88" s="7">
        <f t="shared" si="65"/>
        <v>12.065612931528664</v>
      </c>
      <c r="BE88" s="40">
        <f t="shared" si="73"/>
        <v>1.0080140408291658</v>
      </c>
      <c r="BF88" s="40">
        <f t="shared" si="74"/>
        <v>0</v>
      </c>
      <c r="BG88" s="40">
        <f t="shared" si="75"/>
        <v>0</v>
      </c>
      <c r="BH88" s="40">
        <f t="shared" si="75"/>
        <v>0</v>
      </c>
      <c r="BI88" s="40">
        <f t="shared" si="75"/>
        <v>0</v>
      </c>
      <c r="BJ88" s="40">
        <f t="shared" si="75"/>
        <v>0</v>
      </c>
      <c r="BK88" s="40">
        <f t="shared" si="59"/>
        <v>0</v>
      </c>
      <c r="BL88" s="40">
        <f t="shared" si="76"/>
        <v>10.961201360068207</v>
      </c>
      <c r="BM88" s="40">
        <f t="shared" si="76"/>
        <v>341.27875449560088</v>
      </c>
      <c r="BN88" s="40">
        <f t="shared" si="76"/>
        <v>649.08571226051367</v>
      </c>
      <c r="BO88" s="40">
        <f t="shared" si="76"/>
        <v>913.40553915817611</v>
      </c>
      <c r="BP88" s="40">
        <f t="shared" si="60"/>
        <v>1116.2252757946794</v>
      </c>
      <c r="BQ88" s="40">
        <f t="shared" si="46"/>
        <v>1243.7230922937088</v>
      </c>
      <c r="BR88" s="40">
        <f t="shared" si="46"/>
        <v>1287.210223160959</v>
      </c>
      <c r="BS88" s="40">
        <f t="shared" si="46"/>
        <v>1243.7230922937088</v>
      </c>
      <c r="BT88" s="40">
        <f t="shared" si="46"/>
        <v>1116.2252757946794</v>
      </c>
      <c r="BU88" s="40">
        <f t="shared" si="47"/>
        <v>913.40553915817611</v>
      </c>
      <c r="BV88" s="40">
        <f t="shared" si="47"/>
        <v>649.08571226051367</v>
      </c>
      <c r="BW88" s="40">
        <f t="shared" si="47"/>
        <v>341.27875449560088</v>
      </c>
      <c r="BX88" s="40">
        <f t="shared" si="47"/>
        <v>10.961201360068207</v>
      </c>
      <c r="BY88" s="40">
        <f t="shared" si="48"/>
        <v>0</v>
      </c>
      <c r="BZ88" s="40">
        <f t="shared" si="48"/>
        <v>0</v>
      </c>
      <c r="CA88" s="40">
        <f t="shared" si="48"/>
        <v>0</v>
      </c>
      <c r="CB88" s="40">
        <f t="shared" si="38"/>
        <v>0</v>
      </c>
      <c r="CC88" s="40">
        <f t="shared" si="38"/>
        <v>0</v>
      </c>
      <c r="CD88" s="40">
        <f t="shared" si="38"/>
        <v>0</v>
      </c>
      <c r="CE88" s="40">
        <f t="shared" si="77"/>
        <v>656.47721381208908</v>
      </c>
      <c r="CF88" s="10">
        <f t="shared" si="66"/>
        <v>1.5793850394478524</v>
      </c>
      <c r="CG88" s="14">
        <v>44273</v>
      </c>
      <c r="CH88" s="35">
        <f t="shared" si="67"/>
        <v>7.3838709677419354</v>
      </c>
      <c r="CI88" s="7">
        <f t="shared" si="68"/>
        <v>35.618765768778481</v>
      </c>
      <c r="CJ88" s="7">
        <f t="shared" si="78"/>
        <v>18.165570542077024</v>
      </c>
      <c r="CK88" s="10">
        <f t="shared" si="69"/>
        <v>21.664321902001593</v>
      </c>
      <c r="CM88" s="17" t="s">
        <v>125</v>
      </c>
      <c r="CN88" t="s">
        <v>132</v>
      </c>
      <c r="CO88" s="18" t="s">
        <v>415</v>
      </c>
      <c r="CP88">
        <v>142.19999999999999</v>
      </c>
      <c r="CQ88">
        <v>128.1</v>
      </c>
      <c r="CR88">
        <v>143.19999999999999</v>
      </c>
      <c r="CS88">
        <v>167.2</v>
      </c>
      <c r="CT88">
        <v>221.9</v>
      </c>
      <c r="CU88">
        <v>266.89999999999998</v>
      </c>
      <c r="CV88">
        <v>291.8</v>
      </c>
      <c r="CW88">
        <v>291.89999999999998</v>
      </c>
      <c r="CX88">
        <v>242.1</v>
      </c>
      <c r="CY88">
        <v>207.6</v>
      </c>
      <c r="CZ88">
        <v>174.3</v>
      </c>
      <c r="DA88">
        <v>150</v>
      </c>
      <c r="DB88">
        <v>2427.1999999999998</v>
      </c>
      <c r="DC88" s="17">
        <v>-6.03</v>
      </c>
      <c r="DD88">
        <v>-44.25</v>
      </c>
      <c r="DE88">
        <v>179.75</v>
      </c>
      <c r="DF88" s="24">
        <v>27899</v>
      </c>
    </row>
    <row r="89" spans="1:110" ht="15.75" thickBot="1" x14ac:dyDescent="0.3">
      <c r="A89" s="8">
        <v>78</v>
      </c>
      <c r="B89" s="3" t="s">
        <v>18</v>
      </c>
      <c r="C89" s="14">
        <v>44274</v>
      </c>
      <c r="D89" s="11">
        <f t="shared" si="70"/>
        <v>-0.80718679255338766</v>
      </c>
      <c r="E89" s="8">
        <f t="shared" si="79"/>
        <v>-180</v>
      </c>
      <c r="F89" s="3">
        <f t="shared" si="79"/>
        <v>-165</v>
      </c>
      <c r="G89" s="3">
        <f t="shared" si="79"/>
        <v>-150</v>
      </c>
      <c r="H89" s="3">
        <f t="shared" si="79"/>
        <v>-135</v>
      </c>
      <c r="I89" s="3">
        <f t="shared" si="57"/>
        <v>-120</v>
      </c>
      <c r="J89" s="3">
        <f t="shared" si="40"/>
        <v>-105</v>
      </c>
      <c r="K89" s="3">
        <f t="shared" si="40"/>
        <v>-90</v>
      </c>
      <c r="L89" s="3">
        <f t="shared" si="40"/>
        <v>-75</v>
      </c>
      <c r="M89" s="3">
        <f t="shared" si="40"/>
        <v>-60</v>
      </c>
      <c r="N89" s="3">
        <f t="shared" si="41"/>
        <v>-45</v>
      </c>
      <c r="O89" s="3">
        <f t="shared" si="41"/>
        <v>-30</v>
      </c>
      <c r="P89" s="3">
        <f t="shared" si="41"/>
        <v>-15</v>
      </c>
      <c r="Q89" s="3">
        <f t="shared" si="41"/>
        <v>0</v>
      </c>
      <c r="R89" s="3">
        <f t="shared" si="42"/>
        <v>15</v>
      </c>
      <c r="S89" s="3">
        <f t="shared" si="42"/>
        <v>30</v>
      </c>
      <c r="T89" s="3">
        <f t="shared" si="42"/>
        <v>45</v>
      </c>
      <c r="U89" s="3">
        <f t="shared" si="42"/>
        <v>60</v>
      </c>
      <c r="V89" s="3">
        <f t="shared" si="42"/>
        <v>75</v>
      </c>
      <c r="W89" s="3">
        <f t="shared" si="42"/>
        <v>90</v>
      </c>
      <c r="X89" s="3">
        <f t="shared" si="42"/>
        <v>105</v>
      </c>
      <c r="Y89" s="3">
        <f t="shared" si="61"/>
        <v>120</v>
      </c>
      <c r="Z89" s="3">
        <f t="shared" si="61"/>
        <v>135</v>
      </c>
      <c r="AA89" s="3">
        <f t="shared" si="61"/>
        <v>150</v>
      </c>
      <c r="AB89" s="3">
        <f t="shared" si="61"/>
        <v>165</v>
      </c>
      <c r="AC89" s="3">
        <f t="shared" si="62"/>
        <v>180</v>
      </c>
      <c r="AD89" s="7">
        <f t="shared" si="71"/>
        <v>157.07281320744659</v>
      </c>
      <c r="AE89" s="7">
        <f t="shared" si="71"/>
        <v>152.80265764636732</v>
      </c>
      <c r="AF89" s="7">
        <f t="shared" si="71"/>
        <v>142.8350174749275</v>
      </c>
      <c r="AG89" s="7">
        <f t="shared" si="71"/>
        <v>130.51839285604257</v>
      </c>
      <c r="AH89" s="7">
        <f t="shared" si="58"/>
        <v>117.24833013486244</v>
      </c>
      <c r="AI89" s="7">
        <f t="shared" si="43"/>
        <v>103.55866239467865</v>
      </c>
      <c r="AJ89" s="7">
        <f t="shared" si="43"/>
        <v>89.696064330928834</v>
      </c>
      <c r="AK89" s="7">
        <f t="shared" si="43"/>
        <v>75.815204868304207</v>
      </c>
      <c r="AL89" s="7">
        <f t="shared" si="43"/>
        <v>62.065796207434161</v>
      </c>
      <c r="AM89" s="7">
        <f t="shared" si="44"/>
        <v>48.677134865553249</v>
      </c>
      <c r="AN89" s="7">
        <f t="shared" si="44"/>
        <v>36.146776860841001</v>
      </c>
      <c r="AO89" s="7">
        <f t="shared" si="44"/>
        <v>25.835769754806957</v>
      </c>
      <c r="AP89" s="7">
        <f t="shared" si="44"/>
        <v>21.312813207446617</v>
      </c>
      <c r="AQ89" s="7">
        <f t="shared" si="45"/>
        <v>25.835769754806957</v>
      </c>
      <c r="AR89" s="7">
        <f t="shared" si="45"/>
        <v>36.146776860841001</v>
      </c>
      <c r="AS89" s="7">
        <f t="shared" si="45"/>
        <v>48.677134865553249</v>
      </c>
      <c r="AT89" s="7">
        <f t="shared" si="45"/>
        <v>62.065796207434161</v>
      </c>
      <c r="AU89" s="7">
        <f t="shared" si="45"/>
        <v>75.815204868304207</v>
      </c>
      <c r="AV89" s="7">
        <f t="shared" si="45"/>
        <v>89.696064330928834</v>
      </c>
      <c r="AW89" s="7">
        <f t="shared" si="45"/>
        <v>103.55866239467865</v>
      </c>
      <c r="AX89" s="7">
        <f t="shared" si="63"/>
        <v>117.24833013486244</v>
      </c>
      <c r="AY89" s="7">
        <f t="shared" si="63"/>
        <v>130.51839285604257</v>
      </c>
      <c r="AZ89" s="7">
        <f t="shared" si="63"/>
        <v>142.8350174749275</v>
      </c>
      <c r="BA89" s="7">
        <f t="shared" si="63"/>
        <v>152.80265764636732</v>
      </c>
      <c r="BB89" s="7">
        <f t="shared" si="64"/>
        <v>157.07281320744659</v>
      </c>
      <c r="BC89" s="7">
        <f t="shared" si="72"/>
        <v>90.328116334424081</v>
      </c>
      <c r="BD89" s="7">
        <f t="shared" si="65"/>
        <v>12.043748844589878</v>
      </c>
      <c r="BE89" s="40">
        <f t="shared" si="73"/>
        <v>1.0074618176217736</v>
      </c>
      <c r="BF89" s="40">
        <f t="shared" si="74"/>
        <v>0</v>
      </c>
      <c r="BG89" s="40">
        <f t="shared" si="75"/>
        <v>0</v>
      </c>
      <c r="BH89" s="40">
        <f t="shared" si="75"/>
        <v>0</v>
      </c>
      <c r="BI89" s="40">
        <f t="shared" si="75"/>
        <v>0</v>
      </c>
      <c r="BJ89" s="40">
        <f t="shared" si="75"/>
        <v>0</v>
      </c>
      <c r="BK89" s="40">
        <f t="shared" si="59"/>
        <v>0</v>
      </c>
      <c r="BL89" s="40">
        <f t="shared" si="76"/>
        <v>7.3055700872948979</v>
      </c>
      <c r="BM89" s="40">
        <f t="shared" si="76"/>
        <v>337.48308707952827</v>
      </c>
      <c r="BN89" s="40">
        <f t="shared" si="76"/>
        <v>645.15955193288676</v>
      </c>
      <c r="BO89" s="40">
        <f t="shared" si="76"/>
        <v>909.36732202701228</v>
      </c>
      <c r="BP89" s="40">
        <f t="shared" si="60"/>
        <v>1112.1010744539756</v>
      </c>
      <c r="BQ89" s="40">
        <f t="shared" si="46"/>
        <v>1239.5448390192453</v>
      </c>
      <c r="BR89" s="40">
        <f t="shared" si="46"/>
        <v>1283.0135337784777</v>
      </c>
      <c r="BS89" s="40">
        <f t="shared" si="46"/>
        <v>1239.5448390192453</v>
      </c>
      <c r="BT89" s="40">
        <f t="shared" si="46"/>
        <v>1112.1010744539756</v>
      </c>
      <c r="BU89" s="40">
        <f t="shared" si="47"/>
        <v>909.36732202701228</v>
      </c>
      <c r="BV89" s="40">
        <f t="shared" si="47"/>
        <v>645.15955193288676</v>
      </c>
      <c r="BW89" s="40">
        <f t="shared" si="47"/>
        <v>337.48308707952827</v>
      </c>
      <c r="BX89" s="40">
        <f t="shared" si="47"/>
        <v>7.3055700872948979</v>
      </c>
      <c r="BY89" s="40">
        <f t="shared" si="48"/>
        <v>0</v>
      </c>
      <c r="BZ89" s="40">
        <f t="shared" si="48"/>
        <v>0</v>
      </c>
      <c r="CA89" s="40">
        <f t="shared" si="48"/>
        <v>0</v>
      </c>
      <c r="CB89" s="40">
        <f t="shared" si="48"/>
        <v>0</v>
      </c>
      <c r="CC89" s="40">
        <f t="shared" si="48"/>
        <v>0</v>
      </c>
      <c r="CD89" s="40">
        <f t="shared" si="48"/>
        <v>0</v>
      </c>
      <c r="CE89" s="40">
        <f t="shared" si="77"/>
        <v>654.33690222702364</v>
      </c>
      <c r="CF89" s="10">
        <f t="shared" si="66"/>
        <v>1.5765230371601717</v>
      </c>
      <c r="CG89" s="14">
        <v>44274</v>
      </c>
      <c r="CH89" s="35">
        <f t="shared" si="67"/>
        <v>7.3838709677419354</v>
      </c>
      <c r="CI89" s="7">
        <f t="shared" si="68"/>
        <v>35.429333817412896</v>
      </c>
      <c r="CJ89" s="7">
        <f t="shared" si="78"/>
        <v>18.068960246880579</v>
      </c>
      <c r="CK89" s="10">
        <f t="shared" si="69"/>
        <v>21.569571909568936</v>
      </c>
      <c r="CM89" s="17" t="s">
        <v>206</v>
      </c>
      <c r="CN89" t="s">
        <v>211</v>
      </c>
      <c r="CO89" s="18" t="s">
        <v>416</v>
      </c>
      <c r="CP89">
        <v>141.69999999999999</v>
      </c>
      <c r="CQ89">
        <v>133.19999999999999</v>
      </c>
      <c r="CR89">
        <v>138</v>
      </c>
      <c r="CS89">
        <v>165</v>
      </c>
      <c r="CT89">
        <v>225.5</v>
      </c>
      <c r="CU89">
        <v>268.39999999999998</v>
      </c>
      <c r="CV89">
        <v>289.3</v>
      </c>
      <c r="CW89">
        <v>250.2</v>
      </c>
      <c r="CX89">
        <v>162.69999999999999</v>
      </c>
      <c r="CY89">
        <v>156.4</v>
      </c>
      <c r="CZ89">
        <v>148.1</v>
      </c>
      <c r="DA89">
        <v>136.9</v>
      </c>
      <c r="DB89">
        <v>2215.4</v>
      </c>
      <c r="DC89" s="17">
        <v>-8.27</v>
      </c>
      <c r="DD89">
        <v>-49.27</v>
      </c>
      <c r="DE89">
        <v>156.85</v>
      </c>
      <c r="DF89" s="24">
        <v>7384</v>
      </c>
    </row>
    <row r="90" spans="1:110" ht="15.75" thickBot="1" x14ac:dyDescent="0.3">
      <c r="A90" s="8">
        <v>79</v>
      </c>
      <c r="B90" s="3" t="s">
        <v>18</v>
      </c>
      <c r="C90" s="14">
        <v>44275</v>
      </c>
      <c r="D90" s="11">
        <f t="shared" si="70"/>
        <v>-0.40365320185432335</v>
      </c>
      <c r="E90" s="8">
        <f t="shared" si="79"/>
        <v>-180</v>
      </c>
      <c r="F90" s="3">
        <f t="shared" si="79"/>
        <v>-165</v>
      </c>
      <c r="G90" s="3">
        <f t="shared" si="79"/>
        <v>-150</v>
      </c>
      <c r="H90" s="3">
        <f t="shared" si="79"/>
        <v>-135</v>
      </c>
      <c r="I90" s="3">
        <f t="shared" si="57"/>
        <v>-120</v>
      </c>
      <c r="J90" s="3">
        <f t="shared" si="40"/>
        <v>-105</v>
      </c>
      <c r="K90" s="3">
        <f t="shared" si="40"/>
        <v>-90</v>
      </c>
      <c r="L90" s="3">
        <f t="shared" si="40"/>
        <v>-75</v>
      </c>
      <c r="M90" s="3">
        <f t="shared" si="40"/>
        <v>-60</v>
      </c>
      <c r="N90" s="3">
        <f t="shared" si="41"/>
        <v>-45</v>
      </c>
      <c r="O90" s="3">
        <f t="shared" si="41"/>
        <v>-30</v>
      </c>
      <c r="P90" s="3">
        <f t="shared" si="41"/>
        <v>-15</v>
      </c>
      <c r="Q90" s="3">
        <f t="shared" si="41"/>
        <v>0</v>
      </c>
      <c r="R90" s="3">
        <f t="shared" si="42"/>
        <v>15</v>
      </c>
      <c r="S90" s="3">
        <f t="shared" si="42"/>
        <v>30</v>
      </c>
      <c r="T90" s="3">
        <f t="shared" si="42"/>
        <v>45</v>
      </c>
      <c r="U90" s="3">
        <f t="shared" si="42"/>
        <v>60</v>
      </c>
      <c r="V90" s="3">
        <f t="shared" si="42"/>
        <v>75</v>
      </c>
      <c r="W90" s="3">
        <f t="shared" si="42"/>
        <v>90</v>
      </c>
      <c r="X90" s="3">
        <f t="shared" si="42"/>
        <v>105</v>
      </c>
      <c r="Y90" s="3">
        <f t="shared" si="61"/>
        <v>120</v>
      </c>
      <c r="Z90" s="3">
        <f t="shared" si="61"/>
        <v>135</v>
      </c>
      <c r="AA90" s="3">
        <f t="shared" si="61"/>
        <v>150</v>
      </c>
      <c r="AB90" s="3">
        <f t="shared" si="61"/>
        <v>165</v>
      </c>
      <c r="AC90" s="3">
        <f t="shared" si="62"/>
        <v>180</v>
      </c>
      <c r="AD90" s="7">
        <f t="shared" si="71"/>
        <v>157.47634679814564</v>
      </c>
      <c r="AE90" s="7">
        <f t="shared" si="71"/>
        <v>153.14543615723039</v>
      </c>
      <c r="AF90" s="7">
        <f t="shared" si="71"/>
        <v>143.09295778853982</v>
      </c>
      <c r="AG90" s="7">
        <f t="shared" si="71"/>
        <v>130.7222476257889</v>
      </c>
      <c r="AH90" s="7">
        <f t="shared" si="58"/>
        <v>117.42159307329834</v>
      </c>
      <c r="AI90" s="7">
        <f t="shared" si="43"/>
        <v>103.71606314980968</v>
      </c>
      <c r="AJ90" s="7">
        <f t="shared" si="43"/>
        <v>89.848006410559421</v>
      </c>
      <c r="AK90" s="7">
        <f t="shared" si="43"/>
        <v>75.970816284123771</v>
      </c>
      <c r="AL90" s="7">
        <f t="shared" si="43"/>
        <v>62.235406594047575</v>
      </c>
      <c r="AM90" s="7">
        <f t="shared" si="44"/>
        <v>48.875432214580826</v>
      </c>
      <c r="AN90" s="7">
        <f t="shared" si="44"/>
        <v>36.397815115844232</v>
      </c>
      <c r="AO90" s="7">
        <f t="shared" si="44"/>
        <v>26.173613006300105</v>
      </c>
      <c r="AP90" s="7">
        <f t="shared" si="44"/>
        <v>21.716346798145683</v>
      </c>
      <c r="AQ90" s="7">
        <f t="shared" si="45"/>
        <v>26.173613006300105</v>
      </c>
      <c r="AR90" s="7">
        <f t="shared" si="45"/>
        <v>36.397815115844232</v>
      </c>
      <c r="AS90" s="7">
        <f t="shared" si="45"/>
        <v>48.875432214580826</v>
      </c>
      <c r="AT90" s="7">
        <f t="shared" si="45"/>
        <v>62.235406594047575</v>
      </c>
      <c r="AU90" s="7">
        <f t="shared" si="45"/>
        <v>75.970816284123771</v>
      </c>
      <c r="AV90" s="7">
        <f t="shared" si="45"/>
        <v>89.848006410559421</v>
      </c>
      <c r="AW90" s="7">
        <f t="shared" si="45"/>
        <v>103.71606314980968</v>
      </c>
      <c r="AX90" s="7">
        <f t="shared" si="63"/>
        <v>117.42159307329834</v>
      </c>
      <c r="AY90" s="7">
        <f t="shared" si="63"/>
        <v>130.7222476257889</v>
      </c>
      <c r="AZ90" s="7">
        <f t="shared" si="63"/>
        <v>143.09295778853982</v>
      </c>
      <c r="BA90" s="7">
        <f t="shared" si="63"/>
        <v>153.14543615723039</v>
      </c>
      <c r="BB90" s="7">
        <f t="shared" si="64"/>
        <v>157.47634679814564</v>
      </c>
      <c r="BC90" s="7">
        <f t="shared" si="72"/>
        <v>90.164073664261409</v>
      </c>
      <c r="BD90" s="7">
        <f t="shared" si="65"/>
        <v>12.021876488568187</v>
      </c>
      <c r="BE90" s="40">
        <f t="shared" si="73"/>
        <v>1.0069073833167805</v>
      </c>
      <c r="BF90" s="40">
        <f t="shared" si="74"/>
        <v>0</v>
      </c>
      <c r="BG90" s="40">
        <f t="shared" si="75"/>
        <v>0</v>
      </c>
      <c r="BH90" s="40">
        <f t="shared" si="75"/>
        <v>0</v>
      </c>
      <c r="BI90" s="40">
        <f t="shared" si="75"/>
        <v>0</v>
      </c>
      <c r="BJ90" s="40">
        <f t="shared" si="75"/>
        <v>0</v>
      </c>
      <c r="BK90" s="40">
        <f t="shared" si="59"/>
        <v>0</v>
      </c>
      <c r="BL90" s="40">
        <f t="shared" si="76"/>
        <v>3.6514063752758181</v>
      </c>
      <c r="BM90" s="40">
        <f t="shared" si="76"/>
        <v>333.67177778541293</v>
      </c>
      <c r="BN90" s="40">
        <f t="shared" si="76"/>
        <v>641.20180626839999</v>
      </c>
      <c r="BO90" s="40">
        <f t="shared" si="76"/>
        <v>905.28382860052204</v>
      </c>
      <c r="BP90" s="40">
        <f t="shared" si="60"/>
        <v>1107.9210913760219</v>
      </c>
      <c r="BQ90" s="40">
        <f t="shared" si="46"/>
        <v>1235.3042000106591</v>
      </c>
      <c r="BR90" s="40">
        <f t="shared" si="46"/>
        <v>1278.7522061615239</v>
      </c>
      <c r="BS90" s="40">
        <f t="shared" si="46"/>
        <v>1235.3042000106591</v>
      </c>
      <c r="BT90" s="40">
        <f t="shared" si="46"/>
        <v>1107.9210913760219</v>
      </c>
      <c r="BU90" s="40">
        <f t="shared" si="47"/>
        <v>905.28382860052204</v>
      </c>
      <c r="BV90" s="40">
        <f t="shared" si="47"/>
        <v>641.20180626839999</v>
      </c>
      <c r="BW90" s="40">
        <f t="shared" si="47"/>
        <v>333.67177778541293</v>
      </c>
      <c r="BX90" s="40">
        <f t="shared" si="47"/>
        <v>3.6514063752758181</v>
      </c>
      <c r="BY90" s="40">
        <f t="shared" si="48"/>
        <v>0</v>
      </c>
      <c r="BZ90" s="40">
        <f t="shared" si="48"/>
        <v>0</v>
      </c>
      <c r="CA90" s="40">
        <f t="shared" si="48"/>
        <v>0</v>
      </c>
      <c r="CB90" s="40">
        <f t="shared" si="48"/>
        <v>0</v>
      </c>
      <c r="CC90" s="40">
        <f t="shared" si="48"/>
        <v>0</v>
      </c>
      <c r="CD90" s="40">
        <f t="shared" si="48"/>
        <v>0</v>
      </c>
      <c r="CE90" s="40">
        <f t="shared" si="77"/>
        <v>652.16362514237721</v>
      </c>
      <c r="CF90" s="10">
        <f t="shared" si="66"/>
        <v>1.5736599524520698</v>
      </c>
      <c r="CG90" s="14">
        <v>44275</v>
      </c>
      <c r="CH90" s="35">
        <f t="shared" si="67"/>
        <v>7.3838709677419354</v>
      </c>
      <c r="CI90" s="7">
        <f t="shared" si="68"/>
        <v>35.237866735357592</v>
      </c>
      <c r="CJ90" s="7">
        <f t="shared" si="78"/>
        <v>17.971312035032373</v>
      </c>
      <c r="CK90" s="10">
        <f t="shared" si="69"/>
        <v>21.473444658369949</v>
      </c>
      <c r="CM90" s="17" t="s">
        <v>262</v>
      </c>
      <c r="CN90" t="s">
        <v>264</v>
      </c>
      <c r="CO90" s="18" t="s">
        <v>417</v>
      </c>
      <c r="CP90">
        <v>176.6</v>
      </c>
      <c r="CQ90">
        <v>184.4</v>
      </c>
      <c r="CR90">
        <v>182.5</v>
      </c>
      <c r="CS90">
        <v>176.8</v>
      </c>
      <c r="CT90">
        <v>172.3</v>
      </c>
      <c r="CU90">
        <v>171.8</v>
      </c>
      <c r="CV90">
        <v>184.2</v>
      </c>
      <c r="CW90">
        <v>196.8</v>
      </c>
      <c r="CX90">
        <v>144.69999999999999</v>
      </c>
      <c r="CY90">
        <v>136.69999999999999</v>
      </c>
      <c r="CZ90">
        <v>131.30000000000001</v>
      </c>
      <c r="DA90">
        <v>139.30000000000001</v>
      </c>
      <c r="DB90">
        <v>1997.4</v>
      </c>
      <c r="DC90" s="17">
        <v>-22.02</v>
      </c>
      <c r="DD90">
        <v>-42.36</v>
      </c>
      <c r="DE90">
        <v>505.92</v>
      </c>
      <c r="DF90" s="24">
        <v>26130</v>
      </c>
    </row>
    <row r="91" spans="1:110" ht="15.75" thickBot="1" x14ac:dyDescent="0.3">
      <c r="A91" s="8">
        <v>80</v>
      </c>
      <c r="B91" s="3" t="s">
        <v>18</v>
      </c>
      <c r="C91" s="14">
        <v>44276</v>
      </c>
      <c r="D91" s="11">
        <f t="shared" si="70"/>
        <v>0</v>
      </c>
      <c r="E91" s="8">
        <f t="shared" si="79"/>
        <v>-180</v>
      </c>
      <c r="F91" s="3">
        <f t="shared" si="79"/>
        <v>-165</v>
      </c>
      <c r="G91" s="3">
        <f t="shared" si="79"/>
        <v>-150</v>
      </c>
      <c r="H91" s="3">
        <f t="shared" si="79"/>
        <v>-135</v>
      </c>
      <c r="I91" s="3">
        <f t="shared" si="57"/>
        <v>-120</v>
      </c>
      <c r="J91" s="3">
        <f t="shared" si="40"/>
        <v>-105</v>
      </c>
      <c r="K91" s="3">
        <f t="shared" si="40"/>
        <v>-90</v>
      </c>
      <c r="L91" s="3">
        <f t="shared" si="40"/>
        <v>-75</v>
      </c>
      <c r="M91" s="3">
        <f t="shared" ref="M91:P154" si="80">(M$11-12)*15</f>
        <v>-60</v>
      </c>
      <c r="N91" s="3">
        <f t="shared" si="41"/>
        <v>-45</v>
      </c>
      <c r="O91" s="3">
        <f t="shared" si="41"/>
        <v>-30</v>
      </c>
      <c r="P91" s="3">
        <f t="shared" si="41"/>
        <v>-15</v>
      </c>
      <c r="Q91" s="3">
        <f t="shared" ref="Q91:U154" si="81">(Q$11-12)*15</f>
        <v>0</v>
      </c>
      <c r="R91" s="3">
        <f t="shared" si="42"/>
        <v>15</v>
      </c>
      <c r="S91" s="3">
        <f t="shared" si="42"/>
        <v>30</v>
      </c>
      <c r="T91" s="3">
        <f t="shared" si="42"/>
        <v>45</v>
      </c>
      <c r="U91" s="3">
        <f t="shared" si="42"/>
        <v>60</v>
      </c>
      <c r="V91" s="3">
        <f t="shared" si="42"/>
        <v>75</v>
      </c>
      <c r="W91" s="3">
        <f t="shared" si="42"/>
        <v>90</v>
      </c>
      <c r="X91" s="3">
        <f t="shared" si="42"/>
        <v>105</v>
      </c>
      <c r="Y91" s="3">
        <f t="shared" si="61"/>
        <v>120</v>
      </c>
      <c r="Z91" s="3">
        <f t="shared" si="61"/>
        <v>135</v>
      </c>
      <c r="AA91" s="3">
        <f t="shared" si="61"/>
        <v>150</v>
      </c>
      <c r="AB91" s="3">
        <f t="shared" si="61"/>
        <v>165</v>
      </c>
      <c r="AC91" s="3">
        <f t="shared" si="62"/>
        <v>180</v>
      </c>
      <c r="AD91" s="7">
        <f t="shared" si="71"/>
        <v>157.88</v>
      </c>
      <c r="AE91" s="7">
        <f t="shared" si="71"/>
        <v>153.48673395081792</v>
      </c>
      <c r="AF91" s="7">
        <f t="shared" si="71"/>
        <v>143.34872198297043</v>
      </c>
      <c r="AG91" s="7">
        <f t="shared" si="71"/>
        <v>130.9243342811836</v>
      </c>
      <c r="AH91" s="7">
        <f t="shared" si="58"/>
        <v>117.59370223337139</v>
      </c>
      <c r="AI91" s="7">
        <f t="shared" si="43"/>
        <v>103.87292177240374</v>
      </c>
      <c r="AJ91" s="7">
        <f t="shared" si="43"/>
        <v>90</v>
      </c>
      <c r="AK91" s="7">
        <f t="shared" si="43"/>
        <v>76.127078227596257</v>
      </c>
      <c r="AL91" s="7">
        <f t="shared" ref="AL91:AO154" si="82">DEGREES(ACOS((SIN(RADIANS($J$4))*SIN(RADIANS($D91))+COS(RADIANS($J$4))*COS(RADIANS($D91))*COS(RADIANS(M91)))))</f>
        <v>62.406297766628583</v>
      </c>
      <c r="AM91" s="7">
        <f t="shared" si="44"/>
        <v>49.075665718816367</v>
      </c>
      <c r="AN91" s="7">
        <f t="shared" si="44"/>
        <v>36.651278017029561</v>
      </c>
      <c r="AO91" s="7">
        <f t="shared" si="44"/>
        <v>26.513266049182068</v>
      </c>
      <c r="AP91" s="7">
        <f t="shared" ref="AP91:AT154" si="83">DEGREES(ACOS((SIN(RADIANS($J$4))*SIN(RADIANS($D91))+COS(RADIANS($J$4))*COS(RADIANS($D91))*COS(RADIANS(Q91)))))</f>
        <v>22.119999999999997</v>
      </c>
      <c r="AQ91" s="7">
        <f t="shared" si="45"/>
        <v>26.513266049182068</v>
      </c>
      <c r="AR91" s="7">
        <f t="shared" si="45"/>
        <v>36.651278017029561</v>
      </c>
      <c r="AS91" s="7">
        <f t="shared" si="45"/>
        <v>49.075665718816367</v>
      </c>
      <c r="AT91" s="7">
        <f t="shared" si="45"/>
        <v>62.406297766628583</v>
      </c>
      <c r="AU91" s="7">
        <f t="shared" si="45"/>
        <v>76.127078227596257</v>
      </c>
      <c r="AV91" s="7">
        <f t="shared" si="45"/>
        <v>90</v>
      </c>
      <c r="AW91" s="7">
        <f t="shared" si="45"/>
        <v>103.87292177240374</v>
      </c>
      <c r="AX91" s="7">
        <f t="shared" si="63"/>
        <v>117.59370223337139</v>
      </c>
      <c r="AY91" s="7">
        <f t="shared" si="63"/>
        <v>130.9243342811836</v>
      </c>
      <c r="AZ91" s="7">
        <f t="shared" si="63"/>
        <v>143.34872198297043</v>
      </c>
      <c r="BA91" s="7">
        <f t="shared" si="63"/>
        <v>153.48673395081792</v>
      </c>
      <c r="BB91" s="7">
        <f t="shared" si="64"/>
        <v>157.88</v>
      </c>
      <c r="BC91" s="7">
        <f t="shared" si="72"/>
        <v>90</v>
      </c>
      <c r="BD91" s="7">
        <f t="shared" si="65"/>
        <v>12</v>
      </c>
      <c r="BE91" s="40">
        <f t="shared" si="73"/>
        <v>1.0063509022050374</v>
      </c>
      <c r="BF91" s="40">
        <f t="shared" si="74"/>
        <v>0</v>
      </c>
      <c r="BG91" s="40">
        <f t="shared" si="75"/>
        <v>0</v>
      </c>
      <c r="BH91" s="40">
        <f t="shared" si="75"/>
        <v>0</v>
      </c>
      <c r="BI91" s="40">
        <f t="shared" si="75"/>
        <v>0</v>
      </c>
      <c r="BJ91" s="40">
        <f t="shared" si="75"/>
        <v>0</v>
      </c>
      <c r="BK91" s="40">
        <f t="shared" si="59"/>
        <v>0</v>
      </c>
      <c r="BL91" s="40">
        <f t="shared" si="76"/>
        <v>8.4270714437929355E-14</v>
      </c>
      <c r="BM91" s="40">
        <f t="shared" si="76"/>
        <v>329.84616675904289</v>
      </c>
      <c r="BN91" s="40">
        <f t="shared" si="76"/>
        <v>637.21386235002115</v>
      </c>
      <c r="BO91" s="40">
        <f t="shared" si="76"/>
        <v>901.15648626754228</v>
      </c>
      <c r="BP91" s="40">
        <f t="shared" si="60"/>
        <v>1103.6867848774373</v>
      </c>
      <c r="BQ91" s="40">
        <f t="shared" si="46"/>
        <v>1231.002653026585</v>
      </c>
      <c r="BR91" s="40">
        <f t="shared" si="46"/>
        <v>1274.4277247000418</v>
      </c>
      <c r="BS91" s="40">
        <f t="shared" si="46"/>
        <v>1231.002653026585</v>
      </c>
      <c r="BT91" s="40">
        <f t="shared" ref="BT91:BW154" si="84">IF(1367*$BE91*COS(RADIANS(AR91))&gt;0,1367*$BE91*COS(RADIANS(AR91)),0)</f>
        <v>1103.6867848774373</v>
      </c>
      <c r="BU91" s="40">
        <f t="shared" si="47"/>
        <v>901.15648626754228</v>
      </c>
      <c r="BV91" s="40">
        <f t="shared" si="47"/>
        <v>637.21386235002115</v>
      </c>
      <c r="BW91" s="40">
        <f t="shared" si="47"/>
        <v>329.84616675904289</v>
      </c>
      <c r="BX91" s="40">
        <f t="shared" ref="BX91:CB154" si="85">IF(1367*$BE91*COS(RADIANS(AV91))&gt;0,1367*$BE91*COS(RADIANS(AV91)),0)</f>
        <v>8.4270714437929355E-14</v>
      </c>
      <c r="BY91" s="40">
        <f t="shared" si="48"/>
        <v>0</v>
      </c>
      <c r="BZ91" s="40">
        <f t="shared" si="48"/>
        <v>0</v>
      </c>
      <c r="CA91" s="40">
        <f t="shared" si="48"/>
        <v>0</v>
      </c>
      <c r="CB91" s="40">
        <f t="shared" si="48"/>
        <v>0</v>
      </c>
      <c r="CC91" s="40">
        <f t="shared" si="48"/>
        <v>0</v>
      </c>
      <c r="CD91" s="40">
        <f t="shared" si="48"/>
        <v>0</v>
      </c>
      <c r="CE91" s="40">
        <f t="shared" si="77"/>
        <v>649.95813959702139</v>
      </c>
      <c r="CF91" s="10">
        <f t="shared" si="66"/>
        <v>1.5707963267948966</v>
      </c>
      <c r="CG91" s="14">
        <v>44276</v>
      </c>
      <c r="CH91" s="35">
        <f t="shared" si="67"/>
        <v>7.3838709677419354</v>
      </c>
      <c r="CI91" s="7">
        <f t="shared" si="68"/>
        <v>35.044431727486888</v>
      </c>
      <c r="CJ91" s="7">
        <f t="shared" si="78"/>
        <v>17.872660181018315</v>
      </c>
      <c r="CK91" s="10">
        <f t="shared" si="69"/>
        <v>21.375972888227405</v>
      </c>
      <c r="CM91" s="17" t="s">
        <v>139</v>
      </c>
      <c r="CN91" t="s">
        <v>150</v>
      </c>
      <c r="CO91" s="18" t="s">
        <v>418</v>
      </c>
      <c r="CP91">
        <v>157.9</v>
      </c>
      <c r="CQ91">
        <v>186</v>
      </c>
      <c r="CR91">
        <v>190.6</v>
      </c>
      <c r="CS91">
        <v>192.5</v>
      </c>
      <c r="CT91">
        <v>182.3</v>
      </c>
      <c r="CU91">
        <v>187.6</v>
      </c>
      <c r="CV91">
        <v>191.8</v>
      </c>
      <c r="CW91">
        <v>204.8</v>
      </c>
      <c r="CX91">
        <v>150.5</v>
      </c>
      <c r="CY91">
        <v>163.69999999999999</v>
      </c>
      <c r="CZ91">
        <v>138.30000000000001</v>
      </c>
      <c r="DA91">
        <v>134.69999999999999</v>
      </c>
      <c r="DB91">
        <v>2080.6999999999998</v>
      </c>
      <c r="DC91" s="17">
        <v>-21.57</v>
      </c>
      <c r="DD91">
        <v>-43.25</v>
      </c>
      <c r="DE91">
        <v>435</v>
      </c>
      <c r="DF91" s="24">
        <v>20090</v>
      </c>
    </row>
    <row r="92" spans="1:110" ht="15.75" thickBot="1" x14ac:dyDescent="0.3">
      <c r="A92" s="8">
        <v>81</v>
      </c>
      <c r="B92" s="3" t="s">
        <v>18</v>
      </c>
      <c r="C92" s="14">
        <v>44277</v>
      </c>
      <c r="D92" s="11">
        <f t="shared" si="70"/>
        <v>0.40365320185432335</v>
      </c>
      <c r="E92" s="8">
        <f t="shared" si="79"/>
        <v>-180</v>
      </c>
      <c r="F92" s="3">
        <f t="shared" si="79"/>
        <v>-165</v>
      </c>
      <c r="G92" s="3">
        <f t="shared" si="79"/>
        <v>-150</v>
      </c>
      <c r="H92" s="3">
        <f t="shared" si="79"/>
        <v>-135</v>
      </c>
      <c r="I92" s="3">
        <f t="shared" si="57"/>
        <v>-120</v>
      </c>
      <c r="J92" s="3">
        <f t="shared" si="57"/>
        <v>-105</v>
      </c>
      <c r="K92" s="3">
        <f t="shared" si="57"/>
        <v>-90</v>
      </c>
      <c r="L92" s="3">
        <f t="shared" si="57"/>
        <v>-75</v>
      </c>
      <c r="M92" s="3">
        <f t="shared" si="80"/>
        <v>-60</v>
      </c>
      <c r="N92" s="3">
        <f t="shared" si="80"/>
        <v>-45</v>
      </c>
      <c r="O92" s="3">
        <f t="shared" si="80"/>
        <v>-30</v>
      </c>
      <c r="P92" s="3">
        <f t="shared" si="80"/>
        <v>-15</v>
      </c>
      <c r="Q92" s="3">
        <f t="shared" si="81"/>
        <v>0</v>
      </c>
      <c r="R92" s="3">
        <f t="shared" si="81"/>
        <v>15</v>
      </c>
      <c r="S92" s="3">
        <f t="shared" si="81"/>
        <v>30</v>
      </c>
      <c r="T92" s="3">
        <f t="shared" si="81"/>
        <v>45</v>
      </c>
      <c r="U92" s="3">
        <f t="shared" si="81"/>
        <v>60</v>
      </c>
      <c r="V92" s="3">
        <f t="shared" ref="V92:AB155" si="86">(V$11-12)*15</f>
        <v>75</v>
      </c>
      <c r="W92" s="3">
        <f t="shared" si="86"/>
        <v>90</v>
      </c>
      <c r="X92" s="3">
        <f t="shared" si="86"/>
        <v>105</v>
      </c>
      <c r="Y92" s="3">
        <f t="shared" si="61"/>
        <v>120</v>
      </c>
      <c r="Z92" s="3">
        <f t="shared" si="61"/>
        <v>135</v>
      </c>
      <c r="AA92" s="3">
        <f t="shared" si="61"/>
        <v>150</v>
      </c>
      <c r="AB92" s="3">
        <f t="shared" si="61"/>
        <v>165</v>
      </c>
      <c r="AC92" s="3">
        <f t="shared" si="62"/>
        <v>180</v>
      </c>
      <c r="AD92" s="7">
        <f t="shared" si="71"/>
        <v>158.28365320185432</v>
      </c>
      <c r="AE92" s="7">
        <f t="shared" si="71"/>
        <v>153.82638699369988</v>
      </c>
      <c r="AF92" s="7">
        <f t="shared" si="71"/>
        <v>143.60218488415578</v>
      </c>
      <c r="AG92" s="7">
        <f t="shared" si="71"/>
        <v>131.12456778541915</v>
      </c>
      <c r="AH92" s="7">
        <f t="shared" si="58"/>
        <v>117.76459340595238</v>
      </c>
      <c r="AI92" s="7">
        <f t="shared" si="58"/>
        <v>104.02918371587624</v>
      </c>
      <c r="AJ92" s="7">
        <f t="shared" si="58"/>
        <v>90.151993589440579</v>
      </c>
      <c r="AK92" s="7">
        <f t="shared" si="58"/>
        <v>76.283936850190329</v>
      </c>
      <c r="AL92" s="7">
        <f t="shared" si="82"/>
        <v>62.578406926701646</v>
      </c>
      <c r="AM92" s="7">
        <f t="shared" si="82"/>
        <v>49.277752374211104</v>
      </c>
      <c r="AN92" s="7">
        <f t="shared" si="82"/>
        <v>36.907042211460187</v>
      </c>
      <c r="AO92" s="7">
        <f t="shared" si="82"/>
        <v>26.854563842769586</v>
      </c>
      <c r="AP92" s="7">
        <f t="shared" si="83"/>
        <v>22.523653201854351</v>
      </c>
      <c r="AQ92" s="7">
        <f t="shared" si="83"/>
        <v>26.854563842769586</v>
      </c>
      <c r="AR92" s="7">
        <f t="shared" si="83"/>
        <v>36.907042211460187</v>
      </c>
      <c r="AS92" s="7">
        <f t="shared" si="83"/>
        <v>49.277752374211104</v>
      </c>
      <c r="AT92" s="7">
        <f t="shared" si="83"/>
        <v>62.578406926701646</v>
      </c>
      <c r="AU92" s="7">
        <f t="shared" ref="AU92:BA155" si="87">DEGREES(ACOS((SIN(RADIANS($J$4))*SIN(RADIANS($D92))+COS(RADIANS($J$4))*COS(RADIANS($D92))*COS(RADIANS(V92)))))</f>
        <v>76.283936850190329</v>
      </c>
      <c r="AV92" s="7">
        <f t="shared" si="87"/>
        <v>90.151993589440579</v>
      </c>
      <c r="AW92" s="7">
        <f t="shared" si="87"/>
        <v>104.02918371587624</v>
      </c>
      <c r="AX92" s="7">
        <f t="shared" si="63"/>
        <v>117.76459340595238</v>
      </c>
      <c r="AY92" s="7">
        <f t="shared" si="63"/>
        <v>131.12456778541915</v>
      </c>
      <c r="AZ92" s="7">
        <f t="shared" si="63"/>
        <v>143.60218488415578</v>
      </c>
      <c r="BA92" s="7">
        <f t="shared" si="63"/>
        <v>153.82638699369988</v>
      </c>
      <c r="BB92" s="7">
        <f t="shared" si="64"/>
        <v>158.28365320185432</v>
      </c>
      <c r="BC92" s="7">
        <f t="shared" si="72"/>
        <v>89.835926335738591</v>
      </c>
      <c r="BD92" s="7">
        <f t="shared" si="65"/>
        <v>11.978123511431813</v>
      </c>
      <c r="BE92" s="40">
        <f t="shared" si="73"/>
        <v>1.0057925391839071</v>
      </c>
      <c r="BF92" s="40">
        <f t="shared" si="74"/>
        <v>0</v>
      </c>
      <c r="BG92" s="40">
        <f t="shared" si="75"/>
        <v>0</v>
      </c>
      <c r="BH92" s="40">
        <f t="shared" si="75"/>
        <v>0</v>
      </c>
      <c r="BI92" s="40">
        <f t="shared" si="75"/>
        <v>0</v>
      </c>
      <c r="BJ92" s="40">
        <f t="shared" si="75"/>
        <v>0</v>
      </c>
      <c r="BK92" s="40">
        <f t="shared" si="59"/>
        <v>0</v>
      </c>
      <c r="BL92" s="40">
        <f t="shared" si="76"/>
        <v>0</v>
      </c>
      <c r="BM92" s="40">
        <f t="shared" si="76"/>
        <v>326.00761052316557</v>
      </c>
      <c r="BN92" s="40">
        <f t="shared" si="76"/>
        <v>633.19714289537126</v>
      </c>
      <c r="BO92" s="40">
        <f t="shared" si="76"/>
        <v>896.98677458852057</v>
      </c>
      <c r="BP92" s="40">
        <f t="shared" si="60"/>
        <v>1099.3996781357041</v>
      </c>
      <c r="BQ92" s="40">
        <f t="shared" si="60"/>
        <v>1226.6417486633204</v>
      </c>
      <c r="BR92" s="40">
        <f t="shared" si="60"/>
        <v>1270.0416493423761</v>
      </c>
      <c r="BS92" s="40">
        <f t="shared" si="60"/>
        <v>1226.6417486633204</v>
      </c>
      <c r="BT92" s="40">
        <f t="shared" si="84"/>
        <v>1099.3996781357041</v>
      </c>
      <c r="BU92" s="40">
        <f t="shared" si="84"/>
        <v>896.98677458852057</v>
      </c>
      <c r="BV92" s="40">
        <f t="shared" si="84"/>
        <v>633.19714289537126</v>
      </c>
      <c r="BW92" s="40">
        <f t="shared" si="84"/>
        <v>326.00761052316557</v>
      </c>
      <c r="BX92" s="40">
        <f t="shared" si="85"/>
        <v>0</v>
      </c>
      <c r="BY92" s="40">
        <f t="shared" si="85"/>
        <v>0</v>
      </c>
      <c r="BZ92" s="40">
        <f t="shared" si="85"/>
        <v>0</v>
      </c>
      <c r="CA92" s="40">
        <f t="shared" si="85"/>
        <v>0</v>
      </c>
      <c r="CB92" s="40">
        <f t="shared" si="85"/>
        <v>0</v>
      </c>
      <c r="CC92" s="40">
        <f t="shared" ref="CC92:CD155" si="88">IF(1367*$BE92*COS(RADIANS(BA92))&gt;0,1367*$BE92*COS(RADIANS(BA92)),0)</f>
        <v>0</v>
      </c>
      <c r="CD92" s="40">
        <f t="shared" si="88"/>
        <v>0</v>
      </c>
      <c r="CE92" s="40">
        <f t="shared" si="77"/>
        <v>647.7212411646118</v>
      </c>
      <c r="CF92" s="10">
        <f t="shared" si="66"/>
        <v>1.5679327011377233</v>
      </c>
      <c r="CG92" s="14">
        <v>44277</v>
      </c>
      <c r="CH92" s="35">
        <f t="shared" si="67"/>
        <v>7.3838709677419354</v>
      </c>
      <c r="CI92" s="7">
        <f t="shared" si="68"/>
        <v>34.849098298125057</v>
      </c>
      <c r="CJ92" s="7">
        <f t="shared" si="78"/>
        <v>17.773040132043779</v>
      </c>
      <c r="CK92" s="10">
        <f t="shared" si="69"/>
        <v>21.277190898419935</v>
      </c>
      <c r="CM92" s="17" t="s">
        <v>61</v>
      </c>
      <c r="CN92" t="s">
        <v>71</v>
      </c>
      <c r="CO92" s="18" t="s">
        <v>419</v>
      </c>
      <c r="CP92">
        <v>224.4</v>
      </c>
      <c r="CQ92">
        <v>204</v>
      </c>
      <c r="CR92">
        <v>222.4</v>
      </c>
      <c r="CS92">
        <v>240.5</v>
      </c>
      <c r="CT92">
        <v>264.8</v>
      </c>
      <c r="CU92">
        <v>271.5</v>
      </c>
      <c r="CV92">
        <v>284</v>
      </c>
      <c r="CW92">
        <v>299.2</v>
      </c>
      <c r="CX92">
        <v>276.39999999999998</v>
      </c>
      <c r="CY92">
        <v>241.8</v>
      </c>
      <c r="CZ92">
        <v>180.6</v>
      </c>
      <c r="DA92">
        <v>190.3</v>
      </c>
      <c r="DB92">
        <v>2899.9</v>
      </c>
      <c r="DC92" s="17">
        <v>-13.33</v>
      </c>
      <c r="DD92">
        <v>-44.62</v>
      </c>
      <c r="DE92">
        <v>549.57000000000005</v>
      </c>
      <c r="DF92" s="24">
        <v>27617</v>
      </c>
    </row>
    <row r="93" spans="1:110" ht="15.75" thickBot="1" x14ac:dyDescent="0.3">
      <c r="A93" s="8">
        <v>82</v>
      </c>
      <c r="B93" s="3" t="s">
        <v>18</v>
      </c>
      <c r="C93" s="14">
        <v>44278</v>
      </c>
      <c r="D93" s="11">
        <f t="shared" si="70"/>
        <v>0.80718679255338766</v>
      </c>
      <c r="E93" s="8">
        <f t="shared" si="79"/>
        <v>-180</v>
      </c>
      <c r="F93" s="3">
        <f t="shared" si="79"/>
        <v>-165</v>
      </c>
      <c r="G93" s="3">
        <f t="shared" si="79"/>
        <v>-150</v>
      </c>
      <c r="H93" s="3">
        <f t="shared" si="79"/>
        <v>-135</v>
      </c>
      <c r="I93" s="3">
        <f t="shared" si="57"/>
        <v>-120</v>
      </c>
      <c r="J93" s="3">
        <f t="shared" si="57"/>
        <v>-105</v>
      </c>
      <c r="K93" s="3">
        <f t="shared" si="57"/>
        <v>-90</v>
      </c>
      <c r="L93" s="3">
        <f t="shared" si="57"/>
        <v>-75</v>
      </c>
      <c r="M93" s="3">
        <f t="shared" si="80"/>
        <v>-60</v>
      </c>
      <c r="N93" s="3">
        <f t="shared" si="80"/>
        <v>-45</v>
      </c>
      <c r="O93" s="3">
        <f t="shared" si="80"/>
        <v>-30</v>
      </c>
      <c r="P93" s="3">
        <f t="shared" si="80"/>
        <v>-15</v>
      </c>
      <c r="Q93" s="3">
        <f t="shared" si="81"/>
        <v>0</v>
      </c>
      <c r="R93" s="3">
        <f t="shared" si="81"/>
        <v>15</v>
      </c>
      <c r="S93" s="3">
        <f t="shared" si="81"/>
        <v>30</v>
      </c>
      <c r="T93" s="3">
        <f t="shared" si="81"/>
        <v>45</v>
      </c>
      <c r="U93" s="3">
        <f t="shared" si="81"/>
        <v>60</v>
      </c>
      <c r="V93" s="3">
        <f t="shared" si="86"/>
        <v>75</v>
      </c>
      <c r="W93" s="3">
        <f t="shared" si="86"/>
        <v>90</v>
      </c>
      <c r="X93" s="3">
        <f t="shared" si="86"/>
        <v>105</v>
      </c>
      <c r="Y93" s="3">
        <f t="shared" si="61"/>
        <v>120</v>
      </c>
      <c r="Z93" s="3">
        <f t="shared" si="61"/>
        <v>135</v>
      </c>
      <c r="AA93" s="3">
        <f t="shared" si="61"/>
        <v>150</v>
      </c>
      <c r="AB93" s="3">
        <f t="shared" si="61"/>
        <v>165</v>
      </c>
      <c r="AC93" s="3">
        <f t="shared" si="62"/>
        <v>180</v>
      </c>
      <c r="AD93" s="7">
        <f t="shared" si="71"/>
        <v>158.68718679255338</v>
      </c>
      <c r="AE93" s="7">
        <f t="shared" si="71"/>
        <v>154.16423024519304</v>
      </c>
      <c r="AF93" s="7">
        <f t="shared" si="71"/>
        <v>143.85322313915898</v>
      </c>
      <c r="AG93" s="7">
        <f t="shared" si="71"/>
        <v>131.32286513444674</v>
      </c>
      <c r="AH93" s="7">
        <f t="shared" si="58"/>
        <v>117.93420379256582</v>
      </c>
      <c r="AI93" s="7">
        <f t="shared" si="58"/>
        <v>104.18479513169579</v>
      </c>
      <c r="AJ93" s="7">
        <f t="shared" si="58"/>
        <v>90.303935669071166</v>
      </c>
      <c r="AK93" s="7">
        <f t="shared" si="58"/>
        <v>76.441337605321351</v>
      </c>
      <c r="AL93" s="7">
        <f t="shared" si="82"/>
        <v>62.751669865137536</v>
      </c>
      <c r="AM93" s="7">
        <f t="shared" si="82"/>
        <v>49.48160714395744</v>
      </c>
      <c r="AN93" s="7">
        <f t="shared" si="82"/>
        <v>37.164982525072524</v>
      </c>
      <c r="AO93" s="7">
        <f t="shared" si="82"/>
        <v>27.197342353632667</v>
      </c>
      <c r="AP93" s="7">
        <f t="shared" si="83"/>
        <v>22.927186792553407</v>
      </c>
      <c r="AQ93" s="7">
        <f t="shared" si="83"/>
        <v>27.197342353632667</v>
      </c>
      <c r="AR93" s="7">
        <f t="shared" si="83"/>
        <v>37.164982525072524</v>
      </c>
      <c r="AS93" s="7">
        <f t="shared" si="83"/>
        <v>49.48160714395744</v>
      </c>
      <c r="AT93" s="7">
        <f t="shared" si="83"/>
        <v>62.751669865137536</v>
      </c>
      <c r="AU93" s="7">
        <f t="shared" si="87"/>
        <v>76.441337605321351</v>
      </c>
      <c r="AV93" s="7">
        <f t="shared" si="87"/>
        <v>90.303935669071166</v>
      </c>
      <c r="AW93" s="7">
        <f t="shared" si="87"/>
        <v>104.18479513169579</v>
      </c>
      <c r="AX93" s="7">
        <f t="shared" si="63"/>
        <v>117.93420379256582</v>
      </c>
      <c r="AY93" s="7">
        <f t="shared" si="63"/>
        <v>131.32286513444674</v>
      </c>
      <c r="AZ93" s="7">
        <f t="shared" si="63"/>
        <v>143.85322313915898</v>
      </c>
      <c r="BA93" s="7">
        <f t="shared" si="63"/>
        <v>154.16423024519304</v>
      </c>
      <c r="BB93" s="7">
        <f t="shared" si="64"/>
        <v>158.68718679255338</v>
      </c>
      <c r="BC93" s="7">
        <f t="shared" si="72"/>
        <v>89.671883665575919</v>
      </c>
      <c r="BD93" s="7">
        <f t="shared" si="65"/>
        <v>11.956251155410122</v>
      </c>
      <c r="BE93" s="40">
        <f t="shared" si="73"/>
        <v>1.0052324597084035</v>
      </c>
      <c r="BF93" s="40">
        <f t="shared" si="74"/>
        <v>0</v>
      </c>
      <c r="BG93" s="40">
        <f t="shared" si="75"/>
        <v>0</v>
      </c>
      <c r="BH93" s="40">
        <f t="shared" si="75"/>
        <v>0</v>
      </c>
      <c r="BI93" s="40">
        <f t="shared" si="75"/>
        <v>0</v>
      </c>
      <c r="BJ93" s="40">
        <f t="shared" si="75"/>
        <v>0</v>
      </c>
      <c r="BK93" s="40">
        <f t="shared" si="59"/>
        <v>0</v>
      </c>
      <c r="BL93" s="40">
        <f t="shared" si="76"/>
        <v>0</v>
      </c>
      <c r="BM93" s="40">
        <f t="shared" si="76"/>
        <v>322.15748098945846</v>
      </c>
      <c r="BN93" s="40">
        <f t="shared" si="76"/>
        <v>629.15310518991976</v>
      </c>
      <c r="BO93" s="40">
        <f t="shared" si="76"/>
        <v>892.77622416106408</v>
      </c>
      <c r="BP93" s="40">
        <f t="shared" si="60"/>
        <v>1095.0613580028116</v>
      </c>
      <c r="BQ93" s="40">
        <f t="shared" si="60"/>
        <v>1222.2231091358365</v>
      </c>
      <c r="BR93" s="40">
        <f t="shared" si="60"/>
        <v>1265.5956143651529</v>
      </c>
      <c r="BS93" s="40">
        <f t="shared" si="60"/>
        <v>1222.2231091358365</v>
      </c>
      <c r="BT93" s="40">
        <f t="shared" si="84"/>
        <v>1095.0613580028116</v>
      </c>
      <c r="BU93" s="40">
        <f t="shared" si="84"/>
        <v>892.77622416106408</v>
      </c>
      <c r="BV93" s="40">
        <f t="shared" si="84"/>
        <v>629.15310518991976</v>
      </c>
      <c r="BW93" s="40">
        <f t="shared" si="84"/>
        <v>322.15748098945846</v>
      </c>
      <c r="BX93" s="40">
        <f t="shared" si="85"/>
        <v>0</v>
      </c>
      <c r="BY93" s="40">
        <f t="shared" si="85"/>
        <v>0</v>
      </c>
      <c r="BZ93" s="40">
        <f t="shared" si="85"/>
        <v>0</v>
      </c>
      <c r="CA93" s="40">
        <f t="shared" si="85"/>
        <v>0</v>
      </c>
      <c r="CB93" s="40">
        <f t="shared" si="85"/>
        <v>0</v>
      </c>
      <c r="CC93" s="40">
        <f t="shared" si="88"/>
        <v>0</v>
      </c>
      <c r="CD93" s="40">
        <f t="shared" si="88"/>
        <v>0</v>
      </c>
      <c r="CE93" s="40">
        <f t="shared" si="77"/>
        <v>645.453763326228</v>
      </c>
      <c r="CF93" s="10">
        <f t="shared" si="66"/>
        <v>1.5650696164296214</v>
      </c>
      <c r="CG93" s="14">
        <v>44278</v>
      </c>
      <c r="CH93" s="35">
        <f t="shared" si="67"/>
        <v>7.3838709677419354</v>
      </c>
      <c r="CI93" s="7">
        <f t="shared" si="68"/>
        <v>34.65193819754785</v>
      </c>
      <c r="CJ93" s="7">
        <f t="shared" si="78"/>
        <v>17.672488480749404</v>
      </c>
      <c r="CK93" s="10">
        <f t="shared" si="69"/>
        <v>21.177134522043744</v>
      </c>
      <c r="CM93" s="17" t="s">
        <v>190</v>
      </c>
      <c r="CN93" t="s">
        <v>191</v>
      </c>
      <c r="CO93" s="18" t="s">
        <v>420</v>
      </c>
      <c r="CP93">
        <v>210.4</v>
      </c>
      <c r="CQ93">
        <v>185.3</v>
      </c>
      <c r="CR93">
        <v>203.9</v>
      </c>
      <c r="CS93">
        <v>220.4</v>
      </c>
      <c r="CT93">
        <v>212.7</v>
      </c>
      <c r="CU93">
        <v>204.2</v>
      </c>
      <c r="CV93">
        <v>235.6</v>
      </c>
      <c r="CW93">
        <v>201</v>
      </c>
      <c r="CX93">
        <v>187.5</v>
      </c>
      <c r="CY93">
        <v>217.5</v>
      </c>
      <c r="CZ93">
        <v>216</v>
      </c>
      <c r="DA93">
        <v>234.1</v>
      </c>
      <c r="DB93">
        <v>2528.6</v>
      </c>
      <c r="DC93" s="17">
        <v>-19.02</v>
      </c>
      <c r="DD93">
        <v>-57.67</v>
      </c>
      <c r="DE93">
        <v>130</v>
      </c>
      <c r="DF93" s="24">
        <v>4505</v>
      </c>
    </row>
    <row r="94" spans="1:110" ht="15.75" thickBot="1" x14ac:dyDescent="0.3">
      <c r="A94" s="8">
        <v>83</v>
      </c>
      <c r="B94" s="3" t="s">
        <v>18</v>
      </c>
      <c r="C94" s="14">
        <v>44279</v>
      </c>
      <c r="D94" s="11">
        <f t="shared" si="70"/>
        <v>1.2104811963853008</v>
      </c>
      <c r="E94" s="8">
        <f t="shared" si="79"/>
        <v>-180</v>
      </c>
      <c r="F94" s="3">
        <f t="shared" si="79"/>
        <v>-165</v>
      </c>
      <c r="G94" s="3">
        <f t="shared" si="79"/>
        <v>-150</v>
      </c>
      <c r="H94" s="3">
        <f t="shared" si="79"/>
        <v>-135</v>
      </c>
      <c r="I94" s="3">
        <f t="shared" si="57"/>
        <v>-120</v>
      </c>
      <c r="J94" s="3">
        <f t="shared" si="57"/>
        <v>-105</v>
      </c>
      <c r="K94" s="3">
        <f t="shared" si="57"/>
        <v>-90</v>
      </c>
      <c r="L94" s="3">
        <f t="shared" si="57"/>
        <v>-75</v>
      </c>
      <c r="M94" s="3">
        <f t="shared" si="80"/>
        <v>-60</v>
      </c>
      <c r="N94" s="3">
        <f t="shared" si="80"/>
        <v>-45</v>
      </c>
      <c r="O94" s="3">
        <f t="shared" si="80"/>
        <v>-30</v>
      </c>
      <c r="P94" s="3">
        <f t="shared" si="80"/>
        <v>-15</v>
      </c>
      <c r="Q94" s="3">
        <f t="shared" si="81"/>
        <v>0</v>
      </c>
      <c r="R94" s="3">
        <f t="shared" si="81"/>
        <v>15</v>
      </c>
      <c r="S94" s="3">
        <f t="shared" si="81"/>
        <v>30</v>
      </c>
      <c r="T94" s="3">
        <f t="shared" si="81"/>
        <v>45</v>
      </c>
      <c r="U94" s="3">
        <f t="shared" ref="U94:AA157" si="89">(U$11-12)*15</f>
        <v>60</v>
      </c>
      <c r="V94" s="3">
        <f t="shared" si="86"/>
        <v>75</v>
      </c>
      <c r="W94" s="3">
        <f t="shared" si="86"/>
        <v>90</v>
      </c>
      <c r="X94" s="3">
        <f t="shared" si="86"/>
        <v>105</v>
      </c>
      <c r="Y94" s="3">
        <f t="shared" si="61"/>
        <v>120</v>
      </c>
      <c r="Z94" s="3">
        <f t="shared" si="61"/>
        <v>135</v>
      </c>
      <c r="AA94" s="3">
        <f t="shared" si="61"/>
        <v>150</v>
      </c>
      <c r="AB94" s="3">
        <f t="shared" si="61"/>
        <v>165</v>
      </c>
      <c r="AC94" s="3">
        <f t="shared" si="62"/>
        <v>180</v>
      </c>
      <c r="AD94" s="7">
        <f t="shared" si="71"/>
        <v>159.0904811963853</v>
      </c>
      <c r="AE94" s="7">
        <f t="shared" si="71"/>
        <v>154.50009772961727</v>
      </c>
      <c r="AF94" s="7">
        <f t="shared" si="71"/>
        <v>144.1017153840242</v>
      </c>
      <c r="AG94" s="7">
        <f t="shared" si="71"/>
        <v>131.51914545197863</v>
      </c>
      <c r="AH94" s="7">
        <f t="shared" si="58"/>
        <v>118.10247205905839</v>
      </c>
      <c r="AI94" s="7">
        <f t="shared" si="58"/>
        <v>104.33970290611943</v>
      </c>
      <c r="AJ94" s="7">
        <f t="shared" si="58"/>
        <v>90.455774761510384</v>
      </c>
      <c r="AK94" s="7">
        <f t="shared" si="58"/>
        <v>76.599225285856321</v>
      </c>
      <c r="AL94" s="7">
        <f t="shared" si="82"/>
        <v>62.926021017269846</v>
      </c>
      <c r="AM94" s="7">
        <f t="shared" si="82"/>
        <v>49.687143054768924</v>
      </c>
      <c r="AN94" s="7">
        <f t="shared" si="82"/>
        <v>37.424972126928928</v>
      </c>
      <c r="AO94" s="7">
        <f t="shared" si="82"/>
        <v>27.54143861993175</v>
      </c>
      <c r="AP94" s="7">
        <f t="shared" si="83"/>
        <v>23.330481196385314</v>
      </c>
      <c r="AQ94" s="7">
        <f t="shared" si="83"/>
        <v>27.54143861993175</v>
      </c>
      <c r="AR94" s="7">
        <f t="shared" si="83"/>
        <v>37.424972126928928</v>
      </c>
      <c r="AS94" s="7">
        <f t="shared" si="83"/>
        <v>49.687143054768924</v>
      </c>
      <c r="AT94" s="7">
        <f t="shared" ref="AT94:AZ157" si="90">DEGREES(ACOS((SIN(RADIANS($J$4))*SIN(RADIANS($D94))+COS(RADIANS($J$4))*COS(RADIANS($D94))*COS(RADIANS(U94)))))</f>
        <v>62.926021017269846</v>
      </c>
      <c r="AU94" s="7">
        <f t="shared" si="87"/>
        <v>76.599225285856321</v>
      </c>
      <c r="AV94" s="7">
        <f t="shared" si="87"/>
        <v>90.455774761510384</v>
      </c>
      <c r="AW94" s="7">
        <f t="shared" si="87"/>
        <v>104.33970290611943</v>
      </c>
      <c r="AX94" s="7">
        <f t="shared" si="63"/>
        <v>118.10247205905839</v>
      </c>
      <c r="AY94" s="7">
        <f t="shared" si="63"/>
        <v>131.51914545197863</v>
      </c>
      <c r="AZ94" s="7">
        <f t="shared" si="63"/>
        <v>144.1017153840242</v>
      </c>
      <c r="BA94" s="7">
        <f t="shared" si="63"/>
        <v>154.50009772961727</v>
      </c>
      <c r="BB94" s="7">
        <f t="shared" si="64"/>
        <v>159.0904811963853</v>
      </c>
      <c r="BC94" s="7">
        <f t="shared" si="72"/>
        <v>89.507903013535028</v>
      </c>
      <c r="BD94" s="7">
        <f t="shared" si="65"/>
        <v>11.934387068471336</v>
      </c>
      <c r="BE94" s="40">
        <f t="shared" si="73"/>
        <v>1.0046708297421625</v>
      </c>
      <c r="BF94" s="40">
        <f t="shared" si="74"/>
        <v>0</v>
      </c>
      <c r="BG94" s="40">
        <f t="shared" si="75"/>
        <v>0</v>
      </c>
      <c r="BH94" s="40">
        <f t="shared" si="75"/>
        <v>0</v>
      </c>
      <c r="BI94" s="40">
        <f t="shared" si="75"/>
        <v>0</v>
      </c>
      <c r="BJ94" s="40">
        <f t="shared" si="75"/>
        <v>0</v>
      </c>
      <c r="BK94" s="40">
        <f t="shared" si="59"/>
        <v>0</v>
      </c>
      <c r="BL94" s="40">
        <f t="shared" si="76"/>
        <v>0</v>
      </c>
      <c r="BM94" s="40">
        <f t="shared" si="76"/>
        <v>318.29716444997604</v>
      </c>
      <c r="BN94" s="40">
        <f t="shared" si="76"/>
        <v>625.08323997300067</v>
      </c>
      <c r="BO94" s="40">
        <f t="shared" si="76"/>
        <v>888.52641541541914</v>
      </c>
      <c r="BP94" s="40">
        <f t="shared" si="60"/>
        <v>1090.6734737312629</v>
      </c>
      <c r="BQ94" s="40">
        <f t="shared" si="60"/>
        <v>1217.7484269601164</v>
      </c>
      <c r="BR94" s="40">
        <f t="shared" si="60"/>
        <v>1261.091327040722</v>
      </c>
      <c r="BS94" s="40">
        <f t="shared" si="60"/>
        <v>1217.7484269601164</v>
      </c>
      <c r="BT94" s="40">
        <f t="shared" si="84"/>
        <v>1090.6734737312629</v>
      </c>
      <c r="BU94" s="40">
        <f t="shared" si="84"/>
        <v>888.52641541541914</v>
      </c>
      <c r="BV94" s="40">
        <f t="shared" si="84"/>
        <v>625.08323997300067</v>
      </c>
      <c r="BW94" s="40">
        <f t="shared" si="84"/>
        <v>318.29716444997604</v>
      </c>
      <c r="BX94" s="40">
        <f t="shared" si="85"/>
        <v>0</v>
      </c>
      <c r="BY94" s="40">
        <f t="shared" si="85"/>
        <v>0</v>
      </c>
      <c r="BZ94" s="40">
        <f t="shared" si="85"/>
        <v>0</v>
      </c>
      <c r="CA94" s="40">
        <f t="shared" si="85"/>
        <v>0</v>
      </c>
      <c r="CB94" s="40">
        <f t="shared" ref="CB94:CD157" si="91">IF(1367*$BE94*COS(RADIANS(AZ94))&gt;0,1367*$BE94*COS(RADIANS(AZ94)),0)</f>
        <v>0</v>
      </c>
      <c r="CC94" s="40">
        <f t="shared" si="88"/>
        <v>0</v>
      </c>
      <c r="CD94" s="40">
        <f t="shared" si="88"/>
        <v>0</v>
      </c>
      <c r="CE94" s="40">
        <f t="shared" si="77"/>
        <v>643.15657679076821</v>
      </c>
      <c r="CF94" s="10">
        <f t="shared" si="66"/>
        <v>1.5622076141419408</v>
      </c>
      <c r="CG94" s="14">
        <v>44279</v>
      </c>
      <c r="CH94" s="35">
        <f t="shared" si="67"/>
        <v>7.3838709677419354</v>
      </c>
      <c r="CI94" s="7">
        <f t="shared" si="68"/>
        <v>34.45302536559705</v>
      </c>
      <c r="CJ94" s="7">
        <f t="shared" si="78"/>
        <v>17.571042936454496</v>
      </c>
      <c r="CK94" s="10">
        <f t="shared" si="69"/>
        <v>21.075841098479664</v>
      </c>
      <c r="CM94" s="17" t="s">
        <v>89</v>
      </c>
      <c r="CN94" t="s">
        <v>92</v>
      </c>
      <c r="CO94" s="18" t="s">
        <v>421</v>
      </c>
      <c r="CP94">
        <v>183.3</v>
      </c>
      <c r="CQ94">
        <v>180.3</v>
      </c>
      <c r="CR94">
        <v>174.6</v>
      </c>
      <c r="CS94">
        <v>159.19999999999999</v>
      </c>
      <c r="CT94">
        <v>201.3</v>
      </c>
      <c r="CU94">
        <v>219.6</v>
      </c>
      <c r="CV94">
        <v>252.2</v>
      </c>
      <c r="CW94">
        <v>280.3</v>
      </c>
      <c r="CX94">
        <v>276.8</v>
      </c>
      <c r="CY94">
        <v>275.89999999999998</v>
      </c>
      <c r="CZ94">
        <v>242.8</v>
      </c>
      <c r="DA94">
        <v>218.5</v>
      </c>
      <c r="DB94">
        <v>2664.8</v>
      </c>
      <c r="DC94" s="17">
        <v>-5.17</v>
      </c>
      <c r="DD94">
        <v>-40.67</v>
      </c>
      <c r="DE94">
        <v>296.82</v>
      </c>
      <c r="DF94" s="24">
        <v>22981</v>
      </c>
    </row>
    <row r="95" spans="1:110" ht="15.75" thickBot="1" x14ac:dyDescent="0.3">
      <c r="A95" s="8">
        <v>84</v>
      </c>
      <c r="B95" s="3" t="s">
        <v>18</v>
      </c>
      <c r="C95" s="14">
        <v>44280</v>
      </c>
      <c r="D95" s="11">
        <f t="shared" si="70"/>
        <v>1.6134169085144008</v>
      </c>
      <c r="E95" s="8">
        <f t="shared" si="79"/>
        <v>-180</v>
      </c>
      <c r="F95" s="3">
        <f t="shared" si="79"/>
        <v>-165</v>
      </c>
      <c r="G95" s="3">
        <f t="shared" si="79"/>
        <v>-150</v>
      </c>
      <c r="H95" s="3">
        <f t="shared" si="79"/>
        <v>-135</v>
      </c>
      <c r="I95" s="3">
        <f t="shared" si="57"/>
        <v>-120</v>
      </c>
      <c r="J95" s="3">
        <f t="shared" si="57"/>
        <v>-105</v>
      </c>
      <c r="K95" s="3">
        <f t="shared" si="57"/>
        <v>-90</v>
      </c>
      <c r="L95" s="3">
        <f t="shared" si="57"/>
        <v>-75</v>
      </c>
      <c r="M95" s="3">
        <f t="shared" si="80"/>
        <v>-60</v>
      </c>
      <c r="N95" s="3">
        <f t="shared" si="80"/>
        <v>-45</v>
      </c>
      <c r="O95" s="3">
        <f t="shared" si="80"/>
        <v>-30</v>
      </c>
      <c r="P95" s="3">
        <f t="shared" si="80"/>
        <v>-15</v>
      </c>
      <c r="Q95" s="3">
        <f t="shared" si="81"/>
        <v>0</v>
      </c>
      <c r="R95" s="3">
        <f t="shared" si="81"/>
        <v>15</v>
      </c>
      <c r="S95" s="3">
        <f t="shared" si="81"/>
        <v>30</v>
      </c>
      <c r="T95" s="3">
        <f t="shared" si="81"/>
        <v>45</v>
      </c>
      <c r="U95" s="3">
        <f t="shared" si="89"/>
        <v>60</v>
      </c>
      <c r="V95" s="3">
        <f t="shared" si="86"/>
        <v>75</v>
      </c>
      <c r="W95" s="3">
        <f t="shared" si="86"/>
        <v>90</v>
      </c>
      <c r="X95" s="3">
        <f t="shared" si="86"/>
        <v>105</v>
      </c>
      <c r="Y95" s="3">
        <f t="shared" si="61"/>
        <v>120</v>
      </c>
      <c r="Z95" s="3">
        <f t="shared" si="61"/>
        <v>135</v>
      </c>
      <c r="AA95" s="3">
        <f t="shared" si="61"/>
        <v>150</v>
      </c>
      <c r="AB95" s="3">
        <f t="shared" si="61"/>
        <v>165</v>
      </c>
      <c r="AC95" s="3">
        <f t="shared" si="62"/>
        <v>180</v>
      </c>
      <c r="AD95" s="7">
        <f t="shared" si="71"/>
        <v>159.49341690851438</v>
      </c>
      <c r="AE95" s="7">
        <f t="shared" si="71"/>
        <v>154.83382261733169</v>
      </c>
      <c r="AF95" s="7">
        <f t="shared" si="71"/>
        <v>144.34754241493809</v>
      </c>
      <c r="AG95" s="7">
        <f t="shared" si="71"/>
        <v>131.71333008295869</v>
      </c>
      <c r="AH95" s="7">
        <f t="shared" si="58"/>
        <v>118.26933838769686</v>
      </c>
      <c r="AI95" s="7">
        <f t="shared" si="58"/>
        <v>104.49385469608926</v>
      </c>
      <c r="AJ95" s="7">
        <f t="shared" si="58"/>
        <v>90.607459454179491</v>
      </c>
      <c r="AK95" s="7">
        <f t="shared" si="58"/>
        <v>76.757544062319241</v>
      </c>
      <c r="AL95" s="7">
        <f t="shared" si="82"/>
        <v>63.101393519336085</v>
      </c>
      <c r="AM95" s="7">
        <f t="shared" si="82"/>
        <v>49.894271294191235</v>
      </c>
      <c r="AN95" s="7">
        <f t="shared" si="82"/>
        <v>37.686882689616972</v>
      </c>
      <c r="AO95" s="7">
        <f t="shared" si="82"/>
        <v>27.88669080863632</v>
      </c>
      <c r="AP95" s="7">
        <f t="shared" si="83"/>
        <v>23.733416908514425</v>
      </c>
      <c r="AQ95" s="7">
        <f t="shared" si="83"/>
        <v>27.88669080863632</v>
      </c>
      <c r="AR95" s="7">
        <f t="shared" si="83"/>
        <v>37.686882689616972</v>
      </c>
      <c r="AS95" s="7">
        <f t="shared" si="83"/>
        <v>49.894271294191235</v>
      </c>
      <c r="AT95" s="7">
        <f t="shared" si="90"/>
        <v>63.101393519336085</v>
      </c>
      <c r="AU95" s="7">
        <f t="shared" si="87"/>
        <v>76.757544062319241</v>
      </c>
      <c r="AV95" s="7">
        <f t="shared" si="87"/>
        <v>90.607459454179491</v>
      </c>
      <c r="AW95" s="7">
        <f t="shared" si="87"/>
        <v>104.49385469608926</v>
      </c>
      <c r="AX95" s="7">
        <f t="shared" si="63"/>
        <v>118.26933838769686</v>
      </c>
      <c r="AY95" s="7">
        <f t="shared" si="63"/>
        <v>131.71333008295869</v>
      </c>
      <c r="AZ95" s="7">
        <f t="shared" si="63"/>
        <v>144.34754241493809</v>
      </c>
      <c r="BA95" s="7">
        <f t="shared" si="63"/>
        <v>154.83382261733169</v>
      </c>
      <c r="BB95" s="7">
        <f t="shared" si="64"/>
        <v>159.49341690851438</v>
      </c>
      <c r="BC95" s="7">
        <f t="shared" si="72"/>
        <v>89.344015463424896</v>
      </c>
      <c r="BD95" s="7">
        <f t="shared" si="65"/>
        <v>11.912535395123319</v>
      </c>
      <c r="BE95" s="40">
        <f t="shared" si="73"/>
        <v>1.0041078157082641</v>
      </c>
      <c r="BF95" s="40">
        <f t="shared" si="74"/>
        <v>0</v>
      </c>
      <c r="BG95" s="40">
        <f t="shared" si="75"/>
        <v>0</v>
      </c>
      <c r="BH95" s="40">
        <f t="shared" si="75"/>
        <v>0</v>
      </c>
      <c r="BI95" s="40">
        <f t="shared" si="75"/>
        <v>0</v>
      </c>
      <c r="BJ95" s="40">
        <f t="shared" si="75"/>
        <v>0</v>
      </c>
      <c r="BK95" s="40">
        <f t="shared" si="59"/>
        <v>0</v>
      </c>
      <c r="BL95" s="40">
        <f t="shared" si="76"/>
        <v>0</v>
      </c>
      <c r="BM95" s="40">
        <f t="shared" si="76"/>
        <v>314.42806055004138</v>
      </c>
      <c r="BN95" s="40">
        <f t="shared" si="76"/>
        <v>620.98907027887105</v>
      </c>
      <c r="BO95" s="40">
        <f t="shared" si="76"/>
        <v>884.23897734232139</v>
      </c>
      <c r="BP95" s="40">
        <f t="shared" si="60"/>
        <v>1086.23773561506</v>
      </c>
      <c r="BQ95" s="40">
        <f t="shared" si="60"/>
        <v>1213.219463539531</v>
      </c>
      <c r="BR95" s="40">
        <f t="shared" si="60"/>
        <v>1256.5305662049095</v>
      </c>
      <c r="BS95" s="40">
        <f t="shared" si="60"/>
        <v>1213.219463539531</v>
      </c>
      <c r="BT95" s="40">
        <f t="shared" si="84"/>
        <v>1086.23773561506</v>
      </c>
      <c r="BU95" s="40">
        <f t="shared" si="84"/>
        <v>884.23897734232139</v>
      </c>
      <c r="BV95" s="40">
        <f t="shared" si="84"/>
        <v>620.98907027887105</v>
      </c>
      <c r="BW95" s="40">
        <f t="shared" si="84"/>
        <v>314.42806055004138</v>
      </c>
      <c r="BX95" s="40">
        <f t="shared" si="85"/>
        <v>0</v>
      </c>
      <c r="BY95" s="40">
        <f t="shared" si="85"/>
        <v>0</v>
      </c>
      <c r="BZ95" s="40">
        <f t="shared" si="85"/>
        <v>0</v>
      </c>
      <c r="CA95" s="40">
        <f t="shared" si="85"/>
        <v>0</v>
      </c>
      <c r="CB95" s="40">
        <f t="shared" si="91"/>
        <v>0</v>
      </c>
      <c r="CC95" s="40">
        <f t="shared" si="88"/>
        <v>0</v>
      </c>
      <c r="CD95" s="40">
        <f t="shared" si="88"/>
        <v>0</v>
      </c>
      <c r="CE95" s="40">
        <f t="shared" si="77"/>
        <v>640.83058876450389</v>
      </c>
      <c r="CF95" s="10">
        <f t="shared" si="66"/>
        <v>1.5593472367894918</v>
      </c>
      <c r="CG95" s="14">
        <v>44280</v>
      </c>
      <c r="CH95" s="35">
        <f t="shared" si="67"/>
        <v>7.3838709677419354</v>
      </c>
      <c r="CI95" s="7">
        <f t="shared" si="68"/>
        <v>34.252435872521126</v>
      </c>
      <c r="CJ95" s="7">
        <f t="shared" si="78"/>
        <v>17.468742294985773</v>
      </c>
      <c r="CK95" s="10">
        <f t="shared" si="69"/>
        <v>20.973349444023544</v>
      </c>
      <c r="CM95" s="17" t="s">
        <v>284</v>
      </c>
      <c r="CN95" t="s">
        <v>288</v>
      </c>
      <c r="CO95" s="18" t="s">
        <v>422</v>
      </c>
      <c r="CP95">
        <v>251.9</v>
      </c>
      <c r="CQ95">
        <v>217.1</v>
      </c>
      <c r="CR95">
        <v>230.9</v>
      </c>
      <c r="CS95">
        <v>192.9</v>
      </c>
      <c r="CT95">
        <v>172.3</v>
      </c>
      <c r="CU95">
        <v>138</v>
      </c>
      <c r="CV95">
        <v>153.6</v>
      </c>
      <c r="CW95">
        <v>179.6</v>
      </c>
      <c r="CX95">
        <v>178.1</v>
      </c>
      <c r="CY95">
        <v>200</v>
      </c>
      <c r="CZ95">
        <v>239.8</v>
      </c>
      <c r="DA95">
        <v>256.60000000000002</v>
      </c>
      <c r="DB95">
        <v>2410.8000000000002</v>
      </c>
      <c r="DC95" s="17">
        <v>-28.63</v>
      </c>
      <c r="DD95">
        <v>-53.6</v>
      </c>
      <c r="DE95">
        <v>472.5</v>
      </c>
      <c r="DF95" s="24">
        <v>4416</v>
      </c>
    </row>
    <row r="96" spans="1:110" ht="15.75" thickBot="1" x14ac:dyDescent="0.3">
      <c r="A96" s="8">
        <v>85</v>
      </c>
      <c r="B96" s="3" t="s">
        <v>18</v>
      </c>
      <c r="C96" s="14">
        <v>44281</v>
      </c>
      <c r="D96" s="11">
        <f t="shared" si="70"/>
        <v>2.0158745303931198</v>
      </c>
      <c r="E96" s="8">
        <f t="shared" si="79"/>
        <v>-180</v>
      </c>
      <c r="F96" s="3">
        <f t="shared" si="79"/>
        <v>-165</v>
      </c>
      <c r="G96" s="3">
        <f t="shared" si="79"/>
        <v>-150</v>
      </c>
      <c r="H96" s="3">
        <f t="shared" si="79"/>
        <v>-135</v>
      </c>
      <c r="I96" s="3">
        <f t="shared" si="57"/>
        <v>-120</v>
      </c>
      <c r="J96" s="3">
        <f t="shared" si="57"/>
        <v>-105</v>
      </c>
      <c r="K96" s="3">
        <f t="shared" si="57"/>
        <v>-90</v>
      </c>
      <c r="L96" s="3">
        <f t="shared" si="57"/>
        <v>-75</v>
      </c>
      <c r="M96" s="3">
        <f t="shared" si="80"/>
        <v>-60</v>
      </c>
      <c r="N96" s="3">
        <f t="shared" si="80"/>
        <v>-45</v>
      </c>
      <c r="O96" s="3">
        <f t="shared" si="80"/>
        <v>-30</v>
      </c>
      <c r="P96" s="3">
        <f t="shared" si="80"/>
        <v>-15</v>
      </c>
      <c r="Q96" s="3">
        <f t="shared" si="81"/>
        <v>0</v>
      </c>
      <c r="R96" s="3">
        <f t="shared" si="81"/>
        <v>15</v>
      </c>
      <c r="S96" s="3">
        <f t="shared" si="81"/>
        <v>30</v>
      </c>
      <c r="T96" s="3">
        <f t="shared" si="81"/>
        <v>45</v>
      </c>
      <c r="U96" s="3">
        <f t="shared" si="89"/>
        <v>60</v>
      </c>
      <c r="V96" s="3">
        <f t="shared" si="86"/>
        <v>75</v>
      </c>
      <c r="W96" s="3">
        <f t="shared" si="86"/>
        <v>90</v>
      </c>
      <c r="X96" s="3">
        <f t="shared" si="86"/>
        <v>105</v>
      </c>
      <c r="Y96" s="3">
        <f t="shared" si="61"/>
        <v>120</v>
      </c>
      <c r="Z96" s="3">
        <f t="shared" si="61"/>
        <v>135</v>
      </c>
      <c r="AA96" s="3">
        <f t="shared" si="61"/>
        <v>150</v>
      </c>
      <c r="AB96" s="3">
        <f t="shared" si="61"/>
        <v>165</v>
      </c>
      <c r="AC96" s="3">
        <f t="shared" si="62"/>
        <v>180</v>
      </c>
      <c r="AD96" s="7">
        <f t="shared" si="71"/>
        <v>159.89587453039312</v>
      </c>
      <c r="AE96" s="7">
        <f t="shared" si="71"/>
        <v>155.16523731546988</v>
      </c>
      <c r="AF96" s="7">
        <f t="shared" si="71"/>
        <v>144.59058736236105</v>
      </c>
      <c r="AG96" s="7">
        <f t="shared" si="71"/>
        <v>131.9053426852397</v>
      </c>
      <c r="AH96" s="7">
        <f t="shared" si="58"/>
        <v>118.43474452757165</v>
      </c>
      <c r="AI96" s="7">
        <f t="shared" si="58"/>
        <v>104.64719896422331</v>
      </c>
      <c r="AJ96" s="7">
        <f t="shared" si="58"/>
        <v>90.758938431567231</v>
      </c>
      <c r="AK96" s="7">
        <f t="shared" si="58"/>
        <v>76.916237521728078</v>
      </c>
      <c r="AL96" s="7">
        <f t="shared" si="82"/>
        <v>63.277719266120883</v>
      </c>
      <c r="AM96" s="7">
        <f t="shared" si="82"/>
        <v>50.10290130870667</v>
      </c>
      <c r="AN96" s="7">
        <f t="shared" si="82"/>
        <v>37.950584545584682</v>
      </c>
      <c r="AO96" s="7">
        <f t="shared" si="82"/>
        <v>28.23293826636769</v>
      </c>
      <c r="AP96" s="7">
        <f t="shared" si="83"/>
        <v>24.135874530393124</v>
      </c>
      <c r="AQ96" s="7">
        <f t="shared" si="83"/>
        <v>28.23293826636769</v>
      </c>
      <c r="AR96" s="7">
        <f t="shared" si="83"/>
        <v>37.950584545584682</v>
      </c>
      <c r="AS96" s="7">
        <f t="shared" si="83"/>
        <v>50.10290130870667</v>
      </c>
      <c r="AT96" s="7">
        <f t="shared" si="90"/>
        <v>63.277719266120883</v>
      </c>
      <c r="AU96" s="7">
        <f t="shared" si="87"/>
        <v>76.916237521728078</v>
      </c>
      <c r="AV96" s="7">
        <f t="shared" si="87"/>
        <v>90.758938431567231</v>
      </c>
      <c r="AW96" s="7">
        <f t="shared" si="87"/>
        <v>104.64719896422331</v>
      </c>
      <c r="AX96" s="7">
        <f t="shared" si="63"/>
        <v>118.43474452757165</v>
      </c>
      <c r="AY96" s="7">
        <f t="shared" si="63"/>
        <v>131.9053426852397</v>
      </c>
      <c r="AZ96" s="7">
        <f t="shared" si="63"/>
        <v>144.59058736236105</v>
      </c>
      <c r="BA96" s="7">
        <f t="shared" si="63"/>
        <v>155.16523731546988</v>
      </c>
      <c r="BB96" s="7">
        <f t="shared" si="64"/>
        <v>159.89587453039312</v>
      </c>
      <c r="BC96" s="7">
        <f t="shared" si="72"/>
        <v>89.180252188576986</v>
      </c>
      <c r="BD96" s="7">
        <f t="shared" si="65"/>
        <v>11.890700291810266</v>
      </c>
      <c r="BE96" s="40">
        <f t="shared" si="73"/>
        <v>1.0035435844399174</v>
      </c>
      <c r="BF96" s="40">
        <f t="shared" si="74"/>
        <v>0</v>
      </c>
      <c r="BG96" s="40">
        <f t="shared" si="75"/>
        <v>0</v>
      </c>
      <c r="BH96" s="40">
        <f t="shared" si="75"/>
        <v>0</v>
      </c>
      <c r="BI96" s="40">
        <f t="shared" si="75"/>
        <v>0</v>
      </c>
      <c r="BJ96" s="40">
        <f t="shared" si="75"/>
        <v>0</v>
      </c>
      <c r="BK96" s="40">
        <f t="shared" si="59"/>
        <v>0</v>
      </c>
      <c r="BL96" s="40">
        <f t="shared" si="76"/>
        <v>0</v>
      </c>
      <c r="BM96" s="40">
        <f t="shared" si="76"/>
        <v>310.55158124456608</v>
      </c>
      <c r="BN96" s="40">
        <f t="shared" si="76"/>
        <v>616.87215023509862</v>
      </c>
      <c r="BO96" s="40">
        <f t="shared" si="76"/>
        <v>879.91558615576776</v>
      </c>
      <c r="BP96" s="40">
        <f t="shared" si="60"/>
        <v>1081.7559135484116</v>
      </c>
      <c r="BQ96" s="40">
        <f t="shared" si="60"/>
        <v>1208.6380476581337</v>
      </c>
      <c r="BR96" s="40">
        <f t="shared" si="60"/>
        <v>1251.9151807279966</v>
      </c>
      <c r="BS96" s="40">
        <f t="shared" si="60"/>
        <v>1208.6380476581337</v>
      </c>
      <c r="BT96" s="40">
        <f t="shared" si="84"/>
        <v>1081.7559135484116</v>
      </c>
      <c r="BU96" s="40">
        <f t="shared" si="84"/>
        <v>879.91558615576776</v>
      </c>
      <c r="BV96" s="40">
        <f t="shared" si="84"/>
        <v>616.87215023509862</v>
      </c>
      <c r="BW96" s="40">
        <f t="shared" si="84"/>
        <v>310.55158124456608</v>
      </c>
      <c r="BX96" s="40">
        <f t="shared" si="85"/>
        <v>0</v>
      </c>
      <c r="BY96" s="40">
        <f t="shared" si="85"/>
        <v>0</v>
      </c>
      <c r="BZ96" s="40">
        <f t="shared" si="85"/>
        <v>0</v>
      </c>
      <c r="CA96" s="40">
        <f t="shared" si="85"/>
        <v>0</v>
      </c>
      <c r="CB96" s="40">
        <f t="shared" si="91"/>
        <v>0</v>
      </c>
      <c r="CC96" s="40">
        <f t="shared" si="88"/>
        <v>0</v>
      </c>
      <c r="CD96" s="40">
        <f t="shared" si="88"/>
        <v>0</v>
      </c>
      <c r="CE96" s="40">
        <f t="shared" si="77"/>
        <v>638.47674217127826</v>
      </c>
      <c r="CF96" s="10">
        <f t="shared" si="66"/>
        <v>1.5564890284495474</v>
      </c>
      <c r="CG96" s="14">
        <v>44281</v>
      </c>
      <c r="CH96" s="35">
        <f t="shared" si="67"/>
        <v>7.3838709677419354</v>
      </c>
      <c r="CI96" s="7">
        <f t="shared" si="68"/>
        <v>34.050247857158936</v>
      </c>
      <c r="CJ96" s="7">
        <f t="shared" si="78"/>
        <v>17.365626407151058</v>
      </c>
      <c r="CK96" s="10">
        <f t="shared" si="69"/>
        <v>20.869699820740397</v>
      </c>
      <c r="CM96" s="17" t="s">
        <v>61</v>
      </c>
      <c r="CN96" t="s">
        <v>72</v>
      </c>
      <c r="CO96" s="18" t="s">
        <v>423</v>
      </c>
      <c r="CP96">
        <v>227.9</v>
      </c>
      <c r="CQ96">
        <v>204.7</v>
      </c>
      <c r="CR96">
        <v>208.3</v>
      </c>
      <c r="CS96">
        <v>190.6</v>
      </c>
      <c r="CT96">
        <v>179.5</v>
      </c>
      <c r="CU96">
        <v>143.6</v>
      </c>
      <c r="CV96">
        <v>171.2</v>
      </c>
      <c r="CW96">
        <v>176.5</v>
      </c>
      <c r="CX96">
        <v>186.4</v>
      </c>
      <c r="CY96">
        <v>200.9</v>
      </c>
      <c r="CZ96">
        <v>192.4</v>
      </c>
      <c r="DA96">
        <v>200.7</v>
      </c>
      <c r="DB96">
        <v>2282.6999999999998</v>
      </c>
      <c r="DC96" s="17">
        <v>-12.67</v>
      </c>
      <c r="DD96">
        <v>-39.08</v>
      </c>
      <c r="DE96">
        <v>225.87</v>
      </c>
      <c r="DF96" s="24">
        <v>21186</v>
      </c>
    </row>
    <row r="97" spans="1:110" ht="15.75" thickBot="1" x14ac:dyDescent="0.3">
      <c r="A97" s="8">
        <v>86</v>
      </c>
      <c r="B97" s="3" t="s">
        <v>18</v>
      </c>
      <c r="C97" s="14">
        <v>44282</v>
      </c>
      <c r="D97" s="11">
        <f t="shared" si="70"/>
        <v>2.4177348051423468</v>
      </c>
      <c r="E97" s="8">
        <f t="shared" si="79"/>
        <v>-180</v>
      </c>
      <c r="F97" s="3">
        <f t="shared" si="79"/>
        <v>-165</v>
      </c>
      <c r="G97" s="3">
        <f t="shared" si="79"/>
        <v>-150</v>
      </c>
      <c r="H97" s="3">
        <f t="shared" si="79"/>
        <v>-135</v>
      </c>
      <c r="I97" s="3">
        <f t="shared" si="57"/>
        <v>-120</v>
      </c>
      <c r="J97" s="3">
        <f t="shared" si="57"/>
        <v>-105</v>
      </c>
      <c r="K97" s="3">
        <f t="shared" si="57"/>
        <v>-90</v>
      </c>
      <c r="L97" s="3">
        <f t="shared" si="57"/>
        <v>-75</v>
      </c>
      <c r="M97" s="3">
        <f t="shared" si="80"/>
        <v>-60</v>
      </c>
      <c r="N97" s="3">
        <f t="shared" si="80"/>
        <v>-45</v>
      </c>
      <c r="O97" s="3">
        <f t="shared" si="80"/>
        <v>-30</v>
      </c>
      <c r="P97" s="3">
        <f t="shared" si="80"/>
        <v>-15</v>
      </c>
      <c r="Q97" s="3">
        <f t="shared" si="81"/>
        <v>0</v>
      </c>
      <c r="R97" s="3">
        <f t="shared" si="81"/>
        <v>15</v>
      </c>
      <c r="S97" s="3">
        <f t="shared" si="81"/>
        <v>30</v>
      </c>
      <c r="T97" s="3">
        <f t="shared" si="81"/>
        <v>45</v>
      </c>
      <c r="U97" s="3">
        <f t="shared" si="89"/>
        <v>60</v>
      </c>
      <c r="V97" s="3">
        <f t="shared" si="86"/>
        <v>75</v>
      </c>
      <c r="W97" s="3">
        <f t="shared" si="86"/>
        <v>90</v>
      </c>
      <c r="X97" s="3">
        <f t="shared" si="86"/>
        <v>105</v>
      </c>
      <c r="Y97" s="3">
        <f t="shared" si="61"/>
        <v>120</v>
      </c>
      <c r="Z97" s="3">
        <f t="shared" si="61"/>
        <v>135</v>
      </c>
      <c r="AA97" s="3">
        <f t="shared" si="61"/>
        <v>150</v>
      </c>
      <c r="AB97" s="3">
        <f t="shared" si="61"/>
        <v>165</v>
      </c>
      <c r="AC97" s="3">
        <f t="shared" si="62"/>
        <v>180</v>
      </c>
      <c r="AD97" s="7">
        <f t="shared" si="71"/>
        <v>160.29773480514234</v>
      </c>
      <c r="AE97" s="7">
        <f t="shared" si="71"/>
        <v>155.49417356935189</v>
      </c>
      <c r="AF97" s="7">
        <f t="shared" si="71"/>
        <v>144.83073586774228</v>
      </c>
      <c r="AG97" s="7">
        <f t="shared" si="71"/>
        <v>132.09510931920011</v>
      </c>
      <c r="AH97" s="7">
        <f t="shared" si="58"/>
        <v>118.59863384318437</v>
      </c>
      <c r="AI97" s="7">
        <f t="shared" si="58"/>
        <v>104.79968501283285</v>
      </c>
      <c r="AJ97" s="7">
        <f t="shared" si="58"/>
        <v>90.910160507331554</v>
      </c>
      <c r="AK97" s="7">
        <f t="shared" si="58"/>
        <v>77.075248706993619</v>
      </c>
      <c r="AL97" s="7">
        <f t="shared" si="82"/>
        <v>63.454928969679486</v>
      </c>
      <c r="AM97" s="7">
        <f t="shared" si="82"/>
        <v>50.312940902403319</v>
      </c>
      <c r="AN97" s="7">
        <f t="shared" si="82"/>
        <v>38.215946839238704</v>
      </c>
      <c r="AO97" s="7">
        <f t="shared" si="82"/>
        <v>28.580021564552283</v>
      </c>
      <c r="AP97" s="7">
        <f t="shared" si="83"/>
        <v>24.537734805142364</v>
      </c>
      <c r="AQ97" s="7">
        <f t="shared" si="83"/>
        <v>28.580021564552283</v>
      </c>
      <c r="AR97" s="7">
        <f t="shared" si="83"/>
        <v>38.215946839238704</v>
      </c>
      <c r="AS97" s="7">
        <f t="shared" si="83"/>
        <v>50.312940902403319</v>
      </c>
      <c r="AT97" s="7">
        <f t="shared" si="90"/>
        <v>63.454928969679486</v>
      </c>
      <c r="AU97" s="7">
        <f t="shared" si="87"/>
        <v>77.075248706993619</v>
      </c>
      <c r="AV97" s="7">
        <f t="shared" si="87"/>
        <v>90.910160507331554</v>
      </c>
      <c r="AW97" s="7">
        <f t="shared" si="87"/>
        <v>104.79968501283285</v>
      </c>
      <c r="AX97" s="7">
        <f t="shared" si="63"/>
        <v>118.59863384318437</v>
      </c>
      <c r="AY97" s="7">
        <f t="shared" si="63"/>
        <v>132.09510931920011</v>
      </c>
      <c r="AZ97" s="7">
        <f t="shared" si="63"/>
        <v>144.83073586774228</v>
      </c>
      <c r="BA97" s="7">
        <f t="shared" si="63"/>
        <v>155.49417356935189</v>
      </c>
      <c r="BB97" s="7">
        <f t="shared" si="64"/>
        <v>160.29773480514234</v>
      </c>
      <c r="BC97" s="7">
        <f t="shared" si="72"/>
        <v>89.016644481393342</v>
      </c>
      <c r="BD97" s="7">
        <f t="shared" si="65"/>
        <v>11.868885930852446</v>
      </c>
      <c r="BE97" s="40">
        <f t="shared" si="73"/>
        <v>1.0029783031310244</v>
      </c>
      <c r="BF97" s="40">
        <f t="shared" si="74"/>
        <v>0</v>
      </c>
      <c r="BG97" s="40">
        <f t="shared" si="75"/>
        <v>0</v>
      </c>
      <c r="BH97" s="40">
        <f t="shared" si="75"/>
        <v>0</v>
      </c>
      <c r="BI97" s="40">
        <f t="shared" si="75"/>
        <v>0</v>
      </c>
      <c r="BJ97" s="40">
        <f t="shared" si="75"/>
        <v>0</v>
      </c>
      <c r="BK97" s="40">
        <f t="shared" si="59"/>
        <v>0</v>
      </c>
      <c r="BL97" s="40">
        <f t="shared" si="76"/>
        <v>0</v>
      </c>
      <c r="BM97" s="40">
        <f t="shared" si="76"/>
        <v>306.66914973980761</v>
      </c>
      <c r="BN97" s="40">
        <f t="shared" si="76"/>
        <v>612.73406382064934</v>
      </c>
      <c r="BO97" s="40">
        <f t="shared" si="76"/>
        <v>875.55796389337775</v>
      </c>
      <c r="BP97" s="40">
        <f t="shared" si="60"/>
        <v>1077.2298355050675</v>
      </c>
      <c r="BQ97" s="40">
        <f t="shared" si="60"/>
        <v>1204.0060738839081</v>
      </c>
      <c r="BR97" s="40">
        <f t="shared" si="60"/>
        <v>1247.2470878920212</v>
      </c>
      <c r="BS97" s="40">
        <f t="shared" si="60"/>
        <v>1204.0060738839081</v>
      </c>
      <c r="BT97" s="40">
        <f t="shared" si="84"/>
        <v>1077.2298355050675</v>
      </c>
      <c r="BU97" s="40">
        <f t="shared" si="84"/>
        <v>875.55796389337775</v>
      </c>
      <c r="BV97" s="40">
        <f t="shared" si="84"/>
        <v>612.73406382064934</v>
      </c>
      <c r="BW97" s="40">
        <f t="shared" si="84"/>
        <v>306.66914973980761</v>
      </c>
      <c r="BX97" s="40">
        <f t="shared" si="85"/>
        <v>0</v>
      </c>
      <c r="BY97" s="40">
        <f t="shared" si="85"/>
        <v>0</v>
      </c>
      <c r="BZ97" s="40">
        <f t="shared" si="85"/>
        <v>0</v>
      </c>
      <c r="CA97" s="40">
        <f t="shared" si="85"/>
        <v>0</v>
      </c>
      <c r="CB97" s="40">
        <f t="shared" si="91"/>
        <v>0</v>
      </c>
      <c r="CC97" s="40">
        <f t="shared" si="88"/>
        <v>0</v>
      </c>
      <c r="CD97" s="40">
        <f t="shared" si="88"/>
        <v>0</v>
      </c>
      <c r="CE97" s="40">
        <f t="shared" si="77"/>
        <v>636.09601482493088</v>
      </c>
      <c r="CF97" s="10">
        <f t="shared" si="66"/>
        <v>1.5536335352775539</v>
      </c>
      <c r="CG97" s="14">
        <v>44282</v>
      </c>
      <c r="CH97" s="35">
        <f t="shared" si="67"/>
        <v>7.3838709677419354</v>
      </c>
      <c r="CI97" s="7">
        <f t="shared" si="68"/>
        <v>33.846541462587886</v>
      </c>
      <c r="CJ97" s="7">
        <f t="shared" si="78"/>
        <v>17.261736145919823</v>
      </c>
      <c r="CK97" s="10">
        <f t="shared" si="69"/>
        <v>20.764933903605435</v>
      </c>
      <c r="CM97" s="17" t="s">
        <v>32</v>
      </c>
      <c r="CN97" t="s">
        <v>31</v>
      </c>
      <c r="CO97" s="18" t="s">
        <v>424</v>
      </c>
      <c r="CP97">
        <v>82.4</v>
      </c>
      <c r="CQ97">
        <v>62.1</v>
      </c>
      <c r="CR97">
        <v>74</v>
      </c>
      <c r="CS97">
        <v>88.6</v>
      </c>
      <c r="CT97">
        <v>120.1</v>
      </c>
      <c r="CU97">
        <v>117.5</v>
      </c>
      <c r="CV97">
        <v>182.3</v>
      </c>
      <c r="CW97">
        <v>162.30000000000001</v>
      </c>
      <c r="CX97">
        <v>133.1</v>
      </c>
      <c r="CY97">
        <v>127.9</v>
      </c>
      <c r="CZ97">
        <v>103</v>
      </c>
      <c r="DA97">
        <v>84.2</v>
      </c>
      <c r="DB97">
        <v>1337.5</v>
      </c>
      <c r="DC97" s="17">
        <v>-7.6</v>
      </c>
      <c r="DD97">
        <v>-72.67</v>
      </c>
      <c r="DE97">
        <v>170</v>
      </c>
      <c r="DF97" s="24">
        <v>10228</v>
      </c>
    </row>
    <row r="98" spans="1:110" ht="15.75" thickBot="1" x14ac:dyDescent="0.3">
      <c r="A98" s="8">
        <v>87</v>
      </c>
      <c r="B98" s="3" t="s">
        <v>18</v>
      </c>
      <c r="C98" s="14">
        <v>44283</v>
      </c>
      <c r="D98" s="11">
        <f t="shared" si="70"/>
        <v>2.8188786528898206</v>
      </c>
      <c r="E98" s="8">
        <f t="shared" si="79"/>
        <v>-180</v>
      </c>
      <c r="F98" s="3">
        <f t="shared" si="79"/>
        <v>-165</v>
      </c>
      <c r="G98" s="3">
        <f t="shared" si="79"/>
        <v>-150</v>
      </c>
      <c r="H98" s="3">
        <f t="shared" si="79"/>
        <v>-135</v>
      </c>
      <c r="I98" s="3">
        <f t="shared" si="57"/>
        <v>-120</v>
      </c>
      <c r="J98" s="3">
        <f t="shared" si="57"/>
        <v>-105</v>
      </c>
      <c r="K98" s="3">
        <f t="shared" si="57"/>
        <v>-90</v>
      </c>
      <c r="L98" s="3">
        <f t="shared" si="57"/>
        <v>-75</v>
      </c>
      <c r="M98" s="3">
        <f t="shared" si="80"/>
        <v>-60</v>
      </c>
      <c r="N98" s="3">
        <f t="shared" si="80"/>
        <v>-45</v>
      </c>
      <c r="O98" s="3">
        <f t="shared" si="80"/>
        <v>-30</v>
      </c>
      <c r="P98" s="3">
        <f t="shared" si="80"/>
        <v>-15</v>
      </c>
      <c r="Q98" s="3">
        <f t="shared" si="81"/>
        <v>0</v>
      </c>
      <c r="R98" s="3">
        <f t="shared" si="81"/>
        <v>15</v>
      </c>
      <c r="S98" s="3">
        <f t="shared" si="81"/>
        <v>30</v>
      </c>
      <c r="T98" s="3">
        <f t="shared" si="81"/>
        <v>45</v>
      </c>
      <c r="U98" s="3">
        <f t="shared" si="89"/>
        <v>60</v>
      </c>
      <c r="V98" s="3">
        <f t="shared" si="86"/>
        <v>75</v>
      </c>
      <c r="W98" s="3">
        <f t="shared" si="86"/>
        <v>90</v>
      </c>
      <c r="X98" s="3">
        <f t="shared" si="86"/>
        <v>105</v>
      </c>
      <c r="Y98" s="3">
        <f t="shared" si="61"/>
        <v>120</v>
      </c>
      <c r="Z98" s="3">
        <f t="shared" si="61"/>
        <v>135</v>
      </c>
      <c r="AA98" s="3">
        <f t="shared" si="61"/>
        <v>150</v>
      </c>
      <c r="AB98" s="3">
        <f t="shared" si="61"/>
        <v>165</v>
      </c>
      <c r="AC98" s="3">
        <f t="shared" si="62"/>
        <v>180</v>
      </c>
      <c r="AD98" s="7">
        <f t="shared" si="71"/>
        <v>160.69887865288985</v>
      </c>
      <c r="AE98" s="7">
        <f t="shared" si="71"/>
        <v>155.82046257560847</v>
      </c>
      <c r="AF98" s="7">
        <f t="shared" si="71"/>
        <v>145.06787626238784</v>
      </c>
      <c r="AG98" s="7">
        <f t="shared" si="71"/>
        <v>132.28255853502725</v>
      </c>
      <c r="AH98" s="7">
        <f t="shared" si="58"/>
        <v>118.76095136109824</v>
      </c>
      <c r="AI98" s="7">
        <f t="shared" si="58"/>
        <v>104.95126301690088</v>
      </c>
      <c r="AJ98" s="7">
        <f t="shared" si="58"/>
        <v>91.061074656183976</v>
      </c>
      <c r="AK98" s="7">
        <f t="shared" si="58"/>
        <v>77.234520156810589</v>
      </c>
      <c r="AL98" s="7">
        <f t="shared" si="82"/>
        <v>63.632952219021043</v>
      </c>
      <c r="AM98" s="7">
        <f t="shared" si="82"/>
        <v>50.524296335990272</v>
      </c>
      <c r="AN98" s="7">
        <f t="shared" si="82"/>
        <v>38.482837674668083</v>
      </c>
      <c r="AO98" s="7">
        <f t="shared" si="82"/>
        <v>28.927782539515317</v>
      </c>
      <c r="AP98" s="7">
        <f t="shared" si="83"/>
        <v>24.938878652889816</v>
      </c>
      <c r="AQ98" s="7">
        <f t="shared" si="83"/>
        <v>28.927782539515317</v>
      </c>
      <c r="AR98" s="7">
        <f t="shared" si="83"/>
        <v>38.482837674668083</v>
      </c>
      <c r="AS98" s="7">
        <f t="shared" si="83"/>
        <v>50.524296335990272</v>
      </c>
      <c r="AT98" s="7">
        <f t="shared" si="90"/>
        <v>63.632952219021043</v>
      </c>
      <c r="AU98" s="7">
        <f t="shared" si="87"/>
        <v>77.234520156810589</v>
      </c>
      <c r="AV98" s="7">
        <f t="shared" si="87"/>
        <v>91.061074656183976</v>
      </c>
      <c r="AW98" s="7">
        <f t="shared" si="87"/>
        <v>104.95126301690088</v>
      </c>
      <c r="AX98" s="7">
        <f t="shared" si="63"/>
        <v>118.76095136109824</v>
      </c>
      <c r="AY98" s="7">
        <f t="shared" si="63"/>
        <v>132.28255853502725</v>
      </c>
      <c r="AZ98" s="7">
        <f t="shared" si="63"/>
        <v>145.06787626238784</v>
      </c>
      <c r="BA98" s="7">
        <f t="shared" si="63"/>
        <v>155.82046257560847</v>
      </c>
      <c r="BB98" s="7">
        <f t="shared" si="64"/>
        <v>160.69887865288985</v>
      </c>
      <c r="BC98" s="7">
        <f t="shared" si="72"/>
        <v>88.853223782643369</v>
      </c>
      <c r="BD98" s="7">
        <f t="shared" si="65"/>
        <v>11.847096504352448</v>
      </c>
      <c r="BE98" s="40">
        <f t="shared" si="73"/>
        <v>1.0024121392866365</v>
      </c>
      <c r="BF98" s="40">
        <f t="shared" si="74"/>
        <v>0</v>
      </c>
      <c r="BG98" s="40">
        <f t="shared" si="75"/>
        <v>0</v>
      </c>
      <c r="BH98" s="40">
        <f t="shared" si="75"/>
        <v>0</v>
      </c>
      <c r="BI98" s="40">
        <f t="shared" si="75"/>
        <v>0</v>
      </c>
      <c r="BJ98" s="40">
        <f t="shared" si="75"/>
        <v>0</v>
      </c>
      <c r="BK98" s="40">
        <f t="shared" si="59"/>
        <v>0</v>
      </c>
      <c r="BL98" s="40">
        <f t="shared" si="76"/>
        <v>0</v>
      </c>
      <c r="BM98" s="40">
        <f t="shared" si="76"/>
        <v>302.78219942261052</v>
      </c>
      <c r="BN98" s="40">
        <f t="shared" si="76"/>
        <v>608.57642358610212</v>
      </c>
      <c r="BO98" s="40">
        <f t="shared" si="76"/>
        <v>871.16787695711707</v>
      </c>
      <c r="BP98" s="40">
        <f t="shared" si="60"/>
        <v>1072.6613859413155</v>
      </c>
      <c r="BQ98" s="40">
        <f t="shared" si="60"/>
        <v>1199.3255008851922</v>
      </c>
      <c r="BR98" s="40">
        <f t="shared" si="60"/>
        <v>1242.5282716776687</v>
      </c>
      <c r="BS98" s="40">
        <f t="shared" si="60"/>
        <v>1199.3255008851922</v>
      </c>
      <c r="BT98" s="40">
        <f t="shared" si="84"/>
        <v>1072.6613859413155</v>
      </c>
      <c r="BU98" s="40">
        <f t="shared" si="84"/>
        <v>871.16787695711707</v>
      </c>
      <c r="BV98" s="40">
        <f t="shared" si="84"/>
        <v>608.57642358610212</v>
      </c>
      <c r="BW98" s="40">
        <f t="shared" si="84"/>
        <v>302.78219942261052</v>
      </c>
      <c r="BX98" s="40">
        <f t="shared" si="85"/>
        <v>0</v>
      </c>
      <c r="BY98" s="40">
        <f t="shared" si="85"/>
        <v>0</v>
      </c>
      <c r="BZ98" s="40">
        <f t="shared" si="85"/>
        <v>0</v>
      </c>
      <c r="CA98" s="40">
        <f t="shared" si="85"/>
        <v>0</v>
      </c>
      <c r="CB98" s="40">
        <f t="shared" si="91"/>
        <v>0</v>
      </c>
      <c r="CC98" s="40">
        <f t="shared" si="88"/>
        <v>0</v>
      </c>
      <c r="CD98" s="40">
        <f t="shared" si="88"/>
        <v>0</v>
      </c>
      <c r="CE98" s="40">
        <f t="shared" si="77"/>
        <v>633.68941855561104</v>
      </c>
      <c r="CF98" s="10">
        <f t="shared" si="66"/>
        <v>1.5507813060184572</v>
      </c>
      <c r="CG98" s="14">
        <v>44283</v>
      </c>
      <c r="CH98" s="35">
        <f t="shared" si="67"/>
        <v>7.3838709677419354</v>
      </c>
      <c r="CI98" s="7">
        <f t="shared" si="68"/>
        <v>33.641398769361587</v>
      </c>
      <c r="CJ98" s="7">
        <f t="shared" si="78"/>
        <v>17.157113372374411</v>
      </c>
      <c r="CK98" s="10">
        <f t="shared" si="69"/>
        <v>20.65909474599761</v>
      </c>
      <c r="CM98" s="17" t="s">
        <v>272</v>
      </c>
      <c r="CN98" t="s">
        <v>274</v>
      </c>
      <c r="CO98" s="18" t="s">
        <v>425</v>
      </c>
      <c r="CP98">
        <v>249</v>
      </c>
      <c r="CQ98">
        <v>218.5</v>
      </c>
      <c r="CR98">
        <v>222</v>
      </c>
      <c r="CS98">
        <v>207.9</v>
      </c>
      <c r="CT98">
        <v>232.2</v>
      </c>
      <c r="CU98">
        <v>212</v>
      </c>
      <c r="CV98">
        <v>228.5</v>
      </c>
      <c r="CW98">
        <v>261</v>
      </c>
      <c r="CX98">
        <v>279.10000000000002</v>
      </c>
      <c r="CY98">
        <v>302.2</v>
      </c>
      <c r="CZ98">
        <v>286.60000000000002</v>
      </c>
      <c r="DA98">
        <v>266.5</v>
      </c>
      <c r="DB98">
        <v>2965.5</v>
      </c>
      <c r="DC98" s="17">
        <v>-6.43</v>
      </c>
      <c r="DD98">
        <v>-36.58</v>
      </c>
      <c r="DE98">
        <v>226.46</v>
      </c>
      <c r="DF98" s="24">
        <v>10959</v>
      </c>
    </row>
    <row r="99" spans="1:110" ht="15.75" thickBot="1" x14ac:dyDescent="0.3">
      <c r="A99" s="8">
        <v>88</v>
      </c>
      <c r="B99" s="3" t="s">
        <v>18</v>
      </c>
      <c r="C99" s="14">
        <v>44284</v>
      </c>
      <c r="D99" s="11">
        <f t="shared" si="70"/>
        <v>3.2191872060560591</v>
      </c>
      <c r="E99" s="8">
        <f t="shared" si="79"/>
        <v>-180</v>
      </c>
      <c r="F99" s="3">
        <f t="shared" si="79"/>
        <v>-165</v>
      </c>
      <c r="G99" s="3">
        <f t="shared" si="79"/>
        <v>-150</v>
      </c>
      <c r="H99" s="3">
        <f t="shared" si="79"/>
        <v>-135</v>
      </c>
      <c r="I99" s="3">
        <f t="shared" si="57"/>
        <v>-120</v>
      </c>
      <c r="J99" s="3">
        <f t="shared" si="57"/>
        <v>-105</v>
      </c>
      <c r="K99" s="3">
        <f t="shared" si="57"/>
        <v>-90</v>
      </c>
      <c r="L99" s="3">
        <f t="shared" si="57"/>
        <v>-75</v>
      </c>
      <c r="M99" s="3">
        <f t="shared" si="80"/>
        <v>-60</v>
      </c>
      <c r="N99" s="3">
        <f t="shared" si="80"/>
        <v>-45</v>
      </c>
      <c r="O99" s="3">
        <f t="shared" si="80"/>
        <v>-30</v>
      </c>
      <c r="P99" s="3">
        <f t="shared" si="80"/>
        <v>-15</v>
      </c>
      <c r="Q99" s="3">
        <f t="shared" si="81"/>
        <v>0</v>
      </c>
      <c r="R99" s="3">
        <f t="shared" si="81"/>
        <v>15</v>
      </c>
      <c r="S99" s="3">
        <f t="shared" si="81"/>
        <v>30</v>
      </c>
      <c r="T99" s="3">
        <f t="shared" si="81"/>
        <v>45</v>
      </c>
      <c r="U99" s="3">
        <f t="shared" si="89"/>
        <v>60</v>
      </c>
      <c r="V99" s="3">
        <f t="shared" si="86"/>
        <v>75</v>
      </c>
      <c r="W99" s="3">
        <f t="shared" si="86"/>
        <v>90</v>
      </c>
      <c r="X99" s="3">
        <f t="shared" si="86"/>
        <v>105</v>
      </c>
      <c r="Y99" s="3">
        <f t="shared" si="61"/>
        <v>120</v>
      </c>
      <c r="Z99" s="3">
        <f t="shared" si="61"/>
        <v>135</v>
      </c>
      <c r="AA99" s="3">
        <f t="shared" si="61"/>
        <v>150</v>
      </c>
      <c r="AB99" s="3">
        <f t="shared" si="61"/>
        <v>165</v>
      </c>
      <c r="AC99" s="3">
        <f t="shared" si="62"/>
        <v>180</v>
      </c>
      <c r="AD99" s="7">
        <f t="shared" si="71"/>
        <v>161.09918720605606</v>
      </c>
      <c r="AE99" s="7">
        <f t="shared" si="71"/>
        <v>156.14393510810328</v>
      </c>
      <c r="AF99" s="7">
        <f t="shared" si="71"/>
        <v>145.30189974800032</v>
      </c>
      <c r="AG99" s="7">
        <f t="shared" si="71"/>
        <v>132.46762145739078</v>
      </c>
      <c r="AH99" s="7">
        <f t="shared" si="58"/>
        <v>118.92164381453165</v>
      </c>
      <c r="AI99" s="7">
        <f t="shared" si="58"/>
        <v>105.10188405595652</v>
      </c>
      <c r="AJ99" s="7">
        <f t="shared" si="58"/>
        <v>91.211630045503625</v>
      </c>
      <c r="AK99" s="7">
        <f t="shared" si="58"/>
        <v>77.393993945972369</v>
      </c>
      <c r="AL99" s="7">
        <f t="shared" si="82"/>
        <v>63.811717540632742</v>
      </c>
      <c r="AM99" s="7">
        <f t="shared" si="82"/>
        <v>50.736872425949791</v>
      </c>
      <c r="AN99" s="7">
        <f t="shared" si="82"/>
        <v>38.751124258890364</v>
      </c>
      <c r="AO99" s="7">
        <f t="shared" si="82"/>
        <v>29.276064328094527</v>
      </c>
      <c r="AP99" s="7">
        <f t="shared" si="83"/>
        <v>25.339187206056057</v>
      </c>
      <c r="AQ99" s="7">
        <f t="shared" si="83"/>
        <v>29.276064328094527</v>
      </c>
      <c r="AR99" s="7">
        <f t="shared" si="83"/>
        <v>38.751124258890364</v>
      </c>
      <c r="AS99" s="7">
        <f t="shared" si="83"/>
        <v>50.736872425949791</v>
      </c>
      <c r="AT99" s="7">
        <f t="shared" si="90"/>
        <v>63.811717540632742</v>
      </c>
      <c r="AU99" s="7">
        <f t="shared" si="87"/>
        <v>77.393993945972369</v>
      </c>
      <c r="AV99" s="7">
        <f t="shared" si="87"/>
        <v>91.211630045503625</v>
      </c>
      <c r="AW99" s="7">
        <f t="shared" si="87"/>
        <v>105.10188405595652</v>
      </c>
      <c r="AX99" s="7">
        <f t="shared" si="63"/>
        <v>118.92164381453165</v>
      </c>
      <c r="AY99" s="7">
        <f t="shared" si="63"/>
        <v>132.46762145739078</v>
      </c>
      <c r="AZ99" s="7">
        <f t="shared" si="63"/>
        <v>145.30189974800032</v>
      </c>
      <c r="BA99" s="7">
        <f t="shared" si="63"/>
        <v>156.14393510810328</v>
      </c>
      <c r="BB99" s="7">
        <f t="shared" si="64"/>
        <v>161.09918720605606</v>
      </c>
      <c r="BC99" s="7">
        <f t="shared" si="72"/>
        <v>88.690021710445407</v>
      </c>
      <c r="BD99" s="7">
        <f t="shared" si="65"/>
        <v>11.825336228059388</v>
      </c>
      <c r="BE99" s="40">
        <f t="shared" si="73"/>
        <v>1.0018452606733199</v>
      </c>
      <c r="BF99" s="40">
        <f t="shared" si="74"/>
        <v>0</v>
      </c>
      <c r="BG99" s="40">
        <f t="shared" si="75"/>
        <v>0</v>
      </c>
      <c r="BH99" s="40">
        <f t="shared" si="75"/>
        <v>0</v>
      </c>
      <c r="BI99" s="40">
        <f t="shared" si="75"/>
        <v>0</v>
      </c>
      <c r="BJ99" s="40">
        <f t="shared" si="75"/>
        <v>0</v>
      </c>
      <c r="BK99" s="40">
        <f t="shared" si="59"/>
        <v>0</v>
      </c>
      <c r="BL99" s="40">
        <f t="shared" si="76"/>
        <v>0</v>
      </c>
      <c r="BM99" s="40">
        <f t="shared" si="76"/>
        <v>298.89217277915475</v>
      </c>
      <c r="BN99" s="40">
        <f t="shared" si="76"/>
        <v>604.40086933848136</v>
      </c>
      <c r="BO99" s="40">
        <f t="shared" si="76"/>
        <v>866.74713459726058</v>
      </c>
      <c r="BP99" s="40">
        <f t="shared" si="60"/>
        <v>1068.0525041258093</v>
      </c>
      <c r="BQ99" s="40">
        <f t="shared" si="60"/>
        <v>1194.5983496636086</v>
      </c>
      <c r="BR99" s="40">
        <f t="shared" si="60"/>
        <v>1237.7607809641559</v>
      </c>
      <c r="BS99" s="40">
        <f t="shared" si="60"/>
        <v>1194.5983496636086</v>
      </c>
      <c r="BT99" s="40">
        <f t="shared" si="84"/>
        <v>1068.0525041258093</v>
      </c>
      <c r="BU99" s="40">
        <f t="shared" si="84"/>
        <v>866.74713459726058</v>
      </c>
      <c r="BV99" s="40">
        <f t="shared" si="84"/>
        <v>604.40086933848136</v>
      </c>
      <c r="BW99" s="40">
        <f t="shared" si="84"/>
        <v>298.89217277915475</v>
      </c>
      <c r="BX99" s="40">
        <f t="shared" si="85"/>
        <v>0</v>
      </c>
      <c r="BY99" s="40">
        <f t="shared" si="85"/>
        <v>0</v>
      </c>
      <c r="BZ99" s="40">
        <f t="shared" si="85"/>
        <v>0</v>
      </c>
      <c r="CA99" s="40">
        <f t="shared" si="85"/>
        <v>0</v>
      </c>
      <c r="CB99" s="40">
        <f t="shared" si="91"/>
        <v>0</v>
      </c>
      <c r="CC99" s="40">
        <f t="shared" si="88"/>
        <v>0</v>
      </c>
      <c r="CD99" s="40">
        <f t="shared" si="88"/>
        <v>0</v>
      </c>
      <c r="CE99" s="40">
        <f t="shared" si="77"/>
        <v>631.25799829171945</v>
      </c>
      <c r="CF99" s="10">
        <f t="shared" si="66"/>
        <v>1.5479328925125253</v>
      </c>
      <c r="CG99" s="14">
        <v>44284</v>
      </c>
      <c r="CH99" s="35">
        <f t="shared" si="67"/>
        <v>7.3838709677419354</v>
      </c>
      <c r="CI99" s="7">
        <f t="shared" si="68"/>
        <v>33.434903726465407</v>
      </c>
      <c r="CJ99" s="7">
        <f t="shared" si="78"/>
        <v>17.051800900497359</v>
      </c>
      <c r="CK99" s="10">
        <f t="shared" si="69"/>
        <v>20.552226743613303</v>
      </c>
      <c r="CM99" s="17" t="s">
        <v>198</v>
      </c>
      <c r="CN99" t="s">
        <v>199</v>
      </c>
      <c r="CO99" s="18" t="s">
        <v>426</v>
      </c>
      <c r="CP99">
        <v>155.6</v>
      </c>
      <c r="CQ99">
        <v>149.6</v>
      </c>
      <c r="CR99">
        <v>179.5</v>
      </c>
      <c r="CS99">
        <v>209</v>
      </c>
      <c r="CT99">
        <v>216.7</v>
      </c>
      <c r="CU99">
        <v>200.7</v>
      </c>
      <c r="CV99">
        <v>241.8</v>
      </c>
      <c r="CW99">
        <v>226.7</v>
      </c>
      <c r="CX99">
        <v>163.4</v>
      </c>
      <c r="CY99">
        <v>188.4</v>
      </c>
      <c r="CZ99">
        <v>181.9</v>
      </c>
      <c r="DA99">
        <v>157.6</v>
      </c>
      <c r="DB99">
        <v>2270.9</v>
      </c>
      <c r="DC99" s="17">
        <v>-15.62</v>
      </c>
      <c r="DD99">
        <v>-56.11</v>
      </c>
      <c r="DE99">
        <v>145</v>
      </c>
      <c r="DF99" s="24">
        <v>4019</v>
      </c>
    </row>
    <row r="100" spans="1:110" ht="15.75" thickBot="1" x14ac:dyDescent="0.3">
      <c r="A100" s="8">
        <v>89</v>
      </c>
      <c r="B100" s="3" t="s">
        <v>18</v>
      </c>
      <c r="C100" s="14">
        <v>44285</v>
      </c>
      <c r="D100" s="11">
        <f t="shared" si="70"/>
        <v>3.6185418445773934</v>
      </c>
      <c r="E100" s="8">
        <f t="shared" si="79"/>
        <v>-180</v>
      </c>
      <c r="F100" s="3">
        <f t="shared" si="79"/>
        <v>-165</v>
      </c>
      <c r="G100" s="3">
        <f t="shared" si="79"/>
        <v>-150</v>
      </c>
      <c r="H100" s="3">
        <f t="shared" si="79"/>
        <v>-135</v>
      </c>
      <c r="I100" s="3">
        <f t="shared" si="57"/>
        <v>-120</v>
      </c>
      <c r="J100" s="3">
        <f t="shared" si="57"/>
        <v>-105</v>
      </c>
      <c r="K100" s="3">
        <f t="shared" si="57"/>
        <v>-90</v>
      </c>
      <c r="L100" s="3">
        <f t="shared" si="57"/>
        <v>-75</v>
      </c>
      <c r="M100" s="3">
        <f t="shared" si="80"/>
        <v>-60</v>
      </c>
      <c r="N100" s="3">
        <f t="shared" si="80"/>
        <v>-45</v>
      </c>
      <c r="O100" s="3">
        <f t="shared" si="80"/>
        <v>-30</v>
      </c>
      <c r="P100" s="3">
        <f t="shared" si="80"/>
        <v>-15</v>
      </c>
      <c r="Q100" s="3">
        <f t="shared" si="81"/>
        <v>0</v>
      </c>
      <c r="R100" s="3">
        <f t="shared" si="81"/>
        <v>15</v>
      </c>
      <c r="S100" s="3">
        <f t="shared" si="81"/>
        <v>30</v>
      </c>
      <c r="T100" s="3">
        <f t="shared" si="81"/>
        <v>45</v>
      </c>
      <c r="U100" s="3">
        <f t="shared" si="89"/>
        <v>60</v>
      </c>
      <c r="V100" s="3">
        <f t="shared" si="86"/>
        <v>75</v>
      </c>
      <c r="W100" s="3">
        <f t="shared" si="86"/>
        <v>90</v>
      </c>
      <c r="X100" s="3">
        <f t="shared" si="86"/>
        <v>105</v>
      </c>
      <c r="Y100" s="3">
        <f t="shared" si="61"/>
        <v>120</v>
      </c>
      <c r="Z100" s="3">
        <f t="shared" si="61"/>
        <v>135</v>
      </c>
      <c r="AA100" s="3">
        <f t="shared" si="61"/>
        <v>150</v>
      </c>
      <c r="AB100" s="3">
        <f t="shared" si="61"/>
        <v>165</v>
      </c>
      <c r="AC100" s="3">
        <f t="shared" si="62"/>
        <v>180</v>
      </c>
      <c r="AD100" s="7">
        <f t="shared" si="71"/>
        <v>161.4985418445774</v>
      </c>
      <c r="AE100" s="7">
        <f t="shared" si="71"/>
        <v>156.46442165779052</v>
      </c>
      <c r="AF100" s="7">
        <f t="shared" si="71"/>
        <v>145.53270057836195</v>
      </c>
      <c r="AG100" s="7">
        <f t="shared" si="71"/>
        <v>132.65023186722604</v>
      </c>
      <c r="AH100" s="7">
        <f t="shared" si="58"/>
        <v>119.08065968577787</v>
      </c>
      <c r="AI100" s="7">
        <f t="shared" si="58"/>
        <v>105.25150014478234</v>
      </c>
      <c r="AJ100" s="7">
        <f t="shared" si="58"/>
        <v>91.361776066628053</v>
      </c>
      <c r="AK100" s="7">
        <f t="shared" si="58"/>
        <v>77.553611726040103</v>
      </c>
      <c r="AL100" s="7">
        <f t="shared" si="82"/>
        <v>63.99115245972768</v>
      </c>
      <c r="AM100" s="7">
        <f t="shared" si="82"/>
        <v>50.950572643628234</v>
      </c>
      <c r="AN100" s="7">
        <f t="shared" si="82"/>
        <v>39.02067304054637</v>
      </c>
      <c r="AO100" s="7">
        <f t="shared" si="82"/>
        <v>29.624711399301088</v>
      </c>
      <c r="AP100" s="7">
        <f t="shared" si="83"/>
        <v>25.738541844577373</v>
      </c>
      <c r="AQ100" s="7">
        <f t="shared" si="83"/>
        <v>29.624711399301088</v>
      </c>
      <c r="AR100" s="7">
        <f t="shared" si="83"/>
        <v>39.02067304054637</v>
      </c>
      <c r="AS100" s="7">
        <f t="shared" si="83"/>
        <v>50.950572643628234</v>
      </c>
      <c r="AT100" s="7">
        <f t="shared" si="90"/>
        <v>63.99115245972768</v>
      </c>
      <c r="AU100" s="7">
        <f t="shared" si="87"/>
        <v>77.553611726040103</v>
      </c>
      <c r="AV100" s="7">
        <f t="shared" si="87"/>
        <v>91.361776066628053</v>
      </c>
      <c r="AW100" s="7">
        <f t="shared" si="87"/>
        <v>105.25150014478234</v>
      </c>
      <c r="AX100" s="7">
        <f t="shared" si="63"/>
        <v>119.08065968577787</v>
      </c>
      <c r="AY100" s="7">
        <f t="shared" si="63"/>
        <v>132.65023186722604</v>
      </c>
      <c r="AZ100" s="7">
        <f t="shared" si="63"/>
        <v>145.53270057836195</v>
      </c>
      <c r="BA100" s="7">
        <f t="shared" si="63"/>
        <v>156.46442165779052</v>
      </c>
      <c r="BB100" s="7">
        <f t="shared" si="64"/>
        <v>161.4985418445774</v>
      </c>
      <c r="BC100" s="7">
        <f t="shared" si="72"/>
        <v>88.527070088868896</v>
      </c>
      <c r="BD100" s="7">
        <f t="shared" si="65"/>
        <v>11.803609345182519</v>
      </c>
      <c r="BE100" s="40">
        <f t="shared" si="73"/>
        <v>1.0012778352694418</v>
      </c>
      <c r="BF100" s="40">
        <f t="shared" si="74"/>
        <v>0</v>
      </c>
      <c r="BG100" s="40">
        <f t="shared" si="75"/>
        <v>0</v>
      </c>
      <c r="BH100" s="40">
        <f t="shared" si="75"/>
        <v>0</v>
      </c>
      <c r="BI100" s="40">
        <f t="shared" si="75"/>
        <v>0</v>
      </c>
      <c r="BJ100" s="40">
        <f t="shared" si="75"/>
        <v>0</v>
      </c>
      <c r="BK100" s="40">
        <f t="shared" si="59"/>
        <v>0</v>
      </c>
      <c r="BL100" s="40">
        <f t="shared" si="76"/>
        <v>0</v>
      </c>
      <c r="BM100" s="40">
        <f t="shared" si="76"/>
        <v>295.00052030527564</v>
      </c>
      <c r="BN100" s="40">
        <f t="shared" si="76"/>
        <v>600.20906679324924</v>
      </c>
      <c r="BO100" s="40">
        <f t="shared" si="76"/>
        <v>862.29758734255381</v>
      </c>
      <c r="BP100" s="40">
        <f t="shared" si="60"/>
        <v>1063.4051823995137</v>
      </c>
      <c r="BQ100" s="40">
        <f t="shared" si="60"/>
        <v>1189.8267017070116</v>
      </c>
      <c r="BR100" s="40">
        <f t="shared" si="60"/>
        <v>1232.9467276456803</v>
      </c>
      <c r="BS100" s="40">
        <f t="shared" si="60"/>
        <v>1189.8267017070116</v>
      </c>
      <c r="BT100" s="40">
        <f t="shared" si="84"/>
        <v>1063.4051823995137</v>
      </c>
      <c r="BU100" s="40">
        <f t="shared" si="84"/>
        <v>862.29758734255381</v>
      </c>
      <c r="BV100" s="40">
        <f t="shared" si="84"/>
        <v>600.20906679324924</v>
      </c>
      <c r="BW100" s="40">
        <f t="shared" si="84"/>
        <v>295.00052030527564</v>
      </c>
      <c r="BX100" s="40">
        <f t="shared" si="85"/>
        <v>0</v>
      </c>
      <c r="BY100" s="40">
        <f t="shared" si="85"/>
        <v>0</v>
      </c>
      <c r="BZ100" s="40">
        <f t="shared" si="85"/>
        <v>0</v>
      </c>
      <c r="CA100" s="40">
        <f t="shared" si="85"/>
        <v>0</v>
      </c>
      <c r="CB100" s="40">
        <f t="shared" si="91"/>
        <v>0</v>
      </c>
      <c r="CC100" s="40">
        <f t="shared" si="88"/>
        <v>0</v>
      </c>
      <c r="CD100" s="40">
        <f t="shared" si="88"/>
        <v>0</v>
      </c>
      <c r="CE100" s="40">
        <f t="shared" si="77"/>
        <v>628.80283109929701</v>
      </c>
      <c r="CF100" s="10">
        <f t="shared" si="66"/>
        <v>1.5450888501945514</v>
      </c>
      <c r="CG100" s="14">
        <v>44285</v>
      </c>
      <c r="CH100" s="35">
        <f t="shared" si="67"/>
        <v>7.3838709677419354</v>
      </c>
      <c r="CI100" s="7">
        <f t="shared" si="68"/>
        <v>33.227142080121403</v>
      </c>
      <c r="CJ100" s="7">
        <f t="shared" si="78"/>
        <v>16.945842460861915</v>
      </c>
      <c r="CK100" s="10">
        <f t="shared" si="69"/>
        <v>20.444375596869776</v>
      </c>
      <c r="CM100" s="17" t="s">
        <v>253</v>
      </c>
      <c r="CN100" t="s">
        <v>255</v>
      </c>
      <c r="CO100" s="18" t="s">
        <v>427</v>
      </c>
      <c r="CP100">
        <v>160.5</v>
      </c>
      <c r="CQ100">
        <v>151.30000000000001</v>
      </c>
      <c r="CR100">
        <v>163.1</v>
      </c>
      <c r="CS100">
        <v>155.5</v>
      </c>
      <c r="CT100">
        <v>148.80000000000001</v>
      </c>
      <c r="CU100">
        <v>141.30000000000001</v>
      </c>
      <c r="CV100">
        <v>162.1</v>
      </c>
      <c r="CW100">
        <v>173</v>
      </c>
      <c r="CX100">
        <v>124.3</v>
      </c>
      <c r="CY100">
        <v>136.69999999999999</v>
      </c>
      <c r="CZ100">
        <v>163.5</v>
      </c>
      <c r="DA100">
        <v>164.7</v>
      </c>
      <c r="DB100">
        <v>1844.8</v>
      </c>
      <c r="DC100" s="17">
        <v>-25.43</v>
      </c>
      <c r="DD100">
        <v>-49.27</v>
      </c>
      <c r="DE100">
        <v>923.5</v>
      </c>
      <c r="DF100" s="24">
        <v>4019</v>
      </c>
    </row>
    <row r="101" spans="1:110" ht="15.75" thickBot="1" x14ac:dyDescent="0.3">
      <c r="A101" s="8">
        <v>90</v>
      </c>
      <c r="B101" s="3" t="s">
        <v>18</v>
      </c>
      <c r="C101" s="14">
        <v>44286</v>
      </c>
      <c r="D101" s="11">
        <f t="shared" si="70"/>
        <v>4.016824231055649</v>
      </c>
      <c r="E101" s="8">
        <f t="shared" si="79"/>
        <v>-180</v>
      </c>
      <c r="F101" s="3">
        <f t="shared" si="79"/>
        <v>-165</v>
      </c>
      <c r="G101" s="3">
        <f t="shared" si="79"/>
        <v>-150</v>
      </c>
      <c r="H101" s="3">
        <f t="shared" si="79"/>
        <v>-135</v>
      </c>
      <c r="I101" s="3">
        <f t="shared" si="57"/>
        <v>-120</v>
      </c>
      <c r="J101" s="3">
        <f t="shared" si="57"/>
        <v>-105</v>
      </c>
      <c r="K101" s="3">
        <f t="shared" si="57"/>
        <v>-90</v>
      </c>
      <c r="L101" s="3">
        <f t="shared" si="57"/>
        <v>-75</v>
      </c>
      <c r="M101" s="3">
        <f t="shared" si="80"/>
        <v>-60</v>
      </c>
      <c r="N101" s="3">
        <f t="shared" si="80"/>
        <v>-45</v>
      </c>
      <c r="O101" s="3">
        <f t="shared" si="80"/>
        <v>-30</v>
      </c>
      <c r="P101" s="3">
        <f t="shared" si="80"/>
        <v>-15</v>
      </c>
      <c r="Q101" s="3">
        <f t="shared" si="81"/>
        <v>0</v>
      </c>
      <c r="R101" s="3">
        <f t="shared" si="81"/>
        <v>15</v>
      </c>
      <c r="S101" s="3">
        <f t="shared" si="81"/>
        <v>30</v>
      </c>
      <c r="T101" s="3">
        <f t="shared" si="81"/>
        <v>45</v>
      </c>
      <c r="U101" s="3">
        <f t="shared" si="89"/>
        <v>60</v>
      </c>
      <c r="V101" s="3">
        <f t="shared" si="86"/>
        <v>75</v>
      </c>
      <c r="W101" s="3">
        <f t="shared" si="86"/>
        <v>90</v>
      </c>
      <c r="X101" s="3">
        <f t="shared" si="86"/>
        <v>105</v>
      </c>
      <c r="Y101" s="3">
        <f t="shared" si="61"/>
        <v>120</v>
      </c>
      <c r="Z101" s="3">
        <f t="shared" si="61"/>
        <v>135</v>
      </c>
      <c r="AA101" s="3">
        <f t="shared" si="61"/>
        <v>150</v>
      </c>
      <c r="AB101" s="3">
        <f t="shared" si="61"/>
        <v>165</v>
      </c>
      <c r="AC101" s="3">
        <f t="shared" si="62"/>
        <v>180</v>
      </c>
      <c r="AD101" s="7">
        <f t="shared" si="71"/>
        <v>161.89682423105566</v>
      </c>
      <c r="AE101" s="7">
        <f t="shared" si="71"/>
        <v>156.78175258768252</v>
      </c>
      <c r="AF101" s="7">
        <f t="shared" si="71"/>
        <v>145.76017624158217</v>
      </c>
      <c r="AG101" s="7">
        <f t="shared" si="71"/>
        <v>132.83032628034658</v>
      </c>
      <c r="AH101" s="7">
        <f t="shared" si="58"/>
        <v>119.23794924633579</v>
      </c>
      <c r="AI101" s="7">
        <f t="shared" si="58"/>
        <v>105.40006426289288</v>
      </c>
      <c r="AJ101" s="7">
        <f t="shared" si="58"/>
        <v>91.51146236576902</v>
      </c>
      <c r="AK101" s="7">
        <f t="shared" si="58"/>
        <v>77.713314766297955</v>
      </c>
      <c r="AL101" s="7">
        <f t="shared" si="82"/>
        <v>64.171183562101433</v>
      </c>
      <c r="AM101" s="7">
        <f t="shared" si="82"/>
        <v>51.165299214078111</v>
      </c>
      <c r="AN101" s="7">
        <f t="shared" si="82"/>
        <v>39.291349843999441</v>
      </c>
      <c r="AO101" s="7">
        <f t="shared" si="82"/>
        <v>29.973569582509921</v>
      </c>
      <c r="AP101" s="7">
        <f t="shared" si="83"/>
        <v>26.136824231055645</v>
      </c>
      <c r="AQ101" s="7">
        <f t="shared" si="83"/>
        <v>29.973569582509921</v>
      </c>
      <c r="AR101" s="7">
        <f t="shared" si="83"/>
        <v>39.291349843999441</v>
      </c>
      <c r="AS101" s="7">
        <f t="shared" si="83"/>
        <v>51.165299214078111</v>
      </c>
      <c r="AT101" s="7">
        <f t="shared" si="90"/>
        <v>64.171183562101433</v>
      </c>
      <c r="AU101" s="7">
        <f t="shared" si="87"/>
        <v>77.713314766297955</v>
      </c>
      <c r="AV101" s="7">
        <f t="shared" si="87"/>
        <v>91.51146236576902</v>
      </c>
      <c r="AW101" s="7">
        <f t="shared" si="87"/>
        <v>105.40006426289288</v>
      </c>
      <c r="AX101" s="7">
        <f t="shared" si="63"/>
        <v>119.23794924633579</v>
      </c>
      <c r="AY101" s="7">
        <f t="shared" si="63"/>
        <v>132.83032628034658</v>
      </c>
      <c r="AZ101" s="7">
        <f t="shared" si="63"/>
        <v>145.76017624158217</v>
      </c>
      <c r="BA101" s="7">
        <f t="shared" si="63"/>
        <v>156.78175258768252</v>
      </c>
      <c r="BB101" s="7">
        <f t="shared" si="64"/>
        <v>161.89682423105566</v>
      </c>
      <c r="BC101" s="7">
        <f t="shared" si="72"/>
        <v>88.364400976092313</v>
      </c>
      <c r="BD101" s="7">
        <f t="shared" si="65"/>
        <v>11.781920130145641</v>
      </c>
      <c r="BE101" s="40">
        <f t="shared" si="73"/>
        <v>1.0007100312153954</v>
      </c>
      <c r="BF101" s="40">
        <f t="shared" si="74"/>
        <v>0</v>
      </c>
      <c r="BG101" s="40">
        <f t="shared" si="75"/>
        <v>0</v>
      </c>
      <c r="BH101" s="40">
        <f t="shared" si="75"/>
        <v>0</v>
      </c>
      <c r="BI101" s="40">
        <f t="shared" si="75"/>
        <v>0</v>
      </c>
      <c r="BJ101" s="40">
        <f t="shared" si="75"/>
        <v>0</v>
      </c>
      <c r="BK101" s="40">
        <f t="shared" si="59"/>
        <v>0</v>
      </c>
      <c r="BL101" s="40">
        <f t="shared" si="76"/>
        <v>0</v>
      </c>
      <c r="BM101" s="40">
        <f t="shared" si="76"/>
        <v>291.1086994103988</v>
      </c>
      <c r="BN101" s="40">
        <f t="shared" si="76"/>
        <v>596.00270619604134</v>
      </c>
      <c r="BO101" s="40">
        <f t="shared" si="76"/>
        <v>857.82112537961859</v>
      </c>
      <c r="BP101" s="40">
        <f t="shared" si="60"/>
        <v>1058.7214643691664</v>
      </c>
      <c r="BQ101" s="40">
        <f t="shared" si="60"/>
        <v>1185.0126970660535</v>
      </c>
      <c r="BR101" s="40">
        <f t="shared" si="60"/>
        <v>1228.0882846681184</v>
      </c>
      <c r="BS101" s="40">
        <f t="shared" si="60"/>
        <v>1185.0126970660535</v>
      </c>
      <c r="BT101" s="40">
        <f t="shared" si="84"/>
        <v>1058.7214643691664</v>
      </c>
      <c r="BU101" s="40">
        <f t="shared" si="84"/>
        <v>857.82112537961859</v>
      </c>
      <c r="BV101" s="40">
        <f t="shared" si="84"/>
        <v>596.00270619604134</v>
      </c>
      <c r="BW101" s="40">
        <f t="shared" si="84"/>
        <v>291.1086994103988</v>
      </c>
      <c r="BX101" s="40">
        <f t="shared" si="85"/>
        <v>0</v>
      </c>
      <c r="BY101" s="40">
        <f t="shared" si="85"/>
        <v>0</v>
      </c>
      <c r="BZ101" s="40">
        <f t="shared" si="85"/>
        <v>0</v>
      </c>
      <c r="CA101" s="40">
        <f t="shared" si="85"/>
        <v>0</v>
      </c>
      <c r="CB101" s="40">
        <f t="shared" si="91"/>
        <v>0</v>
      </c>
      <c r="CC101" s="40">
        <f t="shared" si="88"/>
        <v>0</v>
      </c>
      <c r="CD101" s="40">
        <f t="shared" si="88"/>
        <v>0</v>
      </c>
      <c r="CE101" s="40">
        <f t="shared" si="77"/>
        <v>626.32502518074034</v>
      </c>
      <c r="CF101" s="10">
        <f t="shared" si="66"/>
        <v>1.5422497385853018</v>
      </c>
      <c r="CG101" s="14">
        <v>44286</v>
      </c>
      <c r="CH101" s="35">
        <f t="shared" si="67"/>
        <v>7.3838709677419354</v>
      </c>
      <c r="CI101" s="7">
        <f t="shared" si="68"/>
        <v>33.018201300576806</v>
      </c>
      <c r="CJ101" s="7">
        <f t="shared" si="78"/>
        <v>16.839282663294171</v>
      </c>
      <c r="CK101" s="10">
        <f t="shared" si="69"/>
        <v>20.335588271869863</v>
      </c>
      <c r="CM101" s="17" t="s">
        <v>139</v>
      </c>
      <c r="CN101" t="s">
        <v>151</v>
      </c>
      <c r="CO101" s="18" t="s">
        <v>428</v>
      </c>
      <c r="CP101">
        <v>151.30000000000001</v>
      </c>
      <c r="CQ101">
        <v>151.6</v>
      </c>
      <c r="CR101">
        <v>134.80000000000001</v>
      </c>
      <c r="CS101">
        <v>196</v>
      </c>
      <c r="CT101">
        <v>175.3</v>
      </c>
      <c r="CU101">
        <v>172.5</v>
      </c>
      <c r="CV101">
        <v>189.8</v>
      </c>
      <c r="CW101">
        <v>191.6</v>
      </c>
      <c r="CX101">
        <v>167.2</v>
      </c>
      <c r="CY101">
        <v>148.5</v>
      </c>
      <c r="CZ101">
        <v>143.6</v>
      </c>
      <c r="DA101">
        <v>112.8</v>
      </c>
      <c r="DB101">
        <v>1935</v>
      </c>
      <c r="DC101" s="17">
        <v>-18.75</v>
      </c>
      <c r="DD101">
        <v>-44.45</v>
      </c>
      <c r="DE101">
        <v>672</v>
      </c>
      <c r="DF101" s="24">
        <v>4630</v>
      </c>
    </row>
    <row r="102" spans="1:110" ht="15.75" thickBot="1" x14ac:dyDescent="0.3">
      <c r="A102" s="8">
        <v>91</v>
      </c>
      <c r="B102" s="3" t="s">
        <v>19</v>
      </c>
      <c r="C102" s="14">
        <v>44287</v>
      </c>
      <c r="D102" s="11">
        <f t="shared" si="70"/>
        <v>4.4139163458240764</v>
      </c>
      <c r="E102" s="8">
        <f t="shared" si="79"/>
        <v>-180</v>
      </c>
      <c r="F102" s="3">
        <f t="shared" si="79"/>
        <v>-165</v>
      </c>
      <c r="G102" s="3">
        <f t="shared" si="79"/>
        <v>-150</v>
      </c>
      <c r="H102" s="3">
        <f t="shared" si="79"/>
        <v>-135</v>
      </c>
      <c r="I102" s="3">
        <f t="shared" si="57"/>
        <v>-120</v>
      </c>
      <c r="J102" s="3">
        <f t="shared" si="57"/>
        <v>-105</v>
      </c>
      <c r="K102" s="3">
        <f t="shared" si="57"/>
        <v>-90</v>
      </c>
      <c r="L102" s="3">
        <f t="shared" si="57"/>
        <v>-75</v>
      </c>
      <c r="M102" s="3">
        <f t="shared" si="80"/>
        <v>-60</v>
      </c>
      <c r="N102" s="3">
        <f t="shared" si="80"/>
        <v>-45</v>
      </c>
      <c r="O102" s="3">
        <f t="shared" si="80"/>
        <v>-30</v>
      </c>
      <c r="P102" s="3">
        <f t="shared" si="80"/>
        <v>-15</v>
      </c>
      <c r="Q102" s="3">
        <f t="shared" si="81"/>
        <v>0</v>
      </c>
      <c r="R102" s="3">
        <f t="shared" si="81"/>
        <v>15</v>
      </c>
      <c r="S102" s="3">
        <f t="shared" si="81"/>
        <v>30</v>
      </c>
      <c r="T102" s="3">
        <f t="shared" si="81"/>
        <v>45</v>
      </c>
      <c r="U102" s="3">
        <f t="shared" si="89"/>
        <v>60</v>
      </c>
      <c r="V102" s="3">
        <f t="shared" si="86"/>
        <v>75</v>
      </c>
      <c r="W102" s="3">
        <f t="shared" si="86"/>
        <v>90</v>
      </c>
      <c r="X102" s="3">
        <f t="shared" si="86"/>
        <v>105</v>
      </c>
      <c r="Y102" s="3">
        <f t="shared" si="61"/>
        <v>120</v>
      </c>
      <c r="Z102" s="3">
        <f t="shared" si="61"/>
        <v>135</v>
      </c>
      <c r="AA102" s="3">
        <f t="shared" si="61"/>
        <v>150</v>
      </c>
      <c r="AB102" s="3">
        <f t="shared" si="61"/>
        <v>165</v>
      </c>
      <c r="AC102" s="3">
        <f t="shared" si="62"/>
        <v>180</v>
      </c>
      <c r="AD102" s="7">
        <f t="shared" si="71"/>
        <v>162.2939163458241</v>
      </c>
      <c r="AE102" s="7">
        <f t="shared" si="71"/>
        <v>157.09575830413723</v>
      </c>
      <c r="AF102" s="7">
        <f t="shared" si="71"/>
        <v>145.984227642284</v>
      </c>
      <c r="AG102" s="7">
        <f t="shared" si="71"/>
        <v>133.00784402260405</v>
      </c>
      <c r="AH102" s="7">
        <f t="shared" si="58"/>
        <v>119.39346459463979</v>
      </c>
      <c r="AI102" s="7">
        <f t="shared" si="58"/>
        <v>105.54753038272426</v>
      </c>
      <c r="AJ102" s="7">
        <f t="shared" si="58"/>
        <v>91.660638874502098</v>
      </c>
      <c r="AK102" s="7">
        <f t="shared" si="58"/>
        <v>77.87304399492723</v>
      </c>
      <c r="AL102" s="7">
        <f t="shared" si="82"/>
        <v>64.351736556484852</v>
      </c>
      <c r="AM102" s="7">
        <f t="shared" si="82"/>
        <v>51.380953214474154</v>
      </c>
      <c r="AN102" s="7">
        <f t="shared" si="82"/>
        <v>39.563019998819584</v>
      </c>
      <c r="AO102" s="7">
        <f t="shared" si="82"/>
        <v>30.322486092615073</v>
      </c>
      <c r="AP102" s="7">
        <f t="shared" si="83"/>
        <v>26.533916345824082</v>
      </c>
      <c r="AQ102" s="7">
        <f t="shared" si="83"/>
        <v>30.322486092615073</v>
      </c>
      <c r="AR102" s="7">
        <f t="shared" si="83"/>
        <v>39.563019998819584</v>
      </c>
      <c r="AS102" s="7">
        <f t="shared" si="83"/>
        <v>51.380953214474154</v>
      </c>
      <c r="AT102" s="7">
        <f t="shared" si="90"/>
        <v>64.351736556484852</v>
      </c>
      <c r="AU102" s="7">
        <f t="shared" si="87"/>
        <v>77.87304399492723</v>
      </c>
      <c r="AV102" s="7">
        <f t="shared" si="87"/>
        <v>91.660638874502098</v>
      </c>
      <c r="AW102" s="7">
        <f t="shared" si="87"/>
        <v>105.54753038272426</v>
      </c>
      <c r="AX102" s="7">
        <f t="shared" si="63"/>
        <v>119.39346459463979</v>
      </c>
      <c r="AY102" s="7">
        <f t="shared" si="63"/>
        <v>133.00784402260405</v>
      </c>
      <c r="AZ102" s="7">
        <f t="shared" si="63"/>
        <v>145.984227642284</v>
      </c>
      <c r="BA102" s="7">
        <f t="shared" si="63"/>
        <v>157.09575830413723</v>
      </c>
      <c r="BB102" s="7">
        <f t="shared" si="64"/>
        <v>162.2939163458241</v>
      </c>
      <c r="BC102" s="7">
        <f t="shared" si="72"/>
        <v>88.202046692051141</v>
      </c>
      <c r="BD102" s="7">
        <f t="shared" si="65"/>
        <v>11.760272892273486</v>
      </c>
      <c r="BE102" s="40">
        <f t="shared" si="73"/>
        <v>1.000142016763776</v>
      </c>
      <c r="BF102" s="40">
        <f t="shared" si="74"/>
        <v>0</v>
      </c>
      <c r="BG102" s="40">
        <f t="shared" si="75"/>
        <v>0</v>
      </c>
      <c r="BH102" s="40">
        <f t="shared" si="75"/>
        <v>0</v>
      </c>
      <c r="BI102" s="40">
        <f t="shared" si="75"/>
        <v>0</v>
      </c>
      <c r="BJ102" s="40">
        <f t="shared" si="75"/>
        <v>0</v>
      </c>
      <c r="BK102" s="40">
        <f t="shared" si="59"/>
        <v>0</v>
      </c>
      <c r="BL102" s="40">
        <f t="shared" si="76"/>
        <v>0</v>
      </c>
      <c r="BM102" s="40">
        <f t="shared" si="76"/>
        <v>287.2181733171351</v>
      </c>
      <c r="BN102" s="40">
        <f t="shared" si="76"/>
        <v>591.78350091676793</v>
      </c>
      <c r="BO102" s="40">
        <f t="shared" si="76"/>
        <v>853.31967688472184</v>
      </c>
      <c r="BP102" s="40">
        <f t="shared" si="60"/>
        <v>1054.0034430377473</v>
      </c>
      <c r="BQ102" s="40">
        <f t="shared" si="60"/>
        <v>1180.1585323581201</v>
      </c>
      <c r="BR102" s="40">
        <f t="shared" si="60"/>
        <v>1223.1876839897986</v>
      </c>
      <c r="BS102" s="40">
        <f t="shared" si="60"/>
        <v>1180.1585323581201</v>
      </c>
      <c r="BT102" s="40">
        <f t="shared" si="84"/>
        <v>1054.0034430377473</v>
      </c>
      <c r="BU102" s="40">
        <f t="shared" si="84"/>
        <v>853.31967688472184</v>
      </c>
      <c r="BV102" s="40">
        <f t="shared" si="84"/>
        <v>591.78350091676793</v>
      </c>
      <c r="BW102" s="40">
        <f t="shared" si="84"/>
        <v>287.2181733171351</v>
      </c>
      <c r="BX102" s="40">
        <f t="shared" si="85"/>
        <v>0</v>
      </c>
      <c r="BY102" s="40">
        <f t="shared" si="85"/>
        <v>0</v>
      </c>
      <c r="BZ102" s="40">
        <f t="shared" si="85"/>
        <v>0</v>
      </c>
      <c r="CA102" s="40">
        <f t="shared" si="85"/>
        <v>0</v>
      </c>
      <c r="CB102" s="40">
        <f t="shared" si="91"/>
        <v>0</v>
      </c>
      <c r="CC102" s="40">
        <f t="shared" si="88"/>
        <v>0</v>
      </c>
      <c r="CD102" s="40">
        <f t="shared" si="88"/>
        <v>0</v>
      </c>
      <c r="CE102" s="40">
        <f t="shared" si="77"/>
        <v>623.82571883479727</v>
      </c>
      <c r="CF102" s="10">
        <f t="shared" si="66"/>
        <v>1.5394161217740654</v>
      </c>
      <c r="CG102" s="14">
        <v>44287</v>
      </c>
      <c r="CH102" s="35">
        <f t="shared" si="67"/>
        <v>7.9833333333333334</v>
      </c>
      <c r="CI102" s="7">
        <f t="shared" si="68"/>
        <v>32.808170507012335</v>
      </c>
      <c r="CJ102" s="7">
        <f t="shared" si="78"/>
        <v>16.73216695857629</v>
      </c>
      <c r="CK102" s="10">
        <f t="shared" si="69"/>
        <v>21.095533683530668</v>
      </c>
      <c r="CM102" s="17" t="s">
        <v>139</v>
      </c>
      <c r="CN102" t="s">
        <v>152</v>
      </c>
      <c r="CO102" s="18" t="s">
        <v>429</v>
      </c>
      <c r="CP102">
        <v>183.7</v>
      </c>
      <c r="CQ102">
        <v>176.5</v>
      </c>
      <c r="CR102">
        <v>182.9</v>
      </c>
      <c r="CS102">
        <v>190.5</v>
      </c>
      <c r="CT102">
        <v>208.4</v>
      </c>
      <c r="CU102">
        <v>190.9</v>
      </c>
      <c r="CV102">
        <v>226.3</v>
      </c>
      <c r="CW102">
        <v>239.2</v>
      </c>
      <c r="CX102">
        <v>195</v>
      </c>
      <c r="CY102">
        <v>181.6</v>
      </c>
      <c r="CZ102">
        <v>147.5</v>
      </c>
      <c r="DA102">
        <v>149.80000000000001</v>
      </c>
      <c r="DB102">
        <v>2272.3000000000002</v>
      </c>
      <c r="DC102" s="17">
        <v>-18.239999999999998</v>
      </c>
      <c r="DD102">
        <v>-43.62</v>
      </c>
      <c r="DE102">
        <v>1296.1199999999999</v>
      </c>
      <c r="DF102" s="24">
        <v>6678</v>
      </c>
    </row>
    <row r="103" spans="1:110" ht="15.75" thickBot="1" x14ac:dyDescent="0.3">
      <c r="A103" s="8">
        <v>92</v>
      </c>
      <c r="B103" s="3" t="s">
        <v>19</v>
      </c>
      <c r="C103" s="14">
        <v>44288</v>
      </c>
      <c r="D103" s="11">
        <f t="shared" si="70"/>
        <v>4.8097005219191198</v>
      </c>
      <c r="E103" s="8">
        <f t="shared" si="79"/>
        <v>-180</v>
      </c>
      <c r="F103" s="3">
        <f t="shared" si="79"/>
        <v>-165</v>
      </c>
      <c r="G103" s="3">
        <f t="shared" si="79"/>
        <v>-150</v>
      </c>
      <c r="H103" s="3">
        <f t="shared" si="79"/>
        <v>-135</v>
      </c>
      <c r="I103" s="3">
        <f t="shared" si="57"/>
        <v>-120</v>
      </c>
      <c r="J103" s="3">
        <f t="shared" si="57"/>
        <v>-105</v>
      </c>
      <c r="K103" s="3">
        <f t="shared" si="57"/>
        <v>-90</v>
      </c>
      <c r="L103" s="3">
        <f t="shared" si="57"/>
        <v>-75</v>
      </c>
      <c r="M103" s="3">
        <f t="shared" si="80"/>
        <v>-60</v>
      </c>
      <c r="N103" s="3">
        <f t="shared" si="80"/>
        <v>-45</v>
      </c>
      <c r="O103" s="3">
        <f t="shared" si="80"/>
        <v>-30</v>
      </c>
      <c r="P103" s="3">
        <f t="shared" si="80"/>
        <v>-15</v>
      </c>
      <c r="Q103" s="3">
        <f t="shared" si="81"/>
        <v>0</v>
      </c>
      <c r="R103" s="3">
        <f t="shared" si="81"/>
        <v>15</v>
      </c>
      <c r="S103" s="3">
        <f t="shared" si="81"/>
        <v>30</v>
      </c>
      <c r="T103" s="3">
        <f t="shared" si="81"/>
        <v>45</v>
      </c>
      <c r="U103" s="3">
        <f t="shared" si="89"/>
        <v>60</v>
      </c>
      <c r="V103" s="3">
        <f t="shared" si="86"/>
        <v>75</v>
      </c>
      <c r="W103" s="3">
        <f t="shared" si="86"/>
        <v>90</v>
      </c>
      <c r="X103" s="3">
        <f t="shared" si="86"/>
        <v>105</v>
      </c>
      <c r="Y103" s="3">
        <f t="shared" si="61"/>
        <v>120</v>
      </c>
      <c r="Z103" s="3">
        <f t="shared" si="61"/>
        <v>135</v>
      </c>
      <c r="AA103" s="3">
        <f t="shared" si="61"/>
        <v>150</v>
      </c>
      <c r="AB103" s="3">
        <f t="shared" si="61"/>
        <v>165</v>
      </c>
      <c r="AC103" s="3">
        <f t="shared" si="62"/>
        <v>180</v>
      </c>
      <c r="AD103" s="7">
        <f t="shared" si="71"/>
        <v>162.68970052191912</v>
      </c>
      <c r="AE103" s="7">
        <f t="shared" si="71"/>
        <v>157.40626944569308</v>
      </c>
      <c r="AF103" s="7">
        <f t="shared" si="71"/>
        <v>146.20475928305484</v>
      </c>
      <c r="AG103" s="7">
        <f t="shared" si="71"/>
        <v>133.18272730131525</v>
      </c>
      <c r="AH103" s="7">
        <f t="shared" si="58"/>
        <v>119.54715969128084</v>
      </c>
      <c r="AI103" s="7">
        <f t="shared" si="58"/>
        <v>105.6938534964774</v>
      </c>
      <c r="AJ103" s="7">
        <f t="shared" si="58"/>
        <v>91.809255839780235</v>
      </c>
      <c r="AK103" s="7">
        <f t="shared" si="58"/>
        <v>78.032740040332342</v>
      </c>
      <c r="AL103" s="7">
        <f t="shared" si="82"/>
        <v>64.53273633728314</v>
      </c>
      <c r="AM103" s="7">
        <f t="shared" si="82"/>
        <v>51.597434671937812</v>
      </c>
      <c r="AN103" s="7">
        <f t="shared" si="82"/>
        <v>39.835548464657357</v>
      </c>
      <c r="AO103" s="7">
        <f t="shared" si="82"/>
        <v>30.671309552545956</v>
      </c>
      <c r="AP103" s="7">
        <f t="shared" si="83"/>
        <v>26.929700521919113</v>
      </c>
      <c r="AQ103" s="7">
        <f t="shared" si="83"/>
        <v>30.671309552545956</v>
      </c>
      <c r="AR103" s="7">
        <f t="shared" si="83"/>
        <v>39.835548464657357</v>
      </c>
      <c r="AS103" s="7">
        <f t="shared" si="83"/>
        <v>51.597434671937812</v>
      </c>
      <c r="AT103" s="7">
        <f t="shared" si="90"/>
        <v>64.53273633728314</v>
      </c>
      <c r="AU103" s="7">
        <f t="shared" si="87"/>
        <v>78.032740040332342</v>
      </c>
      <c r="AV103" s="7">
        <f t="shared" si="87"/>
        <v>91.809255839780235</v>
      </c>
      <c r="AW103" s="7">
        <f t="shared" si="87"/>
        <v>105.6938534964774</v>
      </c>
      <c r="AX103" s="7">
        <f t="shared" si="63"/>
        <v>119.54715969128084</v>
      </c>
      <c r="AY103" s="7">
        <f t="shared" si="63"/>
        <v>133.18272730131525</v>
      </c>
      <c r="AZ103" s="7">
        <f t="shared" si="63"/>
        <v>146.20475928305484</v>
      </c>
      <c r="BA103" s="7">
        <f t="shared" si="63"/>
        <v>157.40626944569308</v>
      </c>
      <c r="BB103" s="7">
        <f t="shared" si="64"/>
        <v>162.68970052191912</v>
      </c>
      <c r="BC103" s="7">
        <f t="shared" si="72"/>
        <v>88.040039845509682</v>
      </c>
      <c r="BD103" s="7">
        <f t="shared" si="65"/>
        <v>11.738671979401291</v>
      </c>
      <c r="BE103" s="40">
        <f t="shared" si="73"/>
        <v>0.99957396022952472</v>
      </c>
      <c r="BF103" s="40">
        <f t="shared" si="74"/>
        <v>0</v>
      </c>
      <c r="BG103" s="40">
        <f t="shared" si="75"/>
        <v>0</v>
      </c>
      <c r="BH103" s="40">
        <f t="shared" si="75"/>
        <v>0</v>
      </c>
      <c r="BI103" s="40">
        <f t="shared" si="75"/>
        <v>0</v>
      </c>
      <c r="BJ103" s="40">
        <f t="shared" si="75"/>
        <v>0</v>
      </c>
      <c r="BK103" s="40">
        <f t="shared" si="59"/>
        <v>0</v>
      </c>
      <c r="BL103" s="40">
        <f t="shared" si="76"/>
        <v>0</v>
      </c>
      <c r="BM103" s="40">
        <f t="shared" si="76"/>
        <v>283.33040995856982</v>
      </c>
      <c r="BN103" s="40">
        <f t="shared" si="76"/>
        <v>587.55318601873182</v>
      </c>
      <c r="BO103" s="40">
        <f t="shared" si="76"/>
        <v>848.79520631108301</v>
      </c>
      <c r="BP103" s="40">
        <f t="shared" si="60"/>
        <v>1049.2532588755516</v>
      </c>
      <c r="BQ103" s="40">
        <f t="shared" si="60"/>
        <v>1175.2664587024635</v>
      </c>
      <c r="BR103" s="40">
        <f t="shared" si="60"/>
        <v>1218.2472144702738</v>
      </c>
      <c r="BS103" s="40">
        <f t="shared" si="60"/>
        <v>1175.2664587024635</v>
      </c>
      <c r="BT103" s="40">
        <f t="shared" si="84"/>
        <v>1049.2532588755516</v>
      </c>
      <c r="BU103" s="40">
        <f t="shared" si="84"/>
        <v>848.79520631108301</v>
      </c>
      <c r="BV103" s="40">
        <f t="shared" si="84"/>
        <v>587.55318601873182</v>
      </c>
      <c r="BW103" s="40">
        <f t="shared" si="84"/>
        <v>283.33040995856982</v>
      </c>
      <c r="BX103" s="40">
        <f t="shared" si="85"/>
        <v>0</v>
      </c>
      <c r="BY103" s="40">
        <f t="shared" si="85"/>
        <v>0</v>
      </c>
      <c r="BZ103" s="40">
        <f t="shared" si="85"/>
        <v>0</v>
      </c>
      <c r="CA103" s="40">
        <f t="shared" si="85"/>
        <v>0</v>
      </c>
      <c r="CB103" s="40">
        <f t="shared" si="91"/>
        <v>0</v>
      </c>
      <c r="CC103" s="40">
        <f t="shared" si="88"/>
        <v>0</v>
      </c>
      <c r="CD103" s="40">
        <f t="shared" si="88"/>
        <v>0</v>
      </c>
      <c r="CE103" s="40">
        <f t="shared" si="77"/>
        <v>621.30607937983962</v>
      </c>
      <c r="CF103" s="10">
        <f t="shared" si="66"/>
        <v>1.5365885688911438</v>
      </c>
      <c r="CG103" s="14">
        <v>44288</v>
      </c>
      <c r="CH103" s="35">
        <f t="shared" si="67"/>
        <v>7.9833333333333334</v>
      </c>
      <c r="CI103" s="7">
        <f t="shared" si="68"/>
        <v>32.597140390708589</v>
      </c>
      <c r="CJ103" s="7">
        <f t="shared" si="78"/>
        <v>16.624541599261381</v>
      </c>
      <c r="CK103" s="10">
        <f t="shared" si="69"/>
        <v>20.981016087360889</v>
      </c>
      <c r="CM103" s="17" t="s">
        <v>139</v>
      </c>
      <c r="CN103" t="s">
        <v>153</v>
      </c>
      <c r="CO103" s="18" t="s">
        <v>430</v>
      </c>
      <c r="CP103">
        <v>174.3</v>
      </c>
      <c r="CQ103">
        <v>183.9</v>
      </c>
      <c r="CR103">
        <v>189.1</v>
      </c>
      <c r="CS103">
        <v>218.9</v>
      </c>
      <c r="CT103">
        <v>217.3</v>
      </c>
      <c r="CU103">
        <v>210.8</v>
      </c>
      <c r="CV103">
        <v>228.1</v>
      </c>
      <c r="CW103">
        <v>242</v>
      </c>
      <c r="CX103">
        <v>197.4</v>
      </c>
      <c r="CY103">
        <v>194.7</v>
      </c>
      <c r="CZ103">
        <v>158.1</v>
      </c>
      <c r="DA103">
        <v>148.80000000000001</v>
      </c>
      <c r="DB103">
        <v>2363.4</v>
      </c>
      <c r="DC103" s="17">
        <v>-20.170000000000002</v>
      </c>
      <c r="DD103">
        <v>-44.87</v>
      </c>
      <c r="DE103">
        <v>788.35</v>
      </c>
      <c r="DF103" s="24">
        <v>34983</v>
      </c>
    </row>
    <row r="104" spans="1:110" ht="15.75" thickBot="1" x14ac:dyDescent="0.3">
      <c r="A104" s="8">
        <v>93</v>
      </c>
      <c r="B104" s="3" t="s">
        <v>19</v>
      </c>
      <c r="C104" s="14">
        <v>44289</v>
      </c>
      <c r="D104" s="11">
        <f t="shared" si="70"/>
        <v>5.2040594799476807</v>
      </c>
      <c r="E104" s="8">
        <f t="shared" si="79"/>
        <v>-180</v>
      </c>
      <c r="F104" s="3">
        <f t="shared" si="79"/>
        <v>-165</v>
      </c>
      <c r="G104" s="3">
        <f t="shared" si="79"/>
        <v>-150</v>
      </c>
      <c r="H104" s="3">
        <f t="shared" si="79"/>
        <v>-135</v>
      </c>
      <c r="I104" s="3">
        <f t="shared" si="57"/>
        <v>-120</v>
      </c>
      <c r="J104" s="3">
        <f t="shared" si="57"/>
        <v>-105</v>
      </c>
      <c r="K104" s="3">
        <f t="shared" si="57"/>
        <v>-90</v>
      </c>
      <c r="L104" s="3">
        <f t="shared" si="57"/>
        <v>-75</v>
      </c>
      <c r="M104" s="3">
        <f t="shared" si="80"/>
        <v>-60</v>
      </c>
      <c r="N104" s="3">
        <f t="shared" si="80"/>
        <v>-45</v>
      </c>
      <c r="O104" s="3">
        <f t="shared" si="80"/>
        <v>-30</v>
      </c>
      <c r="P104" s="3">
        <f t="shared" si="80"/>
        <v>-15</v>
      </c>
      <c r="Q104" s="3">
        <f t="shared" si="81"/>
        <v>0</v>
      </c>
      <c r="R104" s="3">
        <f t="shared" si="81"/>
        <v>15</v>
      </c>
      <c r="S104" s="3">
        <f t="shared" si="81"/>
        <v>30</v>
      </c>
      <c r="T104" s="3">
        <f t="shared" si="81"/>
        <v>45</v>
      </c>
      <c r="U104" s="3">
        <f t="shared" si="89"/>
        <v>60</v>
      </c>
      <c r="V104" s="3">
        <f t="shared" si="86"/>
        <v>75</v>
      </c>
      <c r="W104" s="3">
        <f t="shared" si="86"/>
        <v>90</v>
      </c>
      <c r="X104" s="3">
        <f t="shared" si="86"/>
        <v>105</v>
      </c>
      <c r="Y104" s="3">
        <f t="shared" si="61"/>
        <v>120</v>
      </c>
      <c r="Z104" s="3">
        <f t="shared" si="61"/>
        <v>135</v>
      </c>
      <c r="AA104" s="3">
        <f t="shared" si="61"/>
        <v>150</v>
      </c>
      <c r="AB104" s="3">
        <f t="shared" si="61"/>
        <v>165</v>
      </c>
      <c r="AC104" s="3">
        <f t="shared" si="62"/>
        <v>180</v>
      </c>
      <c r="AD104" s="7">
        <f t="shared" si="71"/>
        <v>163.08405947994768</v>
      </c>
      <c r="AE104" s="7">
        <f t="shared" si="71"/>
        <v>157.71311709068593</v>
      </c>
      <c r="AF104" s="7">
        <f t="shared" si="71"/>
        <v>146.42167944444319</v>
      </c>
      <c r="AG104" s="7">
        <f t="shared" si="71"/>
        <v>133.35492127267852</v>
      </c>
      <c r="AH104" s="7">
        <f t="shared" si="58"/>
        <v>119.69899039161378</v>
      </c>
      <c r="AI104" s="7">
        <f t="shared" si="58"/>
        <v>105.83898964155885</v>
      </c>
      <c r="AJ104" s="7">
        <f t="shared" si="58"/>
        <v>91.957263853422148</v>
      </c>
      <c r="AK104" s="7">
        <f t="shared" si="58"/>
        <v>78.192343272553018</v>
      </c>
      <c r="AL104" s="7">
        <f t="shared" si="82"/>
        <v>64.71410704759424</v>
      </c>
      <c r="AM104" s="7">
        <f t="shared" si="82"/>
        <v>51.814642660614808</v>
      </c>
      <c r="AN104" s="7">
        <f t="shared" si="82"/>
        <v>40.108799951532205</v>
      </c>
      <c r="AO104" s="7">
        <f t="shared" si="82"/>
        <v>31.019890013500298</v>
      </c>
      <c r="AP104" s="7">
        <f t="shared" si="83"/>
        <v>27.324059479947685</v>
      </c>
      <c r="AQ104" s="7">
        <f t="shared" si="83"/>
        <v>31.019890013500298</v>
      </c>
      <c r="AR104" s="7">
        <f t="shared" si="83"/>
        <v>40.108799951532205</v>
      </c>
      <c r="AS104" s="7">
        <f t="shared" si="83"/>
        <v>51.814642660614808</v>
      </c>
      <c r="AT104" s="7">
        <f t="shared" si="90"/>
        <v>64.71410704759424</v>
      </c>
      <c r="AU104" s="7">
        <f t="shared" si="87"/>
        <v>78.192343272553018</v>
      </c>
      <c r="AV104" s="7">
        <f t="shared" si="87"/>
        <v>91.957263853422148</v>
      </c>
      <c r="AW104" s="7">
        <f t="shared" si="87"/>
        <v>105.83898964155885</v>
      </c>
      <c r="AX104" s="7">
        <f t="shared" si="63"/>
        <v>119.69899039161378</v>
      </c>
      <c r="AY104" s="7">
        <f t="shared" si="63"/>
        <v>133.35492127267852</v>
      </c>
      <c r="AZ104" s="7">
        <f t="shared" si="63"/>
        <v>146.42167944444319</v>
      </c>
      <c r="BA104" s="7">
        <f t="shared" si="63"/>
        <v>157.71311709068593</v>
      </c>
      <c r="BB104" s="7">
        <f t="shared" si="64"/>
        <v>163.08405947994768</v>
      </c>
      <c r="BC104" s="7">
        <f t="shared" si="72"/>
        <v>87.878413360489375</v>
      </c>
      <c r="BD104" s="7">
        <f t="shared" si="65"/>
        <v>11.717121781398584</v>
      </c>
      <c r="BE104" s="40">
        <f t="shared" si="73"/>
        <v>0.99900602994005205</v>
      </c>
      <c r="BF104" s="40">
        <f t="shared" si="74"/>
        <v>0</v>
      </c>
      <c r="BG104" s="40">
        <f t="shared" si="75"/>
        <v>0</v>
      </c>
      <c r="BH104" s="40">
        <f t="shared" si="75"/>
        <v>0</v>
      </c>
      <c r="BI104" s="40">
        <f t="shared" si="75"/>
        <v>0</v>
      </c>
      <c r="BJ104" s="40">
        <f t="shared" si="75"/>
        <v>0</v>
      </c>
      <c r="BK104" s="40">
        <f t="shared" si="59"/>
        <v>0</v>
      </c>
      <c r="BL104" s="40">
        <f t="shared" si="76"/>
        <v>0</v>
      </c>
      <c r="BM104" s="40">
        <f t="shared" si="76"/>
        <v>279.44688087526424</v>
      </c>
      <c r="BN104" s="40">
        <f t="shared" si="76"/>
        <v>583.3135168054323</v>
      </c>
      <c r="BO104" s="40">
        <f t="shared" si="76"/>
        <v>844.24971263496184</v>
      </c>
      <c r="BP104" s="40">
        <f t="shared" si="60"/>
        <v>1044.4730978355228</v>
      </c>
      <c r="BQ104" s="40">
        <f t="shared" si="60"/>
        <v>1170.3387795904857</v>
      </c>
      <c r="BR104" s="40">
        <f t="shared" si="60"/>
        <v>1213.2692196911241</v>
      </c>
      <c r="BS104" s="40">
        <f t="shared" si="60"/>
        <v>1170.3387795904857</v>
      </c>
      <c r="BT104" s="40">
        <f t="shared" si="84"/>
        <v>1044.4730978355228</v>
      </c>
      <c r="BU104" s="40">
        <f t="shared" si="84"/>
        <v>844.24971263496184</v>
      </c>
      <c r="BV104" s="40">
        <f t="shared" si="84"/>
        <v>583.3135168054323</v>
      </c>
      <c r="BW104" s="40">
        <f t="shared" si="84"/>
        <v>279.44688087526424</v>
      </c>
      <c r="BX104" s="40">
        <f t="shared" si="85"/>
        <v>0</v>
      </c>
      <c r="BY104" s="40">
        <f t="shared" si="85"/>
        <v>0</v>
      </c>
      <c r="BZ104" s="40">
        <f t="shared" si="85"/>
        <v>0</v>
      </c>
      <c r="CA104" s="40">
        <f t="shared" si="85"/>
        <v>0</v>
      </c>
      <c r="CB104" s="40">
        <f t="shared" si="91"/>
        <v>0</v>
      </c>
      <c r="CC104" s="40">
        <f t="shared" si="88"/>
        <v>0</v>
      </c>
      <c r="CD104" s="40">
        <f t="shared" si="88"/>
        <v>0</v>
      </c>
      <c r="CE104" s="40">
        <f t="shared" si="77"/>
        <v>618.76730204247337</v>
      </c>
      <c r="CF104" s="10">
        <f t="shared" si="66"/>
        <v>1.5337676545691141</v>
      </c>
      <c r="CG104" s="14">
        <v>44289</v>
      </c>
      <c r="CH104" s="35">
        <f t="shared" si="67"/>
        <v>7.9833333333333334</v>
      </c>
      <c r="CI104" s="7">
        <f t="shared" si="68"/>
        <v>32.385203136610173</v>
      </c>
      <c r="CJ104" s="7">
        <f t="shared" si="78"/>
        <v>16.516453599671188</v>
      </c>
      <c r="CK104" s="10">
        <f t="shared" si="69"/>
        <v>20.86566777050486</v>
      </c>
      <c r="CM104" s="17" t="s">
        <v>190</v>
      </c>
      <c r="CN104" t="s">
        <v>192</v>
      </c>
      <c r="CO104" s="18" t="s">
        <v>431</v>
      </c>
      <c r="CP104">
        <v>220.9</v>
      </c>
      <c r="CQ104">
        <v>184.1</v>
      </c>
      <c r="CR104">
        <v>211.9</v>
      </c>
      <c r="CS104">
        <v>222.3</v>
      </c>
      <c r="CT104">
        <v>199.8</v>
      </c>
      <c r="CU104">
        <v>174.8</v>
      </c>
      <c r="CV104">
        <v>228.4</v>
      </c>
      <c r="CW104">
        <v>191.7</v>
      </c>
      <c r="CX104">
        <v>170.4</v>
      </c>
      <c r="CY104">
        <v>201.7</v>
      </c>
      <c r="CZ104">
        <v>217.7</v>
      </c>
      <c r="DA104">
        <v>219</v>
      </c>
      <c r="DB104">
        <v>2442.6999999999998</v>
      </c>
      <c r="DC104" s="17">
        <v>-22.23</v>
      </c>
      <c r="DD104">
        <v>-54.98</v>
      </c>
      <c r="DE104">
        <v>452</v>
      </c>
      <c r="DF104" s="24">
        <v>26271</v>
      </c>
    </row>
    <row r="105" spans="1:110" ht="15.75" thickBot="1" x14ac:dyDescent="0.3">
      <c r="A105" s="8">
        <v>94</v>
      </c>
      <c r="B105" s="3" t="s">
        <v>19</v>
      </c>
      <c r="C105" s="14">
        <v>44290</v>
      </c>
      <c r="D105" s="11">
        <f t="shared" si="70"/>
        <v>5.5968763628395291</v>
      </c>
      <c r="E105" s="8">
        <f t="shared" si="79"/>
        <v>-180</v>
      </c>
      <c r="F105" s="3">
        <f t="shared" si="79"/>
        <v>-165</v>
      </c>
      <c r="G105" s="3">
        <f t="shared" si="79"/>
        <v>-150</v>
      </c>
      <c r="H105" s="3">
        <f t="shared" si="79"/>
        <v>-135</v>
      </c>
      <c r="I105" s="3">
        <f t="shared" si="57"/>
        <v>-120</v>
      </c>
      <c r="J105" s="3">
        <f t="shared" si="57"/>
        <v>-105</v>
      </c>
      <c r="K105" s="3">
        <f t="shared" si="57"/>
        <v>-90</v>
      </c>
      <c r="L105" s="3">
        <f t="shared" si="57"/>
        <v>-75</v>
      </c>
      <c r="M105" s="3">
        <f t="shared" si="80"/>
        <v>-60</v>
      </c>
      <c r="N105" s="3">
        <f t="shared" si="80"/>
        <v>-45</v>
      </c>
      <c r="O105" s="3">
        <f t="shared" si="80"/>
        <v>-30</v>
      </c>
      <c r="P105" s="3">
        <f t="shared" si="80"/>
        <v>-15</v>
      </c>
      <c r="Q105" s="3">
        <f t="shared" si="81"/>
        <v>0</v>
      </c>
      <c r="R105" s="3">
        <f t="shared" si="81"/>
        <v>15</v>
      </c>
      <c r="S105" s="3">
        <f t="shared" si="81"/>
        <v>30</v>
      </c>
      <c r="T105" s="3">
        <f t="shared" si="81"/>
        <v>45</v>
      </c>
      <c r="U105" s="3">
        <f t="shared" si="89"/>
        <v>60</v>
      </c>
      <c r="V105" s="3">
        <f t="shared" si="86"/>
        <v>75</v>
      </c>
      <c r="W105" s="3">
        <f t="shared" si="86"/>
        <v>90</v>
      </c>
      <c r="X105" s="3">
        <f t="shared" si="86"/>
        <v>105</v>
      </c>
      <c r="Y105" s="3">
        <f t="shared" si="61"/>
        <v>120</v>
      </c>
      <c r="Z105" s="3">
        <f t="shared" si="61"/>
        <v>135</v>
      </c>
      <c r="AA105" s="3">
        <f t="shared" si="61"/>
        <v>150</v>
      </c>
      <c r="AB105" s="3">
        <f t="shared" si="61"/>
        <v>165</v>
      </c>
      <c r="AC105" s="3">
        <f t="shared" si="62"/>
        <v>180</v>
      </c>
      <c r="AD105" s="7">
        <f t="shared" si="71"/>
        <v>163.47687636283948</v>
      </c>
      <c r="AE105" s="7">
        <f t="shared" si="71"/>
        <v>158.01613298487047</v>
      </c>
      <c r="AF105" s="7">
        <f t="shared" si="71"/>
        <v>146.63490036273873</v>
      </c>
      <c r="AG105" s="7">
        <f t="shared" si="71"/>
        <v>133.52437410490617</v>
      </c>
      <c r="AH105" s="7">
        <f t="shared" si="58"/>
        <v>119.84891447565145</v>
      </c>
      <c r="AI105" s="7">
        <f t="shared" si="58"/>
        <v>105.98289592456605</v>
      </c>
      <c r="AJ105" s="7">
        <f t="shared" si="58"/>
        <v>92.104613881028257</v>
      </c>
      <c r="AK105" s="7">
        <f t="shared" si="58"/>
        <v>78.351793844698221</v>
      </c>
      <c r="AL105" s="7">
        <f t="shared" si="82"/>
        <v>64.895772142402478</v>
      </c>
      <c r="AM105" s="7">
        <f t="shared" si="82"/>
        <v>52.032475397861845</v>
      </c>
      <c r="AN105" s="7">
        <f t="shared" si="82"/>
        <v>40.382639035579174</v>
      </c>
      <c r="AO105" s="7">
        <f t="shared" si="82"/>
        <v>31.368078973214075</v>
      </c>
      <c r="AP105" s="7">
        <f t="shared" si="83"/>
        <v>27.716876362839518</v>
      </c>
      <c r="AQ105" s="7">
        <f t="shared" si="83"/>
        <v>31.368078973214075</v>
      </c>
      <c r="AR105" s="7">
        <f t="shared" si="83"/>
        <v>40.382639035579174</v>
      </c>
      <c r="AS105" s="7">
        <f t="shared" si="83"/>
        <v>52.032475397861845</v>
      </c>
      <c r="AT105" s="7">
        <f t="shared" si="90"/>
        <v>64.895772142402478</v>
      </c>
      <c r="AU105" s="7">
        <f t="shared" si="87"/>
        <v>78.351793844698221</v>
      </c>
      <c r="AV105" s="7">
        <f t="shared" si="87"/>
        <v>92.104613881028257</v>
      </c>
      <c r="AW105" s="7">
        <f t="shared" si="87"/>
        <v>105.98289592456605</v>
      </c>
      <c r="AX105" s="7">
        <f t="shared" si="63"/>
        <v>119.84891447565145</v>
      </c>
      <c r="AY105" s="7">
        <f t="shared" si="63"/>
        <v>133.52437410490617</v>
      </c>
      <c r="AZ105" s="7">
        <f t="shared" si="63"/>
        <v>146.63490036273873</v>
      </c>
      <c r="BA105" s="7">
        <f t="shared" si="63"/>
        <v>158.01613298487047</v>
      </c>
      <c r="BB105" s="7">
        <f t="shared" si="64"/>
        <v>163.47687636283948</v>
      </c>
      <c r="BC105" s="7">
        <f t="shared" si="72"/>
        <v>87.717200501985346</v>
      </c>
      <c r="BD105" s="7">
        <f t="shared" si="65"/>
        <v>11.695626733598045</v>
      </c>
      <c r="BE105" s="40">
        <f t="shared" si="73"/>
        <v>0.99843839418535973</v>
      </c>
      <c r="BF105" s="40">
        <f t="shared" si="74"/>
        <v>0</v>
      </c>
      <c r="BG105" s="40">
        <f t="shared" si="75"/>
        <v>0</v>
      </c>
      <c r="BH105" s="40">
        <f t="shared" si="75"/>
        <v>0</v>
      </c>
      <c r="BI105" s="40">
        <f t="shared" si="75"/>
        <v>0</v>
      </c>
      <c r="BJ105" s="40">
        <f t="shared" si="75"/>
        <v>0</v>
      </c>
      <c r="BK105" s="40">
        <f t="shared" si="59"/>
        <v>0</v>
      </c>
      <c r="BL105" s="40">
        <f t="shared" si="76"/>
        <v>0</v>
      </c>
      <c r="BM105" s="40">
        <f t="shared" si="76"/>
        <v>275.56906011395949</v>
      </c>
      <c r="BN105" s="40">
        <f t="shared" si="76"/>
        <v>579.06626734774591</v>
      </c>
      <c r="BO105" s="40">
        <f t="shared" si="76"/>
        <v>839.6852275637998</v>
      </c>
      <c r="BP105" s="40">
        <f t="shared" si="60"/>
        <v>1039.6651893165931</v>
      </c>
      <c r="BQ105" s="40">
        <f t="shared" si="60"/>
        <v>1165.3778486951849</v>
      </c>
      <c r="BR105" s="40">
        <f t="shared" si="60"/>
        <v>1208.2560957129174</v>
      </c>
      <c r="BS105" s="40">
        <f t="shared" si="60"/>
        <v>1165.3778486951849</v>
      </c>
      <c r="BT105" s="40">
        <f t="shared" si="84"/>
        <v>1039.6651893165931</v>
      </c>
      <c r="BU105" s="40">
        <f t="shared" si="84"/>
        <v>839.6852275637998</v>
      </c>
      <c r="BV105" s="40">
        <f t="shared" si="84"/>
        <v>579.06626734774591</v>
      </c>
      <c r="BW105" s="40">
        <f t="shared" si="84"/>
        <v>275.56906011395949</v>
      </c>
      <c r="BX105" s="40">
        <f t="shared" si="85"/>
        <v>0</v>
      </c>
      <c r="BY105" s="40">
        <f t="shared" si="85"/>
        <v>0</v>
      </c>
      <c r="BZ105" s="40">
        <f t="shared" si="85"/>
        <v>0</v>
      </c>
      <c r="CA105" s="40">
        <f t="shared" si="85"/>
        <v>0</v>
      </c>
      <c r="CB105" s="40">
        <f t="shared" si="91"/>
        <v>0</v>
      </c>
      <c r="CC105" s="40">
        <f t="shared" si="88"/>
        <v>0</v>
      </c>
      <c r="CD105" s="40">
        <f t="shared" si="88"/>
        <v>0</v>
      </c>
      <c r="CE105" s="40">
        <f t="shared" si="77"/>
        <v>616.2106088135879</v>
      </c>
      <c r="CF105" s="10">
        <f t="shared" si="66"/>
        <v>1.530953959391667</v>
      </c>
      <c r="CG105" s="14">
        <v>44290</v>
      </c>
      <c r="CH105" s="35">
        <f t="shared" si="67"/>
        <v>7.9833333333333334</v>
      </c>
      <c r="CI105" s="7">
        <f t="shared" si="68"/>
        <v>32.172452343428503</v>
      </c>
      <c r="CJ105" s="7">
        <f t="shared" si="78"/>
        <v>16.407950695148536</v>
      </c>
      <c r="CK105" s="10">
        <f t="shared" si="69"/>
        <v>20.749542331753808</v>
      </c>
      <c r="CM105" s="17" t="s">
        <v>262</v>
      </c>
      <c r="CN105" t="s">
        <v>265</v>
      </c>
      <c r="CO105" s="18" t="s">
        <v>432</v>
      </c>
      <c r="CP105">
        <v>194.3</v>
      </c>
      <c r="CQ105">
        <v>199.8</v>
      </c>
      <c r="CR105">
        <v>189.3</v>
      </c>
      <c r="CS105">
        <v>194</v>
      </c>
      <c r="CT105">
        <v>190</v>
      </c>
      <c r="CU105">
        <v>202.1</v>
      </c>
      <c r="CV105">
        <v>196</v>
      </c>
      <c r="CW105">
        <v>199.7</v>
      </c>
      <c r="CX105">
        <v>135.69999999999999</v>
      </c>
      <c r="CY105">
        <v>156</v>
      </c>
      <c r="CZ105">
        <v>163.69999999999999</v>
      </c>
      <c r="DA105">
        <v>166.7</v>
      </c>
      <c r="DB105">
        <v>2187.3000000000002</v>
      </c>
      <c r="DC105" s="17">
        <v>-22.8</v>
      </c>
      <c r="DD105">
        <v>-43.68</v>
      </c>
      <c r="DE105">
        <v>33</v>
      </c>
      <c r="DF105" s="24">
        <v>14283</v>
      </c>
    </row>
    <row r="106" spans="1:110" ht="15.75" thickBot="1" x14ac:dyDescent="0.3">
      <c r="A106" s="8">
        <v>95</v>
      </c>
      <c r="B106" s="3" t="s">
        <v>19</v>
      </c>
      <c r="C106" s="14">
        <v>44291</v>
      </c>
      <c r="D106" s="11">
        <f t="shared" si="70"/>
        <v>5.9880347704745844</v>
      </c>
      <c r="E106" s="8">
        <f t="shared" si="79"/>
        <v>-180</v>
      </c>
      <c r="F106" s="3">
        <f t="shared" si="79"/>
        <v>-165</v>
      </c>
      <c r="G106" s="3">
        <f t="shared" si="79"/>
        <v>-150</v>
      </c>
      <c r="H106" s="3">
        <f t="shared" si="79"/>
        <v>-135</v>
      </c>
      <c r="I106" s="3">
        <f t="shared" si="57"/>
        <v>-120</v>
      </c>
      <c r="J106" s="3">
        <f t="shared" si="57"/>
        <v>-105</v>
      </c>
      <c r="K106" s="3">
        <f t="shared" si="57"/>
        <v>-90</v>
      </c>
      <c r="L106" s="3">
        <f t="shared" si="57"/>
        <v>-75</v>
      </c>
      <c r="M106" s="3">
        <f t="shared" si="80"/>
        <v>-60</v>
      </c>
      <c r="N106" s="3">
        <f t="shared" si="80"/>
        <v>-45</v>
      </c>
      <c r="O106" s="3">
        <f t="shared" si="80"/>
        <v>-30</v>
      </c>
      <c r="P106" s="3">
        <f t="shared" si="80"/>
        <v>-15</v>
      </c>
      <c r="Q106" s="3">
        <f t="shared" si="81"/>
        <v>0</v>
      </c>
      <c r="R106" s="3">
        <f t="shared" si="81"/>
        <v>15</v>
      </c>
      <c r="S106" s="3">
        <f t="shared" si="81"/>
        <v>30</v>
      </c>
      <c r="T106" s="3">
        <f t="shared" si="81"/>
        <v>45</v>
      </c>
      <c r="U106" s="3">
        <f t="shared" si="89"/>
        <v>60</v>
      </c>
      <c r="V106" s="3">
        <f t="shared" si="86"/>
        <v>75</v>
      </c>
      <c r="W106" s="3">
        <f t="shared" si="86"/>
        <v>90</v>
      </c>
      <c r="X106" s="3">
        <f t="shared" si="86"/>
        <v>105</v>
      </c>
      <c r="Y106" s="3">
        <f t="shared" si="61"/>
        <v>120</v>
      </c>
      <c r="Z106" s="3">
        <f t="shared" si="61"/>
        <v>135</v>
      </c>
      <c r="AA106" s="3">
        <f t="shared" si="61"/>
        <v>150</v>
      </c>
      <c r="AB106" s="3">
        <f t="shared" si="61"/>
        <v>165</v>
      </c>
      <c r="AC106" s="3">
        <f t="shared" si="62"/>
        <v>180</v>
      </c>
      <c r="AD106" s="7">
        <f t="shared" si="71"/>
        <v>163.86803477047457</v>
      </c>
      <c r="AE106" s="7">
        <f t="shared" si="71"/>
        <v>158.31514979023615</v>
      </c>
      <c r="AF106" s="7">
        <f t="shared" si="71"/>
        <v>146.84433840473315</v>
      </c>
      <c r="AG106" s="7">
        <f t="shared" si="71"/>
        <v>133.69103703680565</v>
      </c>
      <c r="AH106" s="7">
        <f t="shared" si="58"/>
        <v>119.99689167515028</v>
      </c>
      <c r="AI106" s="7">
        <f t="shared" si="58"/>
        <v>106.12553054376643</v>
      </c>
      <c r="AJ106" s="7">
        <f t="shared" si="58"/>
        <v>92.251257290277294</v>
      </c>
      <c r="AK106" s="7">
        <f t="shared" si="58"/>
        <v>78.511031734338346</v>
      </c>
      <c r="AL106" s="7">
        <f t="shared" si="82"/>
        <v>65.07765445184674</v>
      </c>
      <c r="AM106" s="7">
        <f t="shared" si="82"/>
        <v>52.250830339408893</v>
      </c>
      <c r="AN106" s="7">
        <f t="shared" si="82"/>
        <v>40.656930270314177</v>
      </c>
      <c r="AO106" s="7">
        <f t="shared" si="82"/>
        <v>31.715729392555769</v>
      </c>
      <c r="AP106" s="7">
        <f t="shared" si="83"/>
        <v>28.108034770474582</v>
      </c>
      <c r="AQ106" s="7">
        <f t="shared" si="83"/>
        <v>31.715729392555769</v>
      </c>
      <c r="AR106" s="7">
        <f t="shared" si="83"/>
        <v>40.656930270314177</v>
      </c>
      <c r="AS106" s="7">
        <f t="shared" si="83"/>
        <v>52.250830339408893</v>
      </c>
      <c r="AT106" s="7">
        <f t="shared" si="90"/>
        <v>65.07765445184674</v>
      </c>
      <c r="AU106" s="7">
        <f t="shared" si="87"/>
        <v>78.511031734338346</v>
      </c>
      <c r="AV106" s="7">
        <f t="shared" si="87"/>
        <v>92.251257290277294</v>
      </c>
      <c r="AW106" s="7">
        <f t="shared" si="87"/>
        <v>106.12553054376643</v>
      </c>
      <c r="AX106" s="7">
        <f t="shared" si="63"/>
        <v>119.99689167515028</v>
      </c>
      <c r="AY106" s="7">
        <f t="shared" si="63"/>
        <v>133.69103703680565</v>
      </c>
      <c r="AZ106" s="7">
        <f t="shared" si="63"/>
        <v>146.84433840473315</v>
      </c>
      <c r="BA106" s="7">
        <f t="shared" si="63"/>
        <v>158.31514979023615</v>
      </c>
      <c r="BB106" s="7">
        <f t="shared" si="64"/>
        <v>163.86803477047457</v>
      </c>
      <c r="BC106" s="7">
        <f t="shared" si="72"/>
        <v>87.55643490090219</v>
      </c>
      <c r="BD106" s="7">
        <f t="shared" si="65"/>
        <v>11.674191320120292</v>
      </c>
      <c r="BE106" s="40">
        <f t="shared" si="73"/>
        <v>0.99787122116817262</v>
      </c>
      <c r="BF106" s="40">
        <f t="shared" si="74"/>
        <v>0</v>
      </c>
      <c r="BG106" s="40">
        <f t="shared" si="75"/>
        <v>0</v>
      </c>
      <c r="BH106" s="40">
        <f t="shared" si="75"/>
        <v>0</v>
      </c>
      <c r="BI106" s="40">
        <f t="shared" si="75"/>
        <v>0</v>
      </c>
      <c r="BJ106" s="40">
        <f t="shared" si="75"/>
        <v>0</v>
      </c>
      <c r="BK106" s="40">
        <f t="shared" si="59"/>
        <v>0</v>
      </c>
      <c r="BL106" s="40">
        <f t="shared" si="76"/>
        <v>0</v>
      </c>
      <c r="BM106" s="40">
        <f t="shared" si="76"/>
        <v>271.69842312995587</v>
      </c>
      <c r="BN106" s="40">
        <f t="shared" si="76"/>
        <v>574.81322899417444</v>
      </c>
      <c r="BO106" s="40">
        <f t="shared" si="76"/>
        <v>835.10381370974051</v>
      </c>
      <c r="BP106" s="40">
        <f t="shared" si="60"/>
        <v>1034.8318040788183</v>
      </c>
      <c r="BQ106" s="40">
        <f t="shared" si="60"/>
        <v>1160.3860676238653</v>
      </c>
      <c r="BR106" s="40">
        <f t="shared" si="60"/>
        <v>1203.2102887725171</v>
      </c>
      <c r="BS106" s="40">
        <f t="shared" si="60"/>
        <v>1160.3860676238653</v>
      </c>
      <c r="BT106" s="40">
        <f t="shared" si="84"/>
        <v>1034.8318040788183</v>
      </c>
      <c r="BU106" s="40">
        <f t="shared" si="84"/>
        <v>835.10381370974051</v>
      </c>
      <c r="BV106" s="40">
        <f t="shared" si="84"/>
        <v>574.81322899417444</v>
      </c>
      <c r="BW106" s="40">
        <f t="shared" si="84"/>
        <v>271.69842312995587</v>
      </c>
      <c r="BX106" s="40">
        <f t="shared" si="85"/>
        <v>0</v>
      </c>
      <c r="BY106" s="40">
        <f t="shared" si="85"/>
        <v>0</v>
      </c>
      <c r="BZ106" s="40">
        <f t="shared" si="85"/>
        <v>0</v>
      </c>
      <c r="CA106" s="40">
        <f t="shared" si="85"/>
        <v>0</v>
      </c>
      <c r="CB106" s="40">
        <f t="shared" si="91"/>
        <v>0</v>
      </c>
      <c r="CC106" s="40">
        <f t="shared" si="88"/>
        <v>0</v>
      </c>
      <c r="CD106" s="40">
        <f t="shared" si="88"/>
        <v>0</v>
      </c>
      <c r="CE106" s="40">
        <f t="shared" si="77"/>
        <v>613.63724727398369</v>
      </c>
      <c r="CF106" s="10">
        <f t="shared" si="66"/>
        <v>1.5281480703288184</v>
      </c>
      <c r="CG106" s="14">
        <v>44291</v>
      </c>
      <c r="CH106" s="35">
        <f t="shared" si="67"/>
        <v>7.9833333333333334</v>
      </c>
      <c r="CI106" s="7">
        <f t="shared" si="68"/>
        <v>31.958982942424491</v>
      </c>
      <c r="CJ106" s="7">
        <f t="shared" si="78"/>
        <v>16.299081300636491</v>
      </c>
      <c r="CK106" s="10">
        <f t="shared" si="69"/>
        <v>20.632694475412308</v>
      </c>
      <c r="CM106" s="17" t="s">
        <v>42</v>
      </c>
      <c r="CN106" t="s">
        <v>46</v>
      </c>
      <c r="CO106" s="18" t="s">
        <v>433</v>
      </c>
      <c r="CP106">
        <v>86.2</v>
      </c>
      <c r="CQ106">
        <v>71.900000000000006</v>
      </c>
      <c r="CR106">
        <v>72.8</v>
      </c>
      <c r="CS106">
        <v>95.4</v>
      </c>
      <c r="CT106">
        <v>113.5</v>
      </c>
      <c r="CU106">
        <v>131.19999999999999</v>
      </c>
      <c r="CV106">
        <v>181.9</v>
      </c>
      <c r="CW106">
        <v>157.19999999999999</v>
      </c>
      <c r="CX106">
        <v>128.30000000000001</v>
      </c>
      <c r="CY106">
        <v>115.5</v>
      </c>
      <c r="CZ106">
        <v>103.6</v>
      </c>
      <c r="DA106">
        <v>94.3</v>
      </c>
      <c r="DB106">
        <v>1351.8</v>
      </c>
      <c r="DC106" s="17">
        <v>-6.67</v>
      </c>
      <c r="DD106">
        <v>-69.87</v>
      </c>
      <c r="DE106">
        <v>104</v>
      </c>
      <c r="DF106" s="24">
        <v>10228</v>
      </c>
    </row>
    <row r="107" spans="1:110" ht="15.75" thickBot="1" x14ac:dyDescent="0.3">
      <c r="A107" s="8">
        <v>96</v>
      </c>
      <c r="B107" s="3" t="s">
        <v>19</v>
      </c>
      <c r="C107" s="14">
        <v>44292</v>
      </c>
      <c r="D107" s="11">
        <f t="shared" si="70"/>
        <v>6.3774187941747744</v>
      </c>
      <c r="E107" s="8">
        <f t="shared" si="79"/>
        <v>-180</v>
      </c>
      <c r="F107" s="3">
        <f t="shared" si="79"/>
        <v>-165</v>
      </c>
      <c r="G107" s="3">
        <f t="shared" si="79"/>
        <v>-150</v>
      </c>
      <c r="H107" s="3">
        <f t="shared" si="79"/>
        <v>-135</v>
      </c>
      <c r="I107" s="3">
        <f t="shared" si="57"/>
        <v>-120</v>
      </c>
      <c r="J107" s="3">
        <f t="shared" si="57"/>
        <v>-105</v>
      </c>
      <c r="K107" s="3">
        <f t="shared" si="57"/>
        <v>-90</v>
      </c>
      <c r="L107" s="3">
        <f t="shared" si="57"/>
        <v>-75</v>
      </c>
      <c r="M107" s="3">
        <f t="shared" si="80"/>
        <v>-60</v>
      </c>
      <c r="N107" s="3">
        <f t="shared" si="80"/>
        <v>-45</v>
      </c>
      <c r="O107" s="3">
        <f t="shared" si="80"/>
        <v>-30</v>
      </c>
      <c r="P107" s="3">
        <f t="shared" si="80"/>
        <v>-15</v>
      </c>
      <c r="Q107" s="3">
        <f t="shared" si="81"/>
        <v>0</v>
      </c>
      <c r="R107" s="3">
        <f t="shared" si="81"/>
        <v>15</v>
      </c>
      <c r="S107" s="3">
        <f t="shared" si="81"/>
        <v>30</v>
      </c>
      <c r="T107" s="3">
        <f t="shared" si="81"/>
        <v>45</v>
      </c>
      <c r="U107" s="3">
        <f t="shared" si="89"/>
        <v>60</v>
      </c>
      <c r="V107" s="3">
        <f t="shared" si="86"/>
        <v>75</v>
      </c>
      <c r="W107" s="3">
        <f t="shared" si="86"/>
        <v>90</v>
      </c>
      <c r="X107" s="3">
        <f t="shared" si="86"/>
        <v>105</v>
      </c>
      <c r="Y107" s="3">
        <f t="shared" si="61"/>
        <v>120</v>
      </c>
      <c r="Z107" s="3">
        <f t="shared" si="61"/>
        <v>135</v>
      </c>
      <c r="AA107" s="3">
        <f t="shared" si="61"/>
        <v>150</v>
      </c>
      <c r="AB107" s="3">
        <f t="shared" si="61"/>
        <v>165</v>
      </c>
      <c r="AC107" s="3">
        <f t="shared" si="62"/>
        <v>180</v>
      </c>
      <c r="AD107" s="7">
        <f t="shared" si="71"/>
        <v>164.25741879417475</v>
      </c>
      <c r="AE107" s="7">
        <f t="shared" si="71"/>
        <v>158.61000135614947</v>
      </c>
      <c r="AF107" s="7">
        <f t="shared" si="71"/>
        <v>147.04991423862413</v>
      </c>
      <c r="AG107" s="7">
        <f t="shared" si="71"/>
        <v>133.85486443154835</v>
      </c>
      <c r="AH107" s="7">
        <f t="shared" si="58"/>
        <v>120.14288369779776</v>
      </c>
      <c r="AI107" s="7">
        <f t="shared" si="58"/>
        <v>106.26685281002209</v>
      </c>
      <c r="AJ107" s="7">
        <f t="shared" si="58"/>
        <v>92.397145878559485</v>
      </c>
      <c r="AK107" s="7">
        <f t="shared" si="58"/>
        <v>78.669996784793682</v>
      </c>
      <c r="AL107" s="7">
        <f t="shared" si="82"/>
        <v>65.259676244466121</v>
      </c>
      <c r="AM107" s="7">
        <f t="shared" si="82"/>
        <v>52.469604273374394</v>
      </c>
      <c r="AN107" s="7">
        <f t="shared" si="82"/>
        <v>40.931538293492167</v>
      </c>
      <c r="AO107" s="7">
        <f t="shared" si="82"/>
        <v>32.062695710700943</v>
      </c>
      <c r="AP107" s="7">
        <f t="shared" si="83"/>
        <v>28.497418794174774</v>
      </c>
      <c r="AQ107" s="7">
        <f t="shared" si="83"/>
        <v>32.062695710700943</v>
      </c>
      <c r="AR107" s="7">
        <f t="shared" si="83"/>
        <v>40.931538293492167</v>
      </c>
      <c r="AS107" s="7">
        <f t="shared" si="83"/>
        <v>52.469604273374394</v>
      </c>
      <c r="AT107" s="7">
        <f t="shared" si="90"/>
        <v>65.259676244466121</v>
      </c>
      <c r="AU107" s="7">
        <f t="shared" si="87"/>
        <v>78.669996784793682</v>
      </c>
      <c r="AV107" s="7">
        <f t="shared" si="87"/>
        <v>92.397145878559485</v>
      </c>
      <c r="AW107" s="7">
        <f t="shared" si="87"/>
        <v>106.26685281002209</v>
      </c>
      <c r="AX107" s="7">
        <f t="shared" si="63"/>
        <v>120.14288369779776</v>
      </c>
      <c r="AY107" s="7">
        <f t="shared" si="63"/>
        <v>133.85486443154835</v>
      </c>
      <c r="AZ107" s="7">
        <f t="shared" si="63"/>
        <v>147.04991423862413</v>
      </c>
      <c r="BA107" s="7">
        <f t="shared" si="63"/>
        <v>158.61000135614947</v>
      </c>
      <c r="BB107" s="7">
        <f t="shared" si="64"/>
        <v>164.25741879417475</v>
      </c>
      <c r="BC107" s="7">
        <f t="shared" si="72"/>
        <v>87.39615057813883</v>
      </c>
      <c r="BD107" s="7">
        <f t="shared" si="65"/>
        <v>11.652820077085178</v>
      </c>
      <c r="BE107" s="40">
        <f t="shared" si="73"/>
        <v>0.99730467895409602</v>
      </c>
      <c r="BF107" s="40">
        <f t="shared" si="74"/>
        <v>0</v>
      </c>
      <c r="BG107" s="40">
        <f t="shared" si="75"/>
        <v>0</v>
      </c>
      <c r="BH107" s="40">
        <f t="shared" si="75"/>
        <v>0</v>
      </c>
      <c r="BI107" s="40">
        <f t="shared" si="75"/>
        <v>0</v>
      </c>
      <c r="BJ107" s="40">
        <f t="shared" si="75"/>
        <v>0</v>
      </c>
      <c r="BK107" s="40">
        <f t="shared" si="59"/>
        <v>0</v>
      </c>
      <c r="BL107" s="40">
        <f t="shared" si="76"/>
        <v>0</v>
      </c>
      <c r="BM107" s="40">
        <f t="shared" si="76"/>
        <v>267.83644569509346</v>
      </c>
      <c r="BN107" s="40">
        <f t="shared" si="76"/>
        <v>570.55620886684846</v>
      </c>
      <c r="BO107" s="40">
        <f t="shared" si="76"/>
        <v>830.50756273186016</v>
      </c>
      <c r="BP107" s="40">
        <f t="shared" si="60"/>
        <v>1029.9752521141527</v>
      </c>
      <c r="BQ107" s="40">
        <f t="shared" si="60"/>
        <v>1155.3658836182647</v>
      </c>
      <c r="BR107" s="40">
        <f t="shared" si="60"/>
        <v>1198.1342929250075</v>
      </c>
      <c r="BS107" s="40">
        <f t="shared" si="60"/>
        <v>1155.3658836182647</v>
      </c>
      <c r="BT107" s="40">
        <f t="shared" si="84"/>
        <v>1029.9752521141527</v>
      </c>
      <c r="BU107" s="40">
        <f t="shared" si="84"/>
        <v>830.50756273186016</v>
      </c>
      <c r="BV107" s="40">
        <f t="shared" si="84"/>
        <v>570.55620886684846</v>
      </c>
      <c r="BW107" s="40">
        <f t="shared" si="84"/>
        <v>267.83644569509346</v>
      </c>
      <c r="BX107" s="40">
        <f t="shared" si="85"/>
        <v>0</v>
      </c>
      <c r="BY107" s="40">
        <f t="shared" si="85"/>
        <v>0</v>
      </c>
      <c r="BZ107" s="40">
        <f t="shared" si="85"/>
        <v>0</v>
      </c>
      <c r="CA107" s="40">
        <f t="shared" si="85"/>
        <v>0</v>
      </c>
      <c r="CB107" s="40">
        <f t="shared" si="91"/>
        <v>0</v>
      </c>
      <c r="CC107" s="40">
        <f t="shared" si="88"/>
        <v>0</v>
      </c>
      <c r="CD107" s="40">
        <f t="shared" si="88"/>
        <v>0</v>
      </c>
      <c r="CE107" s="40">
        <f t="shared" si="77"/>
        <v>611.04848939175383</v>
      </c>
      <c r="CF107" s="10">
        <f t="shared" si="66"/>
        <v>1.5253505811572685</v>
      </c>
      <c r="CG107" s="14">
        <v>44292</v>
      </c>
      <c r="CH107" s="35">
        <f t="shared" si="67"/>
        <v>7.9833333333333334</v>
      </c>
      <c r="CI107" s="7">
        <f t="shared" si="68"/>
        <v>31.744891115012912</v>
      </c>
      <c r="CJ107" s="7">
        <f t="shared" si="78"/>
        <v>16.189894468656586</v>
      </c>
      <c r="CK107" s="10">
        <f t="shared" si="69"/>
        <v>20.515179963394829</v>
      </c>
      <c r="CM107" s="17" t="s">
        <v>284</v>
      </c>
      <c r="CN107" t="s">
        <v>289</v>
      </c>
      <c r="CO107" s="18" t="s">
        <v>434</v>
      </c>
      <c r="CP107">
        <v>222.2</v>
      </c>
      <c r="CQ107">
        <v>182.9</v>
      </c>
      <c r="CR107">
        <v>200.2</v>
      </c>
      <c r="CS107">
        <v>152.1</v>
      </c>
      <c r="CT107">
        <v>139</v>
      </c>
      <c r="CU107">
        <v>116</v>
      </c>
      <c r="CV107">
        <v>124.4</v>
      </c>
      <c r="CW107">
        <v>124.1</v>
      </c>
      <c r="CX107">
        <v>132.19999999999999</v>
      </c>
      <c r="CY107">
        <v>164</v>
      </c>
      <c r="CZ107">
        <v>195.4</v>
      </c>
      <c r="DA107">
        <v>224.3</v>
      </c>
      <c r="DB107">
        <v>1976.8</v>
      </c>
      <c r="DC107" s="17">
        <v>-30.53</v>
      </c>
      <c r="DD107">
        <v>-52.52</v>
      </c>
      <c r="DE107">
        <v>427.75</v>
      </c>
      <c r="DF107" s="24">
        <v>4870</v>
      </c>
    </row>
    <row r="108" spans="1:110" ht="15.75" thickBot="1" x14ac:dyDescent="0.3">
      <c r="A108" s="8">
        <v>97</v>
      </c>
      <c r="B108" s="3" t="s">
        <v>19</v>
      </c>
      <c r="C108" s="14">
        <v>44293</v>
      </c>
      <c r="D108" s="11">
        <f t="shared" si="70"/>
        <v>6.7649130510502804</v>
      </c>
      <c r="E108" s="8">
        <f t="shared" si="79"/>
        <v>-180</v>
      </c>
      <c r="F108" s="3">
        <f t="shared" si="79"/>
        <v>-165</v>
      </c>
      <c r="G108" s="3">
        <f t="shared" si="79"/>
        <v>-150</v>
      </c>
      <c r="H108" s="3">
        <f t="shared" si="79"/>
        <v>-135</v>
      </c>
      <c r="I108" s="3">
        <f t="shared" si="57"/>
        <v>-120</v>
      </c>
      <c r="J108" s="3">
        <f t="shared" si="57"/>
        <v>-105</v>
      </c>
      <c r="K108" s="3">
        <f t="shared" si="57"/>
        <v>-90</v>
      </c>
      <c r="L108" s="3">
        <f t="shared" si="57"/>
        <v>-75</v>
      </c>
      <c r="M108" s="3">
        <f t="shared" si="80"/>
        <v>-60</v>
      </c>
      <c r="N108" s="3">
        <f t="shared" si="80"/>
        <v>-45</v>
      </c>
      <c r="O108" s="3">
        <f t="shared" si="80"/>
        <v>-30</v>
      </c>
      <c r="P108" s="3">
        <f t="shared" si="80"/>
        <v>-15</v>
      </c>
      <c r="Q108" s="3">
        <f t="shared" si="81"/>
        <v>0</v>
      </c>
      <c r="R108" s="3">
        <f t="shared" si="81"/>
        <v>15</v>
      </c>
      <c r="S108" s="3">
        <f t="shared" si="81"/>
        <v>30</v>
      </c>
      <c r="T108" s="3">
        <f t="shared" si="81"/>
        <v>45</v>
      </c>
      <c r="U108" s="3">
        <f t="shared" si="89"/>
        <v>60</v>
      </c>
      <c r="V108" s="3">
        <f t="shared" si="86"/>
        <v>75</v>
      </c>
      <c r="W108" s="3">
        <f t="shared" si="86"/>
        <v>90</v>
      </c>
      <c r="X108" s="3">
        <f t="shared" si="86"/>
        <v>105</v>
      </c>
      <c r="Y108" s="3">
        <f t="shared" si="61"/>
        <v>120</v>
      </c>
      <c r="Z108" s="3">
        <f t="shared" si="61"/>
        <v>135</v>
      </c>
      <c r="AA108" s="3">
        <f t="shared" si="61"/>
        <v>150</v>
      </c>
      <c r="AB108" s="3">
        <f t="shared" si="61"/>
        <v>165</v>
      </c>
      <c r="AC108" s="3">
        <f t="shared" si="62"/>
        <v>180</v>
      </c>
      <c r="AD108" s="7">
        <f t="shared" si="71"/>
        <v>164.64491305105025</v>
      </c>
      <c r="AE108" s="7">
        <f t="shared" si="71"/>
        <v>158.90052301387135</v>
      </c>
      <c r="AF108" s="7">
        <f t="shared" si="71"/>
        <v>147.25155300019165</v>
      </c>
      <c r="AG108" s="7">
        <f t="shared" si="71"/>
        <v>134.01581382537631</v>
      </c>
      <c r="AH108" s="7">
        <f t="shared" si="58"/>
        <v>120.28685424841809</v>
      </c>
      <c r="AI108" s="7">
        <f t="shared" si="58"/>
        <v>106.40682316611509</v>
      </c>
      <c r="AJ108" s="7">
        <f t="shared" si="58"/>
        <v>92.542231899902376</v>
      </c>
      <c r="AK108" s="7">
        <f t="shared" si="58"/>
        <v>78.8286287462589</v>
      </c>
      <c r="AL108" s="7">
        <f t="shared" si="82"/>
        <v>65.441759290328733</v>
      </c>
      <c r="AM108" s="7">
        <f t="shared" si="82"/>
        <v>52.688693413020737</v>
      </c>
      <c r="AN108" s="7">
        <f t="shared" si="82"/>
        <v>41.206327929644971</v>
      </c>
      <c r="AO108" s="7">
        <f t="shared" si="82"/>
        <v>32.408833859115475</v>
      </c>
      <c r="AP108" s="7">
        <f t="shared" si="83"/>
        <v>28.88491305105029</v>
      </c>
      <c r="AQ108" s="7">
        <f t="shared" si="83"/>
        <v>32.408833859115475</v>
      </c>
      <c r="AR108" s="7">
        <f t="shared" si="83"/>
        <v>41.206327929644971</v>
      </c>
      <c r="AS108" s="7">
        <f t="shared" si="83"/>
        <v>52.688693413020737</v>
      </c>
      <c r="AT108" s="7">
        <f t="shared" si="90"/>
        <v>65.441759290328733</v>
      </c>
      <c r="AU108" s="7">
        <f t="shared" si="87"/>
        <v>78.8286287462589</v>
      </c>
      <c r="AV108" s="7">
        <f t="shared" si="87"/>
        <v>92.542231899902376</v>
      </c>
      <c r="AW108" s="7">
        <f t="shared" si="87"/>
        <v>106.40682316611509</v>
      </c>
      <c r="AX108" s="7">
        <f t="shared" si="63"/>
        <v>120.28685424841809</v>
      </c>
      <c r="AY108" s="7">
        <f t="shared" si="63"/>
        <v>134.01581382537631</v>
      </c>
      <c r="AZ108" s="7">
        <f t="shared" si="63"/>
        <v>147.25155300019165</v>
      </c>
      <c r="BA108" s="7">
        <f t="shared" si="63"/>
        <v>158.90052301387135</v>
      </c>
      <c r="BB108" s="7">
        <f t="shared" si="64"/>
        <v>164.64491305105025</v>
      </c>
      <c r="BC108" s="7">
        <f t="shared" si="72"/>
        <v>87.236381967751313</v>
      </c>
      <c r="BD108" s="7">
        <f t="shared" si="65"/>
        <v>11.631517595700176</v>
      </c>
      <c r="BE108" s="40">
        <f t="shared" si="73"/>
        <v>0.99673893542181524</v>
      </c>
      <c r="BF108" s="40">
        <f t="shared" si="74"/>
        <v>0</v>
      </c>
      <c r="BG108" s="40">
        <f t="shared" si="75"/>
        <v>0</v>
      </c>
      <c r="BH108" s="40">
        <f t="shared" si="75"/>
        <v>0</v>
      </c>
      <c r="BI108" s="40">
        <f t="shared" si="75"/>
        <v>0</v>
      </c>
      <c r="BJ108" s="40">
        <f t="shared" si="75"/>
        <v>0</v>
      </c>
      <c r="BK108" s="40">
        <f t="shared" si="59"/>
        <v>0</v>
      </c>
      <c r="BL108" s="40">
        <f t="shared" si="76"/>
        <v>0</v>
      </c>
      <c r="BM108" s="40">
        <f t="shared" si="76"/>
        <v>263.9846028132369</v>
      </c>
      <c r="BN108" s="40">
        <f t="shared" si="76"/>
        <v>566.29702834597902</v>
      </c>
      <c r="BO108" s="40">
        <f t="shared" si="76"/>
        <v>825.89859345048148</v>
      </c>
      <c r="BP108" s="40">
        <f t="shared" si="60"/>
        <v>1025.0978804767433</v>
      </c>
      <c r="BQ108" s="40">
        <f t="shared" si="60"/>
        <v>1150.3197872063115</v>
      </c>
      <c r="BR108" s="40">
        <f t="shared" si="60"/>
        <v>1193.0306476345509</v>
      </c>
      <c r="BS108" s="40">
        <f t="shared" si="60"/>
        <v>1150.3197872063115</v>
      </c>
      <c r="BT108" s="40">
        <f t="shared" si="84"/>
        <v>1025.0978804767433</v>
      </c>
      <c r="BU108" s="40">
        <f t="shared" si="84"/>
        <v>825.89859345048148</v>
      </c>
      <c r="BV108" s="40">
        <f t="shared" si="84"/>
        <v>566.29702834597902</v>
      </c>
      <c r="BW108" s="40">
        <f t="shared" si="84"/>
        <v>263.9846028132369</v>
      </c>
      <c r="BX108" s="40">
        <f t="shared" si="85"/>
        <v>0</v>
      </c>
      <c r="BY108" s="40">
        <f t="shared" si="85"/>
        <v>0</v>
      </c>
      <c r="BZ108" s="40">
        <f t="shared" si="85"/>
        <v>0</v>
      </c>
      <c r="CA108" s="40">
        <f t="shared" si="85"/>
        <v>0</v>
      </c>
      <c r="CB108" s="40">
        <f t="shared" si="91"/>
        <v>0</v>
      </c>
      <c r="CC108" s="40">
        <f t="shared" si="88"/>
        <v>0</v>
      </c>
      <c r="CD108" s="40">
        <f t="shared" si="88"/>
        <v>0</v>
      </c>
      <c r="CE108" s="40">
        <f t="shared" si="77"/>
        <v>608.44563029362098</v>
      </c>
      <c r="CF108" s="10">
        <f t="shared" si="66"/>
        <v>1.5225620928646701</v>
      </c>
      <c r="CG108" s="14">
        <v>44293</v>
      </c>
      <c r="CH108" s="35">
        <f t="shared" si="67"/>
        <v>7.9833333333333334</v>
      </c>
      <c r="CI108" s="7">
        <f t="shared" si="68"/>
        <v>31.530274209330113</v>
      </c>
      <c r="CJ108" s="7">
        <f t="shared" si="78"/>
        <v>16.080439846758356</v>
      </c>
      <c r="CK108" s="10">
        <f t="shared" si="69"/>
        <v>20.39705556636288</v>
      </c>
      <c r="CM108" s="17" t="s">
        <v>139</v>
      </c>
      <c r="CN108" t="s">
        <v>637</v>
      </c>
      <c r="CO108" s="18" t="s">
        <v>435</v>
      </c>
      <c r="CP108">
        <v>187.1</v>
      </c>
      <c r="CQ108">
        <v>221.3</v>
      </c>
      <c r="CR108">
        <v>204.7</v>
      </c>
      <c r="CS108">
        <v>223.2</v>
      </c>
      <c r="CT108">
        <v>229.8</v>
      </c>
      <c r="CU108">
        <v>238.9</v>
      </c>
      <c r="CV108">
        <v>242.7</v>
      </c>
      <c r="CW108">
        <v>239.7</v>
      </c>
      <c r="CX108">
        <v>215</v>
      </c>
      <c r="CY108">
        <v>195.6</v>
      </c>
      <c r="CZ108">
        <v>162.9</v>
      </c>
      <c r="DA108">
        <v>151.69999999999999</v>
      </c>
      <c r="DB108">
        <v>2512.6</v>
      </c>
      <c r="DC108" s="17">
        <v>-17.100000000000001</v>
      </c>
      <c r="DD108">
        <v>-43.8</v>
      </c>
      <c r="DE108">
        <v>633</v>
      </c>
      <c r="DF108" s="24">
        <v>28983</v>
      </c>
    </row>
    <row r="109" spans="1:110" ht="15.75" thickBot="1" x14ac:dyDescent="0.3">
      <c r="A109" s="8">
        <v>98</v>
      </c>
      <c r="B109" s="3" t="s">
        <v>19</v>
      </c>
      <c r="C109" s="14">
        <v>44294</v>
      </c>
      <c r="D109" s="11">
        <f t="shared" si="70"/>
        <v>7.1504027181899783</v>
      </c>
      <c r="E109" s="8">
        <f t="shared" si="79"/>
        <v>-180</v>
      </c>
      <c r="F109" s="3">
        <f t="shared" si="79"/>
        <v>-165</v>
      </c>
      <c r="G109" s="3">
        <f t="shared" si="79"/>
        <v>-150</v>
      </c>
      <c r="H109" s="3">
        <f t="shared" si="79"/>
        <v>-135</v>
      </c>
      <c r="I109" s="3">
        <f t="shared" si="57"/>
        <v>-120</v>
      </c>
      <c r="J109" s="3">
        <f t="shared" si="57"/>
        <v>-105</v>
      </c>
      <c r="K109" s="3">
        <f t="shared" si="57"/>
        <v>-90</v>
      </c>
      <c r="L109" s="3">
        <f t="shared" si="57"/>
        <v>-75</v>
      </c>
      <c r="M109" s="3">
        <f t="shared" si="80"/>
        <v>-60</v>
      </c>
      <c r="N109" s="3">
        <f t="shared" si="80"/>
        <v>-45</v>
      </c>
      <c r="O109" s="3">
        <f t="shared" si="80"/>
        <v>-30</v>
      </c>
      <c r="P109" s="3">
        <f t="shared" si="80"/>
        <v>-15</v>
      </c>
      <c r="Q109" s="3">
        <f t="shared" si="81"/>
        <v>0</v>
      </c>
      <c r="R109" s="3">
        <f t="shared" si="81"/>
        <v>15</v>
      </c>
      <c r="S109" s="3">
        <f t="shared" si="81"/>
        <v>30</v>
      </c>
      <c r="T109" s="3">
        <f t="shared" si="81"/>
        <v>45</v>
      </c>
      <c r="U109" s="3">
        <f t="shared" si="89"/>
        <v>60</v>
      </c>
      <c r="V109" s="3">
        <f t="shared" si="86"/>
        <v>75</v>
      </c>
      <c r="W109" s="3">
        <f t="shared" si="86"/>
        <v>90</v>
      </c>
      <c r="X109" s="3">
        <f t="shared" si="86"/>
        <v>105</v>
      </c>
      <c r="Y109" s="3">
        <f t="shared" si="61"/>
        <v>120</v>
      </c>
      <c r="Z109" s="3">
        <f t="shared" si="61"/>
        <v>135</v>
      </c>
      <c r="AA109" s="3">
        <f t="shared" si="61"/>
        <v>150</v>
      </c>
      <c r="AB109" s="3">
        <f t="shared" si="61"/>
        <v>165</v>
      </c>
      <c r="AC109" s="3">
        <f t="shared" si="62"/>
        <v>180</v>
      </c>
      <c r="AD109" s="7">
        <f t="shared" si="71"/>
        <v>165.03040271818998</v>
      </c>
      <c r="AE109" s="7">
        <f t="shared" si="71"/>
        <v>159.18655189537714</v>
      </c>
      <c r="AF109" s="7">
        <f t="shared" si="71"/>
        <v>147.44918445335108</v>
      </c>
      <c r="AG109" s="7">
        <f t="shared" si="71"/>
        <v>134.1738459710057</v>
      </c>
      <c r="AH109" s="7">
        <f t="shared" si="58"/>
        <v>120.42876904711814</v>
      </c>
      <c r="AI109" s="7">
        <f t="shared" si="58"/>
        <v>106.54540320443138</v>
      </c>
      <c r="AJ109" s="7">
        <f t="shared" si="58"/>
        <v>92.686468091148257</v>
      </c>
      <c r="AK109" s="7">
        <f t="shared" si="58"/>
        <v>78.986867316704405</v>
      </c>
      <c r="AL109" s="7">
        <f t="shared" si="82"/>
        <v>65.623824923954103</v>
      </c>
      <c r="AM109" s="7">
        <f t="shared" si="82"/>
        <v>52.907993488147937</v>
      </c>
      <c r="AN109" s="7">
        <f t="shared" si="82"/>
        <v>41.481164288396009</v>
      </c>
      <c r="AO109" s="7">
        <f t="shared" si="82"/>
        <v>32.754001274549864</v>
      </c>
      <c r="AP109" s="7">
        <f t="shared" si="83"/>
        <v>29.270402718189981</v>
      </c>
      <c r="AQ109" s="7">
        <f t="shared" si="83"/>
        <v>32.754001274549864</v>
      </c>
      <c r="AR109" s="7">
        <f t="shared" si="83"/>
        <v>41.481164288396009</v>
      </c>
      <c r="AS109" s="7">
        <f t="shared" si="83"/>
        <v>52.907993488147937</v>
      </c>
      <c r="AT109" s="7">
        <f t="shared" si="90"/>
        <v>65.623824923954103</v>
      </c>
      <c r="AU109" s="7">
        <f t="shared" si="87"/>
        <v>78.986867316704405</v>
      </c>
      <c r="AV109" s="7">
        <f t="shared" si="87"/>
        <v>92.686468091148257</v>
      </c>
      <c r="AW109" s="7">
        <f t="shared" si="87"/>
        <v>106.54540320443138</v>
      </c>
      <c r="AX109" s="7">
        <f t="shared" si="63"/>
        <v>120.42876904711814</v>
      </c>
      <c r="AY109" s="7">
        <f t="shared" si="63"/>
        <v>134.1738459710057</v>
      </c>
      <c r="AZ109" s="7">
        <f t="shared" si="63"/>
        <v>147.44918445335108</v>
      </c>
      <c r="BA109" s="7">
        <f t="shared" si="63"/>
        <v>159.18655189537714</v>
      </c>
      <c r="BB109" s="7">
        <f t="shared" si="64"/>
        <v>165.03040271818998</v>
      </c>
      <c r="BC109" s="7">
        <f t="shared" si="72"/>
        <v>87.077163939121249</v>
      </c>
      <c r="BD109" s="7">
        <f t="shared" si="65"/>
        <v>11.610288525216166</v>
      </c>
      <c r="BE109" s="40">
        <f t="shared" si="73"/>
        <v>0.99617415821334854</v>
      </c>
      <c r="BF109" s="40">
        <f t="shared" si="74"/>
        <v>0</v>
      </c>
      <c r="BG109" s="40">
        <f t="shared" si="75"/>
        <v>0</v>
      </c>
      <c r="BH109" s="40">
        <f t="shared" si="75"/>
        <v>0</v>
      </c>
      <c r="BI109" s="40">
        <f t="shared" si="75"/>
        <v>0</v>
      </c>
      <c r="BJ109" s="40">
        <f t="shared" si="75"/>
        <v>0</v>
      </c>
      <c r="BK109" s="40">
        <f t="shared" si="59"/>
        <v>0</v>
      </c>
      <c r="BL109" s="40">
        <f t="shared" si="76"/>
        <v>0</v>
      </c>
      <c r="BM109" s="40">
        <f t="shared" si="76"/>
        <v>260.14436764510941</v>
      </c>
      <c r="BN109" s="40">
        <f t="shared" si="76"/>
        <v>562.03752154541587</v>
      </c>
      <c r="BO109" s="40">
        <f t="shared" si="76"/>
        <v>821.27904993693039</v>
      </c>
      <c r="BP109" s="40">
        <f t="shared" si="60"/>
        <v>1020.2020710766531</v>
      </c>
      <c r="BQ109" s="40">
        <f t="shared" si="60"/>
        <v>1145.2503098097479</v>
      </c>
      <c r="BR109" s="40">
        <f t="shared" si="60"/>
        <v>1187.9019353185395</v>
      </c>
      <c r="BS109" s="40">
        <f t="shared" si="60"/>
        <v>1145.2503098097479</v>
      </c>
      <c r="BT109" s="40">
        <f t="shared" si="84"/>
        <v>1020.2020710766531</v>
      </c>
      <c r="BU109" s="40">
        <f t="shared" si="84"/>
        <v>821.27904993693039</v>
      </c>
      <c r="BV109" s="40">
        <f t="shared" si="84"/>
        <v>562.03752154541587</v>
      </c>
      <c r="BW109" s="40">
        <f t="shared" si="84"/>
        <v>260.14436764510941</v>
      </c>
      <c r="BX109" s="40">
        <f t="shared" si="85"/>
        <v>0</v>
      </c>
      <c r="BY109" s="40">
        <f t="shared" si="85"/>
        <v>0</v>
      </c>
      <c r="BZ109" s="40">
        <f t="shared" si="85"/>
        <v>0</v>
      </c>
      <c r="CA109" s="40">
        <f t="shared" si="85"/>
        <v>0</v>
      </c>
      <c r="CB109" s="40">
        <f t="shared" si="91"/>
        <v>0</v>
      </c>
      <c r="CC109" s="40">
        <f t="shared" si="88"/>
        <v>0</v>
      </c>
      <c r="CD109" s="40">
        <f t="shared" si="88"/>
        <v>0</v>
      </c>
      <c r="CE109" s="40">
        <f t="shared" si="77"/>
        <v>605.82998701245515</v>
      </c>
      <c r="CF109" s="10">
        <f t="shared" si="66"/>
        <v>1.5197832140365408</v>
      </c>
      <c r="CG109" s="14">
        <v>44294</v>
      </c>
      <c r="CH109" s="35">
        <f t="shared" si="67"/>
        <v>7.9833333333333334</v>
      </c>
      <c r="CI109" s="7">
        <f t="shared" si="68"/>
        <v>31.315230655906124</v>
      </c>
      <c r="CJ109" s="7">
        <f t="shared" si="78"/>
        <v>15.970767634512123</v>
      </c>
      <c r="CK109" s="10">
        <f t="shared" si="69"/>
        <v>20.278379013982612</v>
      </c>
      <c r="CM109" s="17" t="s">
        <v>239</v>
      </c>
      <c r="CN109" t="s">
        <v>242</v>
      </c>
      <c r="CO109" s="18" t="s">
        <v>436</v>
      </c>
      <c r="CP109">
        <v>207.7</v>
      </c>
      <c r="CQ109">
        <v>192.8</v>
      </c>
      <c r="CR109">
        <v>206</v>
      </c>
      <c r="CS109">
        <v>199</v>
      </c>
      <c r="CT109">
        <v>233.6</v>
      </c>
      <c r="CU109">
        <v>252</v>
      </c>
      <c r="CV109">
        <v>285.3</v>
      </c>
      <c r="CW109">
        <v>303.8</v>
      </c>
      <c r="CX109">
        <v>298.8</v>
      </c>
      <c r="CY109">
        <v>305.7</v>
      </c>
      <c r="CZ109">
        <v>271.89999999999998</v>
      </c>
      <c r="DA109">
        <v>246.1</v>
      </c>
      <c r="DB109">
        <v>3002.7</v>
      </c>
      <c r="DC109" s="17">
        <v>-3.9</v>
      </c>
      <c r="DD109">
        <v>-42.25</v>
      </c>
      <c r="DE109">
        <v>65</v>
      </c>
      <c r="DF109" s="24">
        <v>27105</v>
      </c>
    </row>
    <row r="110" spans="1:110" ht="15.75" thickBot="1" x14ac:dyDescent="0.3">
      <c r="A110" s="8">
        <v>99</v>
      </c>
      <c r="B110" s="3" t="s">
        <v>19</v>
      </c>
      <c r="C110" s="14">
        <v>44295</v>
      </c>
      <c r="D110" s="11">
        <f t="shared" si="70"/>
        <v>7.5337735666859453</v>
      </c>
      <c r="E110" s="8">
        <f t="shared" si="79"/>
        <v>-180</v>
      </c>
      <c r="F110" s="3">
        <f t="shared" si="79"/>
        <v>-165</v>
      </c>
      <c r="G110" s="3">
        <f t="shared" si="79"/>
        <v>-150</v>
      </c>
      <c r="H110" s="3">
        <f t="shared" si="79"/>
        <v>-135</v>
      </c>
      <c r="I110" s="3">
        <f t="shared" si="57"/>
        <v>-120</v>
      </c>
      <c r="J110" s="3">
        <f t="shared" si="57"/>
        <v>-105</v>
      </c>
      <c r="K110" s="3">
        <f t="shared" si="57"/>
        <v>-90</v>
      </c>
      <c r="L110" s="3">
        <f t="shared" si="57"/>
        <v>-75</v>
      </c>
      <c r="M110" s="3">
        <f t="shared" si="80"/>
        <v>-60</v>
      </c>
      <c r="N110" s="3">
        <f t="shared" si="80"/>
        <v>-45</v>
      </c>
      <c r="O110" s="3">
        <f t="shared" si="80"/>
        <v>-30</v>
      </c>
      <c r="P110" s="3">
        <f t="shared" si="80"/>
        <v>-15</v>
      </c>
      <c r="Q110" s="3">
        <f t="shared" si="81"/>
        <v>0</v>
      </c>
      <c r="R110" s="3">
        <f t="shared" si="81"/>
        <v>15</v>
      </c>
      <c r="S110" s="3">
        <f t="shared" si="81"/>
        <v>30</v>
      </c>
      <c r="T110" s="3">
        <f t="shared" si="81"/>
        <v>45</v>
      </c>
      <c r="U110" s="3">
        <f t="shared" si="89"/>
        <v>60</v>
      </c>
      <c r="V110" s="3">
        <f t="shared" si="86"/>
        <v>75</v>
      </c>
      <c r="W110" s="3">
        <f t="shared" si="86"/>
        <v>90</v>
      </c>
      <c r="X110" s="3">
        <f t="shared" si="86"/>
        <v>105</v>
      </c>
      <c r="Y110" s="3">
        <f t="shared" si="61"/>
        <v>120</v>
      </c>
      <c r="Z110" s="3">
        <f t="shared" si="61"/>
        <v>135</v>
      </c>
      <c r="AA110" s="3">
        <f t="shared" si="61"/>
        <v>150</v>
      </c>
      <c r="AB110" s="3">
        <f t="shared" si="61"/>
        <v>165</v>
      </c>
      <c r="AC110" s="3">
        <f t="shared" si="62"/>
        <v>180</v>
      </c>
      <c r="AD110" s="7">
        <f t="shared" si="71"/>
        <v>165.4137735666859</v>
      </c>
      <c r="AE110" s="7">
        <f t="shared" si="71"/>
        <v>159.46792727725733</v>
      </c>
      <c r="AF110" s="7">
        <f t="shared" si="71"/>
        <v>147.64274314416599</v>
      </c>
      <c r="AG110" s="7">
        <f t="shared" si="71"/>
        <v>134.32892487549947</v>
      </c>
      <c r="AH110" s="7">
        <f t="shared" si="58"/>
        <v>120.56859584430325</v>
      </c>
      <c r="AI110" s="7">
        <f t="shared" si="58"/>
        <v>106.68255568296453</v>
      </c>
      <c r="AJ110" s="7">
        <f t="shared" si="58"/>
        <v>92.829807697343128</v>
      </c>
      <c r="AK110" s="7">
        <f t="shared" si="58"/>
        <v>79.144652182497637</v>
      </c>
      <c r="AL110" s="7">
        <f t="shared" si="82"/>
        <v>65.805794106942443</v>
      </c>
      <c r="AM110" s="7">
        <f t="shared" si="82"/>
        <v>53.127399835032769</v>
      </c>
      <c r="AN110" s="7">
        <f t="shared" si="82"/>
        <v>41.755912858657851</v>
      </c>
      <c r="AO110" s="7">
        <f t="shared" si="82"/>
        <v>33.098056911223416</v>
      </c>
      <c r="AP110" s="7">
        <f t="shared" si="83"/>
        <v>29.653773566685963</v>
      </c>
      <c r="AQ110" s="7">
        <f t="shared" si="83"/>
        <v>33.098056911223416</v>
      </c>
      <c r="AR110" s="7">
        <f t="shared" si="83"/>
        <v>41.755912858657851</v>
      </c>
      <c r="AS110" s="7">
        <f t="shared" si="83"/>
        <v>53.127399835032769</v>
      </c>
      <c r="AT110" s="7">
        <f t="shared" si="90"/>
        <v>65.805794106942443</v>
      </c>
      <c r="AU110" s="7">
        <f t="shared" si="87"/>
        <v>79.144652182497637</v>
      </c>
      <c r="AV110" s="7">
        <f t="shared" si="87"/>
        <v>92.829807697343128</v>
      </c>
      <c r="AW110" s="7">
        <f t="shared" si="87"/>
        <v>106.68255568296453</v>
      </c>
      <c r="AX110" s="7">
        <f t="shared" si="63"/>
        <v>120.56859584430325</v>
      </c>
      <c r="AY110" s="7">
        <f t="shared" si="63"/>
        <v>134.32892487549947</v>
      </c>
      <c r="AZ110" s="7">
        <f t="shared" si="63"/>
        <v>147.64274314416599</v>
      </c>
      <c r="BA110" s="7">
        <f t="shared" si="63"/>
        <v>159.46792727725733</v>
      </c>
      <c r="BB110" s="7">
        <f t="shared" si="64"/>
        <v>165.4137735666859</v>
      </c>
      <c r="BC110" s="7">
        <f t="shared" si="72"/>
        <v>86.918531818057062</v>
      </c>
      <c r="BD110" s="7">
        <f t="shared" si="65"/>
        <v>11.589137575740942</v>
      </c>
      <c r="BE110" s="40">
        <f t="shared" si="73"/>
        <v>0.99561051468437156</v>
      </c>
      <c r="BF110" s="40">
        <f t="shared" si="74"/>
        <v>0</v>
      </c>
      <c r="BG110" s="40">
        <f t="shared" si="75"/>
        <v>0</v>
      </c>
      <c r="BH110" s="40">
        <f t="shared" si="75"/>
        <v>0</v>
      </c>
      <c r="BI110" s="40">
        <f t="shared" si="75"/>
        <v>0</v>
      </c>
      <c r="BJ110" s="40">
        <f t="shared" si="75"/>
        <v>0</v>
      </c>
      <c r="BK110" s="40">
        <f t="shared" si="59"/>
        <v>0</v>
      </c>
      <c r="BL110" s="40">
        <f t="shared" si="76"/>
        <v>0</v>
      </c>
      <c r="BM110" s="40">
        <f t="shared" si="76"/>
        <v>256.31721044428542</v>
      </c>
      <c r="BN110" s="40">
        <f t="shared" si="76"/>
        <v>557.77953378196162</v>
      </c>
      <c r="BO110" s="40">
        <f t="shared" si="76"/>
        <v>816.65109958210508</v>
      </c>
      <c r="BP110" s="40">
        <f t="shared" si="60"/>
        <v>1015.2902384409266</v>
      </c>
      <c r="BQ110" s="40">
        <f t="shared" si="60"/>
        <v>1140.160021311895</v>
      </c>
      <c r="BR110" s="40">
        <f t="shared" si="60"/>
        <v>1182.7507788494272</v>
      </c>
      <c r="BS110" s="40">
        <f t="shared" si="60"/>
        <v>1140.160021311895</v>
      </c>
      <c r="BT110" s="40">
        <f t="shared" si="84"/>
        <v>1015.2902384409266</v>
      </c>
      <c r="BU110" s="40">
        <f t="shared" si="84"/>
        <v>816.65109958210508</v>
      </c>
      <c r="BV110" s="40">
        <f t="shared" si="84"/>
        <v>557.77953378196162</v>
      </c>
      <c r="BW110" s="40">
        <f t="shared" si="84"/>
        <v>256.31721044428542</v>
      </c>
      <c r="BX110" s="40">
        <f t="shared" si="85"/>
        <v>0</v>
      </c>
      <c r="BY110" s="40">
        <f t="shared" si="85"/>
        <v>0</v>
      </c>
      <c r="BZ110" s="40">
        <f t="shared" si="85"/>
        <v>0</v>
      </c>
      <c r="CA110" s="40">
        <f t="shared" si="85"/>
        <v>0</v>
      </c>
      <c r="CB110" s="40">
        <f t="shared" si="91"/>
        <v>0</v>
      </c>
      <c r="CC110" s="40">
        <f t="shared" si="88"/>
        <v>0</v>
      </c>
      <c r="CD110" s="40">
        <f t="shared" si="88"/>
        <v>0</v>
      </c>
      <c r="CE110" s="40">
        <f t="shared" si="77"/>
        <v>603.20289721320785</v>
      </c>
      <c r="CF110" s="10">
        <f t="shared" si="66"/>
        <v>1.5170145612245487</v>
      </c>
      <c r="CG110" s="14">
        <v>44295</v>
      </c>
      <c r="CH110" s="35">
        <f t="shared" si="67"/>
        <v>7.9833333333333334</v>
      </c>
      <c r="CI110" s="7">
        <f t="shared" si="68"/>
        <v>31.099859882581278</v>
      </c>
      <c r="CJ110" s="7">
        <f t="shared" si="78"/>
        <v>15.860928540116452</v>
      </c>
      <c r="CK110" s="10">
        <f t="shared" si="69"/>
        <v>20.159208944382062</v>
      </c>
      <c r="CM110" s="17" t="s">
        <v>139</v>
      </c>
      <c r="CN110" t="s">
        <v>154</v>
      </c>
      <c r="CO110" s="18" t="s">
        <v>437</v>
      </c>
      <c r="CP110">
        <v>231.6</v>
      </c>
      <c r="CQ110">
        <v>232.6</v>
      </c>
      <c r="CR110">
        <v>242.4</v>
      </c>
      <c r="CS110">
        <v>238.2</v>
      </c>
      <c r="CT110">
        <v>260.39999999999998</v>
      </c>
      <c r="CU110">
        <v>254</v>
      </c>
      <c r="CV110">
        <v>270</v>
      </c>
      <c r="CW110">
        <v>288.5</v>
      </c>
      <c r="CX110">
        <v>261.89999999999998</v>
      </c>
      <c r="CY110">
        <v>242.9</v>
      </c>
      <c r="CZ110">
        <v>192.8</v>
      </c>
      <c r="DA110">
        <v>198.4</v>
      </c>
      <c r="DB110">
        <v>2913.7</v>
      </c>
      <c r="DC110" s="17">
        <v>-14.91</v>
      </c>
      <c r="DD110">
        <v>-42.81</v>
      </c>
      <c r="DE110">
        <v>569.64</v>
      </c>
      <c r="DF110" s="24">
        <v>27089</v>
      </c>
    </row>
    <row r="111" spans="1:110" ht="15.75" thickBot="1" x14ac:dyDescent="0.3">
      <c r="A111" s="8">
        <v>100</v>
      </c>
      <c r="B111" s="3" t="s">
        <v>19</v>
      </c>
      <c r="C111" s="14">
        <v>44296</v>
      </c>
      <c r="D111" s="11">
        <f t="shared" si="70"/>
        <v>7.9149119954819565</v>
      </c>
      <c r="E111" s="8">
        <f t="shared" si="79"/>
        <v>-180</v>
      </c>
      <c r="F111" s="3">
        <f t="shared" si="79"/>
        <v>-165</v>
      </c>
      <c r="G111" s="3">
        <f t="shared" si="79"/>
        <v>-150</v>
      </c>
      <c r="H111" s="3">
        <f t="shared" si="79"/>
        <v>-135</v>
      </c>
      <c r="I111" s="3">
        <f t="shared" si="57"/>
        <v>-120</v>
      </c>
      <c r="J111" s="3">
        <f t="shared" si="57"/>
        <v>-105</v>
      </c>
      <c r="K111" s="3">
        <f t="shared" si="57"/>
        <v>-90</v>
      </c>
      <c r="L111" s="3">
        <f t="shared" si="57"/>
        <v>-75</v>
      </c>
      <c r="M111" s="3">
        <f t="shared" si="80"/>
        <v>-60</v>
      </c>
      <c r="N111" s="3">
        <f t="shared" si="80"/>
        <v>-45</v>
      </c>
      <c r="O111" s="3">
        <f t="shared" si="80"/>
        <v>-30</v>
      </c>
      <c r="P111" s="3">
        <f t="shared" si="80"/>
        <v>-15</v>
      </c>
      <c r="Q111" s="3">
        <f t="shared" si="81"/>
        <v>0</v>
      </c>
      <c r="R111" s="3">
        <f t="shared" si="81"/>
        <v>15</v>
      </c>
      <c r="S111" s="3">
        <f t="shared" si="81"/>
        <v>30</v>
      </c>
      <c r="T111" s="3">
        <f t="shared" si="81"/>
        <v>45</v>
      </c>
      <c r="U111" s="3">
        <f t="shared" si="89"/>
        <v>60</v>
      </c>
      <c r="V111" s="3">
        <f t="shared" si="86"/>
        <v>75</v>
      </c>
      <c r="W111" s="3">
        <f t="shared" si="86"/>
        <v>90</v>
      </c>
      <c r="X111" s="3">
        <f t="shared" si="86"/>
        <v>105</v>
      </c>
      <c r="Y111" s="3">
        <f t="shared" si="61"/>
        <v>120</v>
      </c>
      <c r="Z111" s="3">
        <f t="shared" si="61"/>
        <v>135</v>
      </c>
      <c r="AA111" s="3">
        <f t="shared" si="61"/>
        <v>150</v>
      </c>
      <c r="AB111" s="3">
        <f t="shared" si="61"/>
        <v>165</v>
      </c>
      <c r="AC111" s="3">
        <f t="shared" si="62"/>
        <v>180</v>
      </c>
      <c r="AD111" s="7">
        <f t="shared" si="71"/>
        <v>165.79491199548193</v>
      </c>
      <c r="AE111" s="7">
        <f t="shared" si="71"/>
        <v>159.74449095028041</v>
      </c>
      <c r="AF111" s="7">
        <f t="shared" si="71"/>
        <v>147.83216854739183</v>
      </c>
      <c r="AG111" s="7">
        <f t="shared" si="71"/>
        <v>134.48101783239576</v>
      </c>
      <c r="AH111" s="7">
        <f t="shared" si="58"/>
        <v>120.70630443249858</v>
      </c>
      <c r="AI111" s="7">
        <f t="shared" si="58"/>
        <v>106.81824453960385</v>
      </c>
      <c r="AJ111" s="7">
        <f t="shared" si="58"/>
        <v>92.972204496299369</v>
      </c>
      <c r="AK111" s="7">
        <f t="shared" si="58"/>
        <v>79.301923058688914</v>
      </c>
      <c r="AL111" s="7">
        <f t="shared" si="82"/>
        <v>65.987587490228151</v>
      </c>
      <c r="AM111" s="7">
        <f t="shared" si="82"/>
        <v>53.346807484830279</v>
      </c>
      <c r="AN111" s="7">
        <f t="shared" si="82"/>
        <v>42.030439598825566</v>
      </c>
      <c r="AO111" s="7">
        <f t="shared" si="82"/>
        <v>33.44086125235539</v>
      </c>
      <c r="AP111" s="7">
        <f t="shared" si="83"/>
        <v>30.034911995481956</v>
      </c>
      <c r="AQ111" s="7">
        <f t="shared" si="83"/>
        <v>33.44086125235539</v>
      </c>
      <c r="AR111" s="7">
        <f t="shared" si="83"/>
        <v>42.030439598825566</v>
      </c>
      <c r="AS111" s="7">
        <f t="shared" si="83"/>
        <v>53.346807484830279</v>
      </c>
      <c r="AT111" s="7">
        <f t="shared" si="90"/>
        <v>65.987587490228151</v>
      </c>
      <c r="AU111" s="7">
        <f t="shared" si="87"/>
        <v>79.301923058688914</v>
      </c>
      <c r="AV111" s="7">
        <f t="shared" si="87"/>
        <v>92.972204496299369</v>
      </c>
      <c r="AW111" s="7">
        <f t="shared" si="87"/>
        <v>106.81824453960385</v>
      </c>
      <c r="AX111" s="7">
        <f t="shared" si="63"/>
        <v>120.70630443249858</v>
      </c>
      <c r="AY111" s="7">
        <f t="shared" si="63"/>
        <v>134.48101783239576</v>
      </c>
      <c r="AZ111" s="7">
        <f t="shared" si="63"/>
        <v>147.83216854739183</v>
      </c>
      <c r="BA111" s="7">
        <f t="shared" si="63"/>
        <v>159.74449095028041</v>
      </c>
      <c r="BB111" s="7">
        <f t="shared" si="64"/>
        <v>165.79491199548193</v>
      </c>
      <c r="BC111" s="7">
        <f t="shared" si="72"/>
        <v>86.76052140675381</v>
      </c>
      <c r="BD111" s="7">
        <f t="shared" si="65"/>
        <v>11.568069520900508</v>
      </c>
      <c r="BE111" s="40">
        <f t="shared" si="73"/>
        <v>0.99504817185462646</v>
      </c>
      <c r="BF111" s="40">
        <f t="shared" si="74"/>
        <v>0</v>
      </c>
      <c r="BG111" s="40">
        <f t="shared" si="75"/>
        <v>0</v>
      </c>
      <c r="BH111" s="40">
        <f t="shared" si="75"/>
        <v>0</v>
      </c>
      <c r="BI111" s="40">
        <f t="shared" si="75"/>
        <v>0</v>
      </c>
      <c r="BJ111" s="40">
        <f t="shared" si="75"/>
        <v>0</v>
      </c>
      <c r="BK111" s="40">
        <f t="shared" si="59"/>
        <v>0</v>
      </c>
      <c r="BL111" s="40">
        <f t="shared" si="76"/>
        <v>0</v>
      </c>
      <c r="BM111" s="40">
        <f t="shared" si="76"/>
        <v>252.50459750608951</v>
      </c>
      <c r="BN111" s="40">
        <f t="shared" si="76"/>
        <v>553.52492004106045</v>
      </c>
      <c r="BO111" s="40">
        <f t="shared" si="76"/>
        <v>812.01693114722298</v>
      </c>
      <c r="BP111" s="40">
        <f t="shared" si="60"/>
        <v>1010.3648274459388</v>
      </c>
      <c r="BQ111" s="40">
        <f t="shared" si="60"/>
        <v>1135.051527589847</v>
      </c>
      <c r="BR111" s="40">
        <f t="shared" si="60"/>
        <v>1177.5798390186549</v>
      </c>
      <c r="BS111" s="40">
        <f t="shared" si="60"/>
        <v>1135.051527589847</v>
      </c>
      <c r="BT111" s="40">
        <f t="shared" si="84"/>
        <v>1010.3648274459388</v>
      </c>
      <c r="BU111" s="40">
        <f t="shared" si="84"/>
        <v>812.01693114722298</v>
      </c>
      <c r="BV111" s="40">
        <f t="shared" si="84"/>
        <v>553.52492004106045</v>
      </c>
      <c r="BW111" s="40">
        <f t="shared" si="84"/>
        <v>252.50459750608951</v>
      </c>
      <c r="BX111" s="40">
        <f t="shared" si="85"/>
        <v>0</v>
      </c>
      <c r="BY111" s="40">
        <f t="shared" si="85"/>
        <v>0</v>
      </c>
      <c r="BZ111" s="40">
        <f t="shared" si="85"/>
        <v>0</v>
      </c>
      <c r="CA111" s="40">
        <f t="shared" si="85"/>
        <v>0</v>
      </c>
      <c r="CB111" s="40">
        <f t="shared" si="91"/>
        <v>0</v>
      </c>
      <c r="CC111" s="40">
        <f t="shared" si="88"/>
        <v>0</v>
      </c>
      <c r="CD111" s="40">
        <f t="shared" si="88"/>
        <v>0</v>
      </c>
      <c r="CE111" s="40">
        <f t="shared" si="77"/>
        <v>600.56571789951397</v>
      </c>
      <c r="CF111" s="10">
        <f t="shared" si="66"/>
        <v>1.5142567592948764</v>
      </c>
      <c r="CG111" s="14">
        <v>44296</v>
      </c>
      <c r="CH111" s="35">
        <f t="shared" si="67"/>
        <v>7.9833333333333334</v>
      </c>
      <c r="CI111" s="7">
        <f t="shared" si="68"/>
        <v>30.884262228806513</v>
      </c>
      <c r="CJ111" s="7">
        <f t="shared" si="78"/>
        <v>15.750973736691321</v>
      </c>
      <c r="CK111" s="10">
        <f t="shared" si="69"/>
        <v>20.039604852887102</v>
      </c>
      <c r="CM111" s="17" t="s">
        <v>272</v>
      </c>
      <c r="CN111" t="s">
        <v>275</v>
      </c>
      <c r="CO111" s="18" t="s">
        <v>438</v>
      </c>
      <c r="CP111">
        <v>211.5</v>
      </c>
      <c r="CQ111">
        <v>192.3</v>
      </c>
      <c r="CR111">
        <v>201.1</v>
      </c>
      <c r="CS111">
        <v>200.9</v>
      </c>
      <c r="CT111">
        <v>204.7</v>
      </c>
      <c r="CU111">
        <v>200.2</v>
      </c>
      <c r="CV111">
        <v>213.6</v>
      </c>
      <c r="CW111">
        <v>260.10000000000002</v>
      </c>
      <c r="CX111">
        <v>275.2</v>
      </c>
      <c r="CY111">
        <v>284.7</v>
      </c>
      <c r="CZ111">
        <v>266.5</v>
      </c>
      <c r="DA111">
        <v>244.1</v>
      </c>
      <c r="DB111">
        <v>2754.9</v>
      </c>
      <c r="DC111" s="17">
        <v>-6.12</v>
      </c>
      <c r="DD111">
        <v>-36.82</v>
      </c>
      <c r="DE111">
        <v>324.45</v>
      </c>
      <c r="DF111" s="24">
        <v>22999</v>
      </c>
    </row>
    <row r="112" spans="1:110" ht="15.75" thickBot="1" x14ac:dyDescent="0.3">
      <c r="A112" s="8">
        <v>101</v>
      </c>
      <c r="B112" s="3" t="s">
        <v>19</v>
      </c>
      <c r="C112" s="14">
        <v>44297</v>
      </c>
      <c r="D112" s="11">
        <f t="shared" si="70"/>
        <v>8.2937050650359136</v>
      </c>
      <c r="E112" s="8">
        <f t="shared" si="79"/>
        <v>-180</v>
      </c>
      <c r="F112" s="3">
        <f t="shared" si="79"/>
        <v>-165</v>
      </c>
      <c r="G112" s="3">
        <f t="shared" si="79"/>
        <v>-150</v>
      </c>
      <c r="H112" s="3">
        <f t="shared" si="79"/>
        <v>-135</v>
      </c>
      <c r="I112" s="3">
        <f t="shared" si="57"/>
        <v>-120</v>
      </c>
      <c r="J112" s="3">
        <f t="shared" si="57"/>
        <v>-105</v>
      </c>
      <c r="K112" s="3">
        <f t="shared" si="57"/>
        <v>-90</v>
      </c>
      <c r="L112" s="3">
        <f t="shared" si="57"/>
        <v>-75</v>
      </c>
      <c r="M112" s="3">
        <f t="shared" si="80"/>
        <v>-60</v>
      </c>
      <c r="N112" s="3">
        <f t="shared" si="80"/>
        <v>-45</v>
      </c>
      <c r="O112" s="3">
        <f t="shared" si="80"/>
        <v>-30</v>
      </c>
      <c r="P112" s="3">
        <f t="shared" si="80"/>
        <v>-15</v>
      </c>
      <c r="Q112" s="3">
        <f t="shared" si="81"/>
        <v>0</v>
      </c>
      <c r="R112" s="3">
        <f t="shared" si="81"/>
        <v>15</v>
      </c>
      <c r="S112" s="3">
        <f t="shared" si="81"/>
        <v>30</v>
      </c>
      <c r="T112" s="3">
        <f t="shared" si="81"/>
        <v>45</v>
      </c>
      <c r="U112" s="3">
        <f t="shared" si="89"/>
        <v>60</v>
      </c>
      <c r="V112" s="3">
        <f t="shared" si="86"/>
        <v>75</v>
      </c>
      <c r="W112" s="3">
        <f t="shared" si="86"/>
        <v>90</v>
      </c>
      <c r="X112" s="3">
        <f t="shared" si="86"/>
        <v>105</v>
      </c>
      <c r="Y112" s="3">
        <f t="shared" si="61"/>
        <v>120</v>
      </c>
      <c r="Z112" s="3">
        <f t="shared" si="61"/>
        <v>135</v>
      </c>
      <c r="AA112" s="3">
        <f t="shared" si="61"/>
        <v>150</v>
      </c>
      <c r="AB112" s="3">
        <f t="shared" si="61"/>
        <v>165</v>
      </c>
      <c r="AC112" s="3">
        <f t="shared" si="62"/>
        <v>180</v>
      </c>
      <c r="AD112" s="7">
        <f t="shared" si="71"/>
        <v>166.1737050650359</v>
      </c>
      <c r="AE112" s="7">
        <f t="shared" si="71"/>
        <v>160.0160876149649</v>
      </c>
      <c r="AF112" s="7">
        <f t="shared" si="71"/>
        <v>148.01740520461283</v>
      </c>
      <c r="AG112" s="7">
        <f t="shared" si="71"/>
        <v>134.6300954478933</v>
      </c>
      <c r="AH112" s="7">
        <f t="shared" si="58"/>
        <v>120.8418666549201</v>
      </c>
      <c r="AI112" s="7">
        <f t="shared" si="58"/>
        <v>106.95243490467489</v>
      </c>
      <c r="AJ112" s="7">
        <f t="shared" si="58"/>
        <v>93.113612822296233</v>
      </c>
      <c r="AK112" s="7">
        <f t="shared" si="58"/>
        <v>79.458619728908488</v>
      </c>
      <c r="AL112" s="7">
        <f t="shared" si="82"/>
        <v>66.169125475879142</v>
      </c>
      <c r="AM112" s="7">
        <f t="shared" si="82"/>
        <v>53.566111250364287</v>
      </c>
      <c r="AN112" s="7">
        <f t="shared" si="82"/>
        <v>42.304611023084746</v>
      </c>
      <c r="AO112" s="7">
        <f t="shared" si="82"/>
        <v>33.782276321181428</v>
      </c>
      <c r="AP112" s="7">
        <f t="shared" si="83"/>
        <v>30.413705065035916</v>
      </c>
      <c r="AQ112" s="7">
        <f t="shared" si="83"/>
        <v>33.782276321181428</v>
      </c>
      <c r="AR112" s="7">
        <f t="shared" si="83"/>
        <v>42.304611023084746</v>
      </c>
      <c r="AS112" s="7">
        <f t="shared" si="83"/>
        <v>53.566111250364287</v>
      </c>
      <c r="AT112" s="7">
        <f t="shared" si="90"/>
        <v>66.169125475879142</v>
      </c>
      <c r="AU112" s="7">
        <f t="shared" si="87"/>
        <v>79.458619728908488</v>
      </c>
      <c r="AV112" s="7">
        <f t="shared" si="87"/>
        <v>93.113612822296233</v>
      </c>
      <c r="AW112" s="7">
        <f t="shared" si="87"/>
        <v>106.95243490467489</v>
      </c>
      <c r="AX112" s="7">
        <f t="shared" si="63"/>
        <v>120.8418666549201</v>
      </c>
      <c r="AY112" s="7">
        <f t="shared" si="63"/>
        <v>134.6300954478933</v>
      </c>
      <c r="AZ112" s="7">
        <f t="shared" si="63"/>
        <v>148.01740520461283</v>
      </c>
      <c r="BA112" s="7">
        <f t="shared" si="63"/>
        <v>160.0160876149649</v>
      </c>
      <c r="BB112" s="7">
        <f t="shared" si="64"/>
        <v>166.1737050650359</v>
      </c>
      <c r="BC112" s="7">
        <f t="shared" si="72"/>
        <v>86.603169002536461</v>
      </c>
      <c r="BD112" s="7">
        <f t="shared" si="65"/>
        <v>11.547089200338196</v>
      </c>
      <c r="BE112" s="40">
        <f t="shared" si="73"/>
        <v>0.99448729635843003</v>
      </c>
      <c r="BF112" s="40">
        <f t="shared" si="74"/>
        <v>0</v>
      </c>
      <c r="BG112" s="40">
        <f t="shared" si="75"/>
        <v>0</v>
      </c>
      <c r="BH112" s="40">
        <f t="shared" si="75"/>
        <v>0</v>
      </c>
      <c r="BI112" s="40">
        <f t="shared" si="75"/>
        <v>0</v>
      </c>
      <c r="BJ112" s="40">
        <f t="shared" si="75"/>
        <v>0</v>
      </c>
      <c r="BK112" s="40">
        <f t="shared" si="59"/>
        <v>0</v>
      </c>
      <c r="BL112" s="40">
        <f t="shared" si="76"/>
        <v>0</v>
      </c>
      <c r="BM112" s="40">
        <f t="shared" si="76"/>
        <v>248.70799013109183</v>
      </c>
      <c r="BN112" s="40">
        <f t="shared" si="76"/>
        <v>549.27554344143061</v>
      </c>
      <c r="BO112" s="40">
        <f t="shared" si="76"/>
        <v>807.37875280006801</v>
      </c>
      <c r="BP112" s="40">
        <f t="shared" si="60"/>
        <v>1005.4283110249341</v>
      </c>
      <c r="BQ112" s="40">
        <f t="shared" si="60"/>
        <v>1129.9274680153744</v>
      </c>
      <c r="BR112" s="40">
        <f t="shared" si="60"/>
        <v>1172.3918119670755</v>
      </c>
      <c r="BS112" s="40">
        <f t="shared" si="60"/>
        <v>1129.9274680153744</v>
      </c>
      <c r="BT112" s="40">
        <f t="shared" si="84"/>
        <v>1005.4283110249341</v>
      </c>
      <c r="BU112" s="40">
        <f t="shared" si="84"/>
        <v>807.37875280006801</v>
      </c>
      <c r="BV112" s="40">
        <f t="shared" si="84"/>
        <v>549.27554344143061</v>
      </c>
      <c r="BW112" s="40">
        <f t="shared" si="84"/>
        <v>248.70799013109183</v>
      </c>
      <c r="BX112" s="40">
        <f t="shared" si="85"/>
        <v>0</v>
      </c>
      <c r="BY112" s="40">
        <f t="shared" si="85"/>
        <v>0</v>
      </c>
      <c r="BZ112" s="40">
        <f t="shared" si="85"/>
        <v>0</v>
      </c>
      <c r="CA112" s="40">
        <f t="shared" si="85"/>
        <v>0</v>
      </c>
      <c r="CB112" s="40">
        <f t="shared" si="91"/>
        <v>0</v>
      </c>
      <c r="CC112" s="40">
        <f t="shared" si="88"/>
        <v>0</v>
      </c>
      <c r="CD112" s="40">
        <f t="shared" si="88"/>
        <v>0</v>
      </c>
      <c r="CE112" s="40">
        <f t="shared" si="77"/>
        <v>597.9198241032085</v>
      </c>
      <c r="CF112" s="10">
        <f t="shared" si="66"/>
        <v>1.5115104417553544</v>
      </c>
      <c r="CG112" s="14">
        <v>44297</v>
      </c>
      <c r="CH112" s="35">
        <f t="shared" si="67"/>
        <v>7.9833333333333334</v>
      </c>
      <c r="CI112" s="7">
        <f t="shared" si="68"/>
        <v>30.668538859464338</v>
      </c>
      <c r="CJ112" s="7">
        <f t="shared" si="78"/>
        <v>15.640954818326813</v>
      </c>
      <c r="CK112" s="10">
        <f t="shared" si="69"/>
        <v>19.919627040113745</v>
      </c>
      <c r="CM112" s="17" t="s">
        <v>139</v>
      </c>
      <c r="CN112" t="s">
        <v>155</v>
      </c>
      <c r="CO112" s="18" t="s">
        <v>439</v>
      </c>
      <c r="CP112">
        <v>180.6</v>
      </c>
      <c r="CQ112">
        <v>169.5</v>
      </c>
      <c r="CR112">
        <v>194.4</v>
      </c>
      <c r="CS112">
        <v>217.4</v>
      </c>
      <c r="CT112">
        <v>223.9</v>
      </c>
      <c r="CU112">
        <v>223.2</v>
      </c>
      <c r="CV112">
        <v>247.7</v>
      </c>
      <c r="CW112">
        <v>241.1</v>
      </c>
      <c r="CX112">
        <v>184.8</v>
      </c>
      <c r="CY112">
        <v>183.1</v>
      </c>
      <c r="CZ112">
        <v>167.7</v>
      </c>
      <c r="DA112">
        <v>146.19999999999999</v>
      </c>
      <c r="DB112">
        <v>2379.6</v>
      </c>
      <c r="DC112" s="17">
        <v>-19.89</v>
      </c>
      <c r="DD112">
        <v>-44.42</v>
      </c>
      <c r="DE112">
        <v>753</v>
      </c>
      <c r="DF112" s="24">
        <v>22015</v>
      </c>
    </row>
    <row r="113" spans="1:110" ht="15.75" thickBot="1" x14ac:dyDescent="0.3">
      <c r="A113" s="8">
        <v>102</v>
      </c>
      <c r="B113" s="3" t="s">
        <v>19</v>
      </c>
      <c r="C113" s="14">
        <v>44298</v>
      </c>
      <c r="D113" s="11">
        <f t="shared" si="70"/>
        <v>8.6700405307862844</v>
      </c>
      <c r="E113" s="8">
        <f t="shared" si="79"/>
        <v>-180</v>
      </c>
      <c r="F113" s="3">
        <f t="shared" si="79"/>
        <v>-165</v>
      </c>
      <c r="G113" s="3">
        <f t="shared" si="79"/>
        <v>-150</v>
      </c>
      <c r="H113" s="3">
        <f t="shared" si="79"/>
        <v>-135</v>
      </c>
      <c r="I113" s="3">
        <f t="shared" si="57"/>
        <v>-120</v>
      </c>
      <c r="J113" s="3">
        <f t="shared" si="57"/>
        <v>-105</v>
      </c>
      <c r="K113" s="3">
        <f t="shared" si="57"/>
        <v>-90</v>
      </c>
      <c r="L113" s="3">
        <f t="shared" si="57"/>
        <v>-75</v>
      </c>
      <c r="M113" s="3">
        <f t="shared" si="80"/>
        <v>-60</v>
      </c>
      <c r="N113" s="3">
        <f t="shared" si="80"/>
        <v>-45</v>
      </c>
      <c r="O113" s="3">
        <f t="shared" si="80"/>
        <v>-30</v>
      </c>
      <c r="P113" s="3">
        <f t="shared" si="80"/>
        <v>-15</v>
      </c>
      <c r="Q113" s="3">
        <f t="shared" si="81"/>
        <v>0</v>
      </c>
      <c r="R113" s="3">
        <f t="shared" si="81"/>
        <v>15</v>
      </c>
      <c r="S113" s="3">
        <f t="shared" si="81"/>
        <v>30</v>
      </c>
      <c r="T113" s="3">
        <f t="shared" si="81"/>
        <v>45</v>
      </c>
      <c r="U113" s="3">
        <f t="shared" si="89"/>
        <v>60</v>
      </c>
      <c r="V113" s="3">
        <f t="shared" si="86"/>
        <v>75</v>
      </c>
      <c r="W113" s="3">
        <f t="shared" si="86"/>
        <v>90</v>
      </c>
      <c r="X113" s="3">
        <f t="shared" si="86"/>
        <v>105</v>
      </c>
      <c r="Y113" s="3">
        <f t="shared" si="61"/>
        <v>120</v>
      </c>
      <c r="Z113" s="3">
        <f t="shared" si="61"/>
        <v>135</v>
      </c>
      <c r="AA113" s="3">
        <f t="shared" si="61"/>
        <v>150</v>
      </c>
      <c r="AB113" s="3">
        <f t="shared" si="61"/>
        <v>165</v>
      </c>
      <c r="AC113" s="3">
        <f t="shared" si="62"/>
        <v>180</v>
      </c>
      <c r="AD113" s="7">
        <f t="shared" si="71"/>
        <v>166.5500405307863</v>
      </c>
      <c r="AE113" s="7">
        <f t="shared" si="71"/>
        <v>160.28256530322403</v>
      </c>
      <c r="AF113" s="7">
        <f t="shared" si="71"/>
        <v>148.19840285303925</v>
      </c>
      <c r="AG113" s="7">
        <f t="shared" si="71"/>
        <v>134.77613166091294</v>
      </c>
      <c r="AH113" s="7">
        <f t="shared" si="58"/>
        <v>120.97525641074607</v>
      </c>
      <c r="AI113" s="7">
        <f t="shared" si="58"/>
        <v>107.08509311170458</v>
      </c>
      <c r="AJ113" s="7">
        <f t="shared" si="58"/>
        <v>93.253987588884399</v>
      </c>
      <c r="AK113" s="7">
        <f t="shared" si="58"/>
        <v>79.614682084823031</v>
      </c>
      <c r="AL113" s="7">
        <f t="shared" si="82"/>
        <v>66.350328278366902</v>
      </c>
      <c r="AM113" s="7">
        <f t="shared" si="82"/>
        <v>53.785205811241021</v>
      </c>
      <c r="AN113" s="7">
        <f t="shared" si="82"/>
        <v>42.578294283957263</v>
      </c>
      <c r="AO113" s="7">
        <f t="shared" si="82"/>
        <v>34.122165691574708</v>
      </c>
      <c r="AP113" s="7">
        <f t="shared" si="83"/>
        <v>30.790040530786268</v>
      </c>
      <c r="AQ113" s="7">
        <f t="shared" si="83"/>
        <v>34.122165691574708</v>
      </c>
      <c r="AR113" s="7">
        <f t="shared" si="83"/>
        <v>42.578294283957263</v>
      </c>
      <c r="AS113" s="7">
        <f t="shared" si="83"/>
        <v>53.785205811241021</v>
      </c>
      <c r="AT113" s="7">
        <f t="shared" si="90"/>
        <v>66.350328278366902</v>
      </c>
      <c r="AU113" s="7">
        <f t="shared" si="87"/>
        <v>79.614682084823031</v>
      </c>
      <c r="AV113" s="7">
        <f t="shared" si="87"/>
        <v>93.253987588884399</v>
      </c>
      <c r="AW113" s="7">
        <f t="shared" si="87"/>
        <v>107.08509311170458</v>
      </c>
      <c r="AX113" s="7">
        <f t="shared" si="63"/>
        <v>120.97525641074607</v>
      </c>
      <c r="AY113" s="7">
        <f t="shared" si="63"/>
        <v>134.77613166091294</v>
      </c>
      <c r="AZ113" s="7">
        <f t="shared" si="63"/>
        <v>148.19840285303925</v>
      </c>
      <c r="BA113" s="7">
        <f t="shared" si="63"/>
        <v>160.28256530322403</v>
      </c>
      <c r="BB113" s="7">
        <f t="shared" si="64"/>
        <v>166.5500405307863</v>
      </c>
      <c r="BC113" s="7">
        <f t="shared" si="72"/>
        <v>86.446511415311321</v>
      </c>
      <c r="BD113" s="7">
        <f t="shared" si="65"/>
        <v>11.526201522041509</v>
      </c>
      <c r="BE113" s="40">
        <f t="shared" si="73"/>
        <v>0.99392805439529652</v>
      </c>
      <c r="BF113" s="40">
        <f t="shared" si="74"/>
        <v>0</v>
      </c>
      <c r="BG113" s="40">
        <f t="shared" si="75"/>
        <v>0</v>
      </c>
      <c r="BH113" s="40">
        <f t="shared" si="75"/>
        <v>0</v>
      </c>
      <c r="BI113" s="40">
        <f t="shared" si="75"/>
        <v>0</v>
      </c>
      <c r="BJ113" s="40">
        <f t="shared" si="75"/>
        <v>0</v>
      </c>
      <c r="BK113" s="40">
        <f t="shared" si="59"/>
        <v>0</v>
      </c>
      <c r="BL113" s="40">
        <f t="shared" si="76"/>
        <v>0</v>
      </c>
      <c r="BM113" s="40">
        <f t="shared" si="76"/>
        <v>244.92884360484555</v>
      </c>
      <c r="BN113" s="40">
        <f t="shared" si="76"/>
        <v>545.03327370118814</v>
      </c>
      <c r="BO113" s="40">
        <f t="shared" si="76"/>
        <v>802.73879014006661</v>
      </c>
      <c r="BP113" s="40">
        <f t="shared" si="60"/>
        <v>1000.4831878546736</v>
      </c>
      <c r="BQ113" s="40">
        <f t="shared" si="60"/>
        <v>1124.7905129288272</v>
      </c>
      <c r="BR113" s="40">
        <f t="shared" si="60"/>
        <v>1167.1894265862911</v>
      </c>
      <c r="BS113" s="40">
        <f t="shared" si="60"/>
        <v>1124.7905129288272</v>
      </c>
      <c r="BT113" s="40">
        <f t="shared" si="84"/>
        <v>1000.4831878546736</v>
      </c>
      <c r="BU113" s="40">
        <f t="shared" si="84"/>
        <v>802.73879014006661</v>
      </c>
      <c r="BV113" s="40">
        <f t="shared" si="84"/>
        <v>545.03327370118814</v>
      </c>
      <c r="BW113" s="40">
        <f t="shared" si="84"/>
        <v>244.92884360484555</v>
      </c>
      <c r="BX113" s="40">
        <f t="shared" si="85"/>
        <v>0</v>
      </c>
      <c r="BY113" s="40">
        <f t="shared" si="85"/>
        <v>0</v>
      </c>
      <c r="BZ113" s="40">
        <f t="shared" si="85"/>
        <v>0</v>
      </c>
      <c r="CA113" s="40">
        <f t="shared" si="85"/>
        <v>0</v>
      </c>
      <c r="CB113" s="40">
        <f t="shared" si="91"/>
        <v>0</v>
      </c>
      <c r="CC113" s="40">
        <f t="shared" si="88"/>
        <v>0</v>
      </c>
      <c r="CD113" s="40">
        <f t="shared" si="88"/>
        <v>0</v>
      </c>
      <c r="CE113" s="40">
        <f t="shared" si="77"/>
        <v>595.26660755900843</v>
      </c>
      <c r="CF113" s="10">
        <f t="shared" si="66"/>
        <v>1.5087762510600458</v>
      </c>
      <c r="CG113" s="14">
        <v>44298</v>
      </c>
      <c r="CH113" s="35">
        <f t="shared" si="67"/>
        <v>7.9833333333333334</v>
      </c>
      <c r="CI113" s="7">
        <f t="shared" si="68"/>
        <v>30.452791678346252</v>
      </c>
      <c r="CJ113" s="7">
        <f t="shared" si="78"/>
        <v>15.530923755956589</v>
      </c>
      <c r="CK113" s="10">
        <f t="shared" si="69"/>
        <v>19.799336559493955</v>
      </c>
      <c r="CM113" s="17" t="s">
        <v>239</v>
      </c>
      <c r="CN113" t="s">
        <v>243</v>
      </c>
      <c r="CO113" s="18" t="s">
        <v>440</v>
      </c>
      <c r="CP113">
        <v>171.2</v>
      </c>
      <c r="CQ113">
        <v>147.6</v>
      </c>
      <c r="CR113">
        <v>168</v>
      </c>
      <c r="CS113">
        <v>198.2</v>
      </c>
      <c r="CT113">
        <v>243.7</v>
      </c>
      <c r="CU113">
        <v>269.7</v>
      </c>
      <c r="CV113">
        <v>297.39999999999998</v>
      </c>
      <c r="CW113">
        <v>315</v>
      </c>
      <c r="CX113">
        <v>295.2</v>
      </c>
      <c r="CY113">
        <v>266.10000000000002</v>
      </c>
      <c r="CZ113">
        <v>219.5</v>
      </c>
      <c r="DA113">
        <v>188.7</v>
      </c>
      <c r="DB113">
        <v>2780.3</v>
      </c>
      <c r="DC113" s="17">
        <v>-6.77</v>
      </c>
      <c r="DD113">
        <v>-43.02</v>
      </c>
      <c r="DE113">
        <v>123.27</v>
      </c>
      <c r="DF113" s="24">
        <v>24858</v>
      </c>
    </row>
    <row r="114" spans="1:110" ht="15.75" thickBot="1" x14ac:dyDescent="0.3">
      <c r="A114" s="8">
        <v>103</v>
      </c>
      <c r="B114" s="3" t="s">
        <v>19</v>
      </c>
      <c r="C114" s="14">
        <v>44299</v>
      </c>
      <c r="D114" s="11">
        <f t="shared" si="70"/>
        <v>9.0438068764125852</v>
      </c>
      <c r="E114" s="8">
        <f t="shared" si="79"/>
        <v>-180</v>
      </c>
      <c r="F114" s="3">
        <f t="shared" si="79"/>
        <v>-165</v>
      </c>
      <c r="G114" s="3">
        <f t="shared" si="79"/>
        <v>-150</v>
      </c>
      <c r="H114" s="3">
        <f t="shared" si="79"/>
        <v>-135</v>
      </c>
      <c r="I114" s="3">
        <f t="shared" si="57"/>
        <v>-120</v>
      </c>
      <c r="J114" s="3">
        <f t="shared" si="57"/>
        <v>-105</v>
      </c>
      <c r="K114" s="3">
        <f t="shared" si="57"/>
        <v>-90</v>
      </c>
      <c r="L114" s="3">
        <f t="shared" si="57"/>
        <v>-75</v>
      </c>
      <c r="M114" s="3">
        <f t="shared" si="80"/>
        <v>-60</v>
      </c>
      <c r="N114" s="3">
        <f t="shared" si="80"/>
        <v>-45</v>
      </c>
      <c r="O114" s="3">
        <f t="shared" si="80"/>
        <v>-30</v>
      </c>
      <c r="P114" s="3">
        <f t="shared" si="80"/>
        <v>-15</v>
      </c>
      <c r="Q114" s="3">
        <f t="shared" si="81"/>
        <v>0</v>
      </c>
      <c r="R114" s="3">
        <f t="shared" si="81"/>
        <v>15</v>
      </c>
      <c r="S114" s="3">
        <f t="shared" si="81"/>
        <v>30</v>
      </c>
      <c r="T114" s="3">
        <f t="shared" si="81"/>
        <v>45</v>
      </c>
      <c r="U114" s="3">
        <f t="shared" si="89"/>
        <v>60</v>
      </c>
      <c r="V114" s="3">
        <f t="shared" si="86"/>
        <v>75</v>
      </c>
      <c r="W114" s="3">
        <f t="shared" si="86"/>
        <v>90</v>
      </c>
      <c r="X114" s="3">
        <f t="shared" si="86"/>
        <v>105</v>
      </c>
      <c r="Y114" s="3">
        <f t="shared" si="61"/>
        <v>120</v>
      </c>
      <c r="Z114" s="3">
        <f t="shared" si="61"/>
        <v>135</v>
      </c>
      <c r="AA114" s="3">
        <f t="shared" si="61"/>
        <v>150</v>
      </c>
      <c r="AB114" s="3">
        <f t="shared" si="61"/>
        <v>165</v>
      </c>
      <c r="AC114" s="3">
        <f t="shared" si="62"/>
        <v>180</v>
      </c>
      <c r="AD114" s="7">
        <f t="shared" si="71"/>
        <v>166.92380687641261</v>
      </c>
      <c r="AE114" s="7">
        <f t="shared" si="71"/>
        <v>160.54377582581654</v>
      </c>
      <c r="AF114" s="7">
        <f t="shared" si="71"/>
        <v>148.37511654404068</v>
      </c>
      <c r="AG114" s="7">
        <f t="shared" si="71"/>
        <v>134.91910375687357</v>
      </c>
      <c r="AH114" s="7">
        <f t="shared" si="58"/>
        <v>121.10644965704937</v>
      </c>
      <c r="AI114" s="7">
        <f t="shared" si="58"/>
        <v>107.2161867063859</v>
      </c>
      <c r="AJ114" s="7">
        <f t="shared" si="58"/>
        <v>93.39328431076261</v>
      </c>
      <c r="AK114" s="7">
        <f t="shared" si="58"/>
        <v>79.770050165102674</v>
      </c>
      <c r="AL114" s="7">
        <f t="shared" si="82"/>
        <v>66.531115985236525</v>
      </c>
      <c r="AM114" s="7">
        <f t="shared" si="82"/>
        <v>54.003985797229838</v>
      </c>
      <c r="AN114" s="7">
        <f t="shared" si="82"/>
        <v>42.851357251210949</v>
      </c>
      <c r="AO114" s="7">
        <f t="shared" si="82"/>
        <v>34.460394498376637</v>
      </c>
      <c r="AP114" s="7">
        <f t="shared" si="83"/>
        <v>31.163806876412586</v>
      </c>
      <c r="AQ114" s="7">
        <f t="shared" si="83"/>
        <v>34.460394498376637</v>
      </c>
      <c r="AR114" s="7">
        <f t="shared" si="83"/>
        <v>42.851357251210949</v>
      </c>
      <c r="AS114" s="7">
        <f t="shared" si="83"/>
        <v>54.003985797229838</v>
      </c>
      <c r="AT114" s="7">
        <f t="shared" si="90"/>
        <v>66.531115985236525</v>
      </c>
      <c r="AU114" s="7">
        <f t="shared" si="87"/>
        <v>79.770050165102674</v>
      </c>
      <c r="AV114" s="7">
        <f t="shared" si="87"/>
        <v>93.39328431076261</v>
      </c>
      <c r="AW114" s="7">
        <f t="shared" si="87"/>
        <v>107.2161867063859</v>
      </c>
      <c r="AX114" s="7">
        <f t="shared" si="63"/>
        <v>121.10644965704937</v>
      </c>
      <c r="AY114" s="7">
        <f t="shared" si="63"/>
        <v>134.91910375687357</v>
      </c>
      <c r="AZ114" s="7">
        <f t="shared" si="63"/>
        <v>148.37511654404068</v>
      </c>
      <c r="BA114" s="7">
        <f t="shared" si="63"/>
        <v>160.54377582581654</v>
      </c>
      <c r="BB114" s="7">
        <f t="shared" si="64"/>
        <v>166.92380687641261</v>
      </c>
      <c r="BC114" s="7">
        <f t="shared" si="72"/>
        <v>86.290585983648683</v>
      </c>
      <c r="BD114" s="7">
        <f t="shared" si="65"/>
        <v>11.505411464486491</v>
      </c>
      <c r="BE114" s="40">
        <f t="shared" si="73"/>
        <v>0.99337061168068908</v>
      </c>
      <c r="BF114" s="40">
        <f t="shared" si="74"/>
        <v>0</v>
      </c>
      <c r="BG114" s="40">
        <f t="shared" si="75"/>
        <v>0</v>
      </c>
      <c r="BH114" s="40">
        <f t="shared" si="75"/>
        <v>0</v>
      </c>
      <c r="BI114" s="40">
        <f t="shared" si="75"/>
        <v>0</v>
      </c>
      <c r="BJ114" s="40">
        <f t="shared" si="75"/>
        <v>0</v>
      </c>
      <c r="BK114" s="40">
        <f t="shared" si="59"/>
        <v>0</v>
      </c>
      <c r="BL114" s="40">
        <f t="shared" si="76"/>
        <v>0</v>
      </c>
      <c r="BM114" s="40">
        <f t="shared" si="76"/>
        <v>241.16860619541407</v>
      </c>
      <c r="BN114" s="40">
        <f t="shared" si="76"/>
        <v>540.79998560793672</v>
      </c>
      <c r="BO114" s="40">
        <f t="shared" si="76"/>
        <v>798.09928421545419</v>
      </c>
      <c r="BP114" s="40">
        <f t="shared" si="60"/>
        <v>995.53198002505951</v>
      </c>
      <c r="BQ114" s="40">
        <f t="shared" si="60"/>
        <v>1119.643361090285</v>
      </c>
      <c r="BR114" s="40">
        <f t="shared" si="60"/>
        <v>1161.97544189529</v>
      </c>
      <c r="BS114" s="40">
        <f t="shared" si="60"/>
        <v>1119.643361090285</v>
      </c>
      <c r="BT114" s="40">
        <f t="shared" si="84"/>
        <v>995.53198002505951</v>
      </c>
      <c r="BU114" s="40">
        <f t="shared" si="84"/>
        <v>798.09928421545419</v>
      </c>
      <c r="BV114" s="40">
        <f t="shared" si="84"/>
        <v>540.79998560793672</v>
      </c>
      <c r="BW114" s="40">
        <f t="shared" si="84"/>
        <v>241.16860619541407</v>
      </c>
      <c r="BX114" s="40">
        <f t="shared" si="85"/>
        <v>0</v>
      </c>
      <c r="BY114" s="40">
        <f t="shared" si="85"/>
        <v>0</v>
      </c>
      <c r="BZ114" s="40">
        <f t="shared" si="85"/>
        <v>0</v>
      </c>
      <c r="CA114" s="40">
        <f t="shared" si="85"/>
        <v>0</v>
      </c>
      <c r="CB114" s="40">
        <f t="shared" si="91"/>
        <v>0</v>
      </c>
      <c r="CC114" s="40">
        <f t="shared" si="88"/>
        <v>0</v>
      </c>
      <c r="CD114" s="40">
        <f t="shared" si="88"/>
        <v>0</v>
      </c>
      <c r="CE114" s="40">
        <f t="shared" si="77"/>
        <v>592.6074753665979</v>
      </c>
      <c r="CF114" s="10">
        <f t="shared" si="66"/>
        <v>1.5060548388899393</v>
      </c>
      <c r="CG114" s="14">
        <v>44299</v>
      </c>
      <c r="CH114" s="35">
        <f t="shared" si="67"/>
        <v>7.9833333333333334</v>
      </c>
      <c r="CI114" s="7">
        <f t="shared" si="68"/>
        <v>30.23712324141912</v>
      </c>
      <c r="CJ114" s="7">
        <f t="shared" si="78"/>
        <v>15.420932853123752</v>
      </c>
      <c r="CK114" s="10">
        <f t="shared" si="69"/>
        <v>19.678795164310245</v>
      </c>
      <c r="CM114" s="17" t="s">
        <v>303</v>
      </c>
      <c r="CN114" t="s">
        <v>305</v>
      </c>
      <c r="CO114" s="18" t="s">
        <v>441</v>
      </c>
      <c r="CP114">
        <v>176.8</v>
      </c>
      <c r="CQ114">
        <v>164.8</v>
      </c>
      <c r="CR114">
        <v>184.2</v>
      </c>
      <c r="CS114">
        <v>172</v>
      </c>
      <c r="CT114">
        <v>175.1</v>
      </c>
      <c r="CU114">
        <v>151.5</v>
      </c>
      <c r="CV114">
        <v>152.1</v>
      </c>
      <c r="CW114">
        <v>156.6</v>
      </c>
      <c r="CX114">
        <v>130.4</v>
      </c>
      <c r="CY114">
        <v>144.4</v>
      </c>
      <c r="CZ114">
        <v>184</v>
      </c>
      <c r="DA114">
        <v>189.9</v>
      </c>
      <c r="DB114">
        <v>1981.8</v>
      </c>
      <c r="DC114" s="17">
        <v>-27.6</v>
      </c>
      <c r="DD114">
        <v>-48.62</v>
      </c>
      <c r="DE114">
        <v>1.84</v>
      </c>
      <c r="DF114" s="24">
        <v>8006</v>
      </c>
    </row>
    <row r="115" spans="1:110" ht="15.75" thickBot="1" x14ac:dyDescent="0.3">
      <c r="A115" s="8">
        <v>104</v>
      </c>
      <c r="B115" s="3" t="s">
        <v>19</v>
      </c>
      <c r="C115" s="14">
        <v>44300</v>
      </c>
      <c r="D115" s="11">
        <f t="shared" si="70"/>
        <v>9.4148933468800671</v>
      </c>
      <c r="E115" s="8">
        <f t="shared" si="79"/>
        <v>-180</v>
      </c>
      <c r="F115" s="3">
        <f t="shared" si="79"/>
        <v>-165</v>
      </c>
      <c r="G115" s="3">
        <f t="shared" si="79"/>
        <v>-150</v>
      </c>
      <c r="H115" s="3">
        <f t="shared" si="79"/>
        <v>-135</v>
      </c>
      <c r="I115" s="3">
        <f t="shared" si="57"/>
        <v>-120</v>
      </c>
      <c r="J115" s="3">
        <f t="shared" si="57"/>
        <v>-105</v>
      </c>
      <c r="K115" s="3">
        <f t="shared" si="57"/>
        <v>-90</v>
      </c>
      <c r="L115" s="3">
        <f t="shared" si="57"/>
        <v>-75</v>
      </c>
      <c r="M115" s="3">
        <f t="shared" si="80"/>
        <v>-60</v>
      </c>
      <c r="N115" s="3">
        <f t="shared" si="80"/>
        <v>-45</v>
      </c>
      <c r="O115" s="3">
        <f t="shared" si="80"/>
        <v>-30</v>
      </c>
      <c r="P115" s="3">
        <f t="shared" si="80"/>
        <v>-15</v>
      </c>
      <c r="Q115" s="3">
        <f t="shared" si="81"/>
        <v>0</v>
      </c>
      <c r="R115" s="3">
        <f t="shared" si="81"/>
        <v>15</v>
      </c>
      <c r="S115" s="3">
        <f t="shared" si="81"/>
        <v>30</v>
      </c>
      <c r="T115" s="3">
        <f t="shared" si="81"/>
        <v>45</v>
      </c>
      <c r="U115" s="3">
        <f t="shared" si="89"/>
        <v>60</v>
      </c>
      <c r="V115" s="3">
        <f t="shared" si="86"/>
        <v>75</v>
      </c>
      <c r="W115" s="3">
        <f t="shared" si="86"/>
        <v>90</v>
      </c>
      <c r="X115" s="3">
        <f t="shared" si="86"/>
        <v>105</v>
      </c>
      <c r="Y115" s="3">
        <f t="shared" si="61"/>
        <v>120</v>
      </c>
      <c r="Z115" s="3">
        <f t="shared" si="61"/>
        <v>135</v>
      </c>
      <c r="AA115" s="3">
        <f t="shared" si="61"/>
        <v>150</v>
      </c>
      <c r="AB115" s="3">
        <f t="shared" si="61"/>
        <v>165</v>
      </c>
      <c r="AC115" s="3">
        <f t="shared" si="62"/>
        <v>180</v>
      </c>
      <c r="AD115" s="7">
        <f t="shared" si="71"/>
        <v>167.29489334688003</v>
      </c>
      <c r="AE115" s="7">
        <f t="shared" si="71"/>
        <v>160.79957524495549</v>
      </c>
      <c r="AF115" s="7">
        <f t="shared" si="71"/>
        <v>148.54750675051002</v>
      </c>
      <c r="AG115" s="7">
        <f t="shared" si="71"/>
        <v>135.05899237503843</v>
      </c>
      <c r="AH115" s="7">
        <f t="shared" si="58"/>
        <v>121.23542440735757</v>
      </c>
      <c r="AI115" s="7">
        <f t="shared" si="58"/>
        <v>107.34568445372204</v>
      </c>
      <c r="AJ115" s="7">
        <f t="shared" si="58"/>
        <v>93.531459124697236</v>
      </c>
      <c r="AK115" s="7">
        <f t="shared" si="58"/>
        <v>79.924664193851058</v>
      </c>
      <c r="AL115" s="7">
        <f t="shared" si="82"/>
        <v>66.71140861711001</v>
      </c>
      <c r="AM115" s="7">
        <f t="shared" si="82"/>
        <v>54.222345869861819</v>
      </c>
      <c r="AN115" s="7">
        <f t="shared" si="82"/>
        <v>43.123668587261356</v>
      </c>
      <c r="AO115" s="7">
        <f t="shared" si="82"/>
        <v>34.796829447525987</v>
      </c>
      <c r="AP115" s="7">
        <f t="shared" si="83"/>
        <v>31.534893346880068</v>
      </c>
      <c r="AQ115" s="7">
        <f t="shared" si="83"/>
        <v>34.796829447525987</v>
      </c>
      <c r="AR115" s="7">
        <f t="shared" si="83"/>
        <v>43.123668587261356</v>
      </c>
      <c r="AS115" s="7">
        <f t="shared" si="83"/>
        <v>54.222345869861819</v>
      </c>
      <c r="AT115" s="7">
        <f t="shared" si="90"/>
        <v>66.71140861711001</v>
      </c>
      <c r="AU115" s="7">
        <f t="shared" si="87"/>
        <v>79.924664193851058</v>
      </c>
      <c r="AV115" s="7">
        <f t="shared" si="87"/>
        <v>93.531459124697236</v>
      </c>
      <c r="AW115" s="7">
        <f t="shared" si="87"/>
        <v>107.34568445372204</v>
      </c>
      <c r="AX115" s="7">
        <f t="shared" si="63"/>
        <v>121.23542440735757</v>
      </c>
      <c r="AY115" s="7">
        <f t="shared" si="63"/>
        <v>135.05899237503843</v>
      </c>
      <c r="AZ115" s="7">
        <f t="shared" si="63"/>
        <v>148.54750675051002</v>
      </c>
      <c r="BA115" s="7">
        <f t="shared" si="63"/>
        <v>160.79957524495549</v>
      </c>
      <c r="BB115" s="7">
        <f t="shared" si="64"/>
        <v>167.29489334688003</v>
      </c>
      <c r="BC115" s="7">
        <f t="shared" si="72"/>
        <v>86.135430589419855</v>
      </c>
      <c r="BD115" s="7">
        <f t="shared" si="65"/>
        <v>11.484724078589315</v>
      </c>
      <c r="BE115" s="40">
        <f t="shared" si="73"/>
        <v>0.99281513339691441</v>
      </c>
      <c r="BF115" s="40">
        <f t="shared" si="74"/>
        <v>0</v>
      </c>
      <c r="BG115" s="40">
        <f t="shared" si="75"/>
        <v>0</v>
      </c>
      <c r="BH115" s="40">
        <f t="shared" si="75"/>
        <v>0</v>
      </c>
      <c r="BI115" s="40">
        <f t="shared" si="75"/>
        <v>0</v>
      </c>
      <c r="BJ115" s="40">
        <f t="shared" si="75"/>
        <v>0</v>
      </c>
      <c r="BK115" s="40">
        <f t="shared" si="59"/>
        <v>0</v>
      </c>
      <c r="BL115" s="40">
        <f t="shared" si="76"/>
        <v>0</v>
      </c>
      <c r="BM115" s="40">
        <f t="shared" si="76"/>
        <v>237.4287181702019</v>
      </c>
      <c r="BN115" s="40">
        <f t="shared" si="76"/>
        <v>536.57755749525802</v>
      </c>
      <c r="BO115" s="40">
        <f t="shared" si="76"/>
        <v>793.46248953576662</v>
      </c>
      <c r="BP115" s="40">
        <f t="shared" si="60"/>
        <v>990.57723069559017</v>
      </c>
      <c r="BQ115" s="40">
        <f t="shared" si="60"/>
        <v>1114.4887371121981</v>
      </c>
      <c r="BR115" s="40">
        <f t="shared" si="60"/>
        <v>1156.7526443967449</v>
      </c>
      <c r="BS115" s="40">
        <f t="shared" si="60"/>
        <v>1114.4887371121981</v>
      </c>
      <c r="BT115" s="40">
        <f t="shared" si="84"/>
        <v>990.57723069559017</v>
      </c>
      <c r="BU115" s="40">
        <f t="shared" si="84"/>
        <v>793.46248953576662</v>
      </c>
      <c r="BV115" s="40">
        <f t="shared" si="84"/>
        <v>536.57755749525802</v>
      </c>
      <c r="BW115" s="40">
        <f t="shared" si="84"/>
        <v>237.4287181702019</v>
      </c>
      <c r="BX115" s="40">
        <f t="shared" si="85"/>
        <v>0</v>
      </c>
      <c r="BY115" s="40">
        <f t="shared" si="85"/>
        <v>0</v>
      </c>
      <c r="BZ115" s="40">
        <f t="shared" si="85"/>
        <v>0</v>
      </c>
      <c r="CA115" s="40">
        <f t="shared" si="85"/>
        <v>0</v>
      </c>
      <c r="CB115" s="40">
        <f t="shared" si="91"/>
        <v>0</v>
      </c>
      <c r="CC115" s="40">
        <f t="shared" si="88"/>
        <v>0</v>
      </c>
      <c r="CD115" s="40">
        <f t="shared" si="88"/>
        <v>0</v>
      </c>
      <c r="CE115" s="40">
        <f t="shared" si="77"/>
        <v>589.94384864233996</v>
      </c>
      <c r="CF115" s="10">
        <f t="shared" si="66"/>
        <v>1.5033468664084164</v>
      </c>
      <c r="CG115" s="14">
        <v>44300</v>
      </c>
      <c r="CH115" s="35">
        <f t="shared" si="67"/>
        <v>7.9833333333333334</v>
      </c>
      <c r="CI115" s="7">
        <f t="shared" si="68"/>
        <v>30.021636670011276</v>
      </c>
      <c r="CJ115" s="7">
        <f t="shared" si="78"/>
        <v>15.311034701705751</v>
      </c>
      <c r="CK115" s="10">
        <f t="shared" si="69"/>
        <v>19.558065254313412</v>
      </c>
      <c r="CM115" s="17" t="s">
        <v>42</v>
      </c>
      <c r="CN115" t="s">
        <v>47</v>
      </c>
      <c r="CO115" s="18" t="s">
        <v>442</v>
      </c>
      <c r="CP115">
        <v>129</v>
      </c>
      <c r="CQ115">
        <v>116.5</v>
      </c>
      <c r="CR115">
        <v>114</v>
      </c>
      <c r="CS115">
        <v>107.1</v>
      </c>
      <c r="CT115">
        <v>118.6</v>
      </c>
      <c r="CU115">
        <v>125</v>
      </c>
      <c r="CV115">
        <v>149</v>
      </c>
      <c r="CW115">
        <v>170.8</v>
      </c>
      <c r="CX115">
        <v>165.4</v>
      </c>
      <c r="CY115">
        <v>159.9</v>
      </c>
      <c r="CZ115">
        <v>143.1</v>
      </c>
      <c r="DA115">
        <v>125.3</v>
      </c>
      <c r="DB115">
        <v>1623.7</v>
      </c>
      <c r="DC115" s="17">
        <v>-2.5299999999999998</v>
      </c>
      <c r="DD115">
        <v>-66.17</v>
      </c>
      <c r="DE115">
        <v>55.57</v>
      </c>
      <c r="DF115" s="24">
        <v>9133</v>
      </c>
    </row>
    <row r="116" spans="1:110" ht="15.75" thickBot="1" x14ac:dyDescent="0.3">
      <c r="A116" s="8">
        <v>105</v>
      </c>
      <c r="B116" s="3" t="s">
        <v>19</v>
      </c>
      <c r="C116" s="14">
        <v>44301</v>
      </c>
      <c r="D116" s="11">
        <f t="shared" si="70"/>
        <v>9.783189981258829</v>
      </c>
      <c r="E116" s="8">
        <f t="shared" si="79"/>
        <v>-180</v>
      </c>
      <c r="F116" s="3">
        <f t="shared" si="79"/>
        <v>-165</v>
      </c>
      <c r="G116" s="3">
        <f t="shared" si="79"/>
        <v>-150</v>
      </c>
      <c r="H116" s="3">
        <f t="shared" si="79"/>
        <v>-135</v>
      </c>
      <c r="I116" s="3">
        <f t="shared" si="57"/>
        <v>-120</v>
      </c>
      <c r="J116" s="3">
        <f t="shared" si="57"/>
        <v>-105</v>
      </c>
      <c r="K116" s="3">
        <f t="shared" si="57"/>
        <v>-90</v>
      </c>
      <c r="L116" s="3">
        <f t="shared" si="57"/>
        <v>-75</v>
      </c>
      <c r="M116" s="3">
        <f t="shared" si="80"/>
        <v>-60</v>
      </c>
      <c r="N116" s="3">
        <f t="shared" si="80"/>
        <v>-45</v>
      </c>
      <c r="O116" s="3">
        <f t="shared" si="80"/>
        <v>-30</v>
      </c>
      <c r="P116" s="3">
        <f t="shared" si="80"/>
        <v>-15</v>
      </c>
      <c r="Q116" s="3">
        <f t="shared" si="81"/>
        <v>0</v>
      </c>
      <c r="R116" s="3">
        <f t="shared" si="81"/>
        <v>15</v>
      </c>
      <c r="S116" s="3">
        <f t="shared" si="81"/>
        <v>30</v>
      </c>
      <c r="T116" s="3">
        <f t="shared" si="81"/>
        <v>45</v>
      </c>
      <c r="U116" s="3">
        <f t="shared" si="89"/>
        <v>60</v>
      </c>
      <c r="V116" s="3">
        <f t="shared" si="86"/>
        <v>75</v>
      </c>
      <c r="W116" s="3">
        <f t="shared" si="86"/>
        <v>90</v>
      </c>
      <c r="X116" s="3">
        <f t="shared" si="86"/>
        <v>105</v>
      </c>
      <c r="Y116" s="3">
        <f t="shared" si="61"/>
        <v>120</v>
      </c>
      <c r="Z116" s="3">
        <f t="shared" si="61"/>
        <v>135</v>
      </c>
      <c r="AA116" s="3">
        <f t="shared" si="61"/>
        <v>150</v>
      </c>
      <c r="AB116" s="3">
        <f t="shared" si="61"/>
        <v>165</v>
      </c>
      <c r="AC116" s="3">
        <f t="shared" si="62"/>
        <v>180</v>
      </c>
      <c r="AD116" s="7">
        <f t="shared" si="71"/>
        <v>167.6631899812588</v>
      </c>
      <c r="AE116" s="7">
        <f t="shared" si="71"/>
        <v>161.04982437099815</v>
      </c>
      <c r="AF116" s="7">
        <f t="shared" si="71"/>
        <v>148.71553946218197</v>
      </c>
      <c r="AG116" s="7">
        <f t="shared" si="71"/>
        <v>135.19578150931173</v>
      </c>
      <c r="AH116" s="7">
        <f t="shared" si="58"/>
        <v>121.36216072681815</v>
      </c>
      <c r="AI116" s="7">
        <f t="shared" si="58"/>
        <v>107.47355634333353</v>
      </c>
      <c r="AJ116" s="7">
        <f t="shared" si="58"/>
        <v>93.668468809457366</v>
      </c>
      <c r="AK116" s="7">
        <f t="shared" si="58"/>
        <v>80.078464618453197</v>
      </c>
      <c r="AL116" s="7">
        <f t="shared" si="82"/>
        <v>66.891126186959568</v>
      </c>
      <c r="AM116" s="7">
        <f t="shared" si="82"/>
        <v>54.440180802205312</v>
      </c>
      <c r="AN116" s="7">
        <f t="shared" si="82"/>
        <v>43.395097819195072</v>
      </c>
      <c r="AO116" s="7">
        <f t="shared" si="82"/>
        <v>35.131338826063761</v>
      </c>
      <c r="AP116" s="7">
        <f t="shared" si="83"/>
        <v>31.90318998125883</v>
      </c>
      <c r="AQ116" s="7">
        <f t="shared" si="83"/>
        <v>35.131338826063761</v>
      </c>
      <c r="AR116" s="7">
        <f t="shared" si="83"/>
        <v>43.395097819195072</v>
      </c>
      <c r="AS116" s="7">
        <f t="shared" si="83"/>
        <v>54.440180802205312</v>
      </c>
      <c r="AT116" s="7">
        <f t="shared" si="90"/>
        <v>66.891126186959568</v>
      </c>
      <c r="AU116" s="7">
        <f t="shared" si="87"/>
        <v>80.078464618453197</v>
      </c>
      <c r="AV116" s="7">
        <f t="shared" si="87"/>
        <v>93.668468809457366</v>
      </c>
      <c r="AW116" s="7">
        <f t="shared" si="87"/>
        <v>107.47355634333353</v>
      </c>
      <c r="AX116" s="7">
        <f t="shared" si="63"/>
        <v>121.36216072681815</v>
      </c>
      <c r="AY116" s="7">
        <f t="shared" si="63"/>
        <v>135.19578150931173</v>
      </c>
      <c r="AZ116" s="7">
        <f t="shared" si="63"/>
        <v>148.71553946218197</v>
      </c>
      <c r="BA116" s="7">
        <f t="shared" si="63"/>
        <v>161.04982437099815</v>
      </c>
      <c r="BB116" s="7">
        <f t="shared" si="64"/>
        <v>167.6631899812588</v>
      </c>
      <c r="BC116" s="7">
        <f t="shared" si="72"/>
        <v>85.981083670911218</v>
      </c>
      <c r="BD116" s="7">
        <f t="shared" si="65"/>
        <v>11.46414448945483</v>
      </c>
      <c r="BE116" s="40">
        <f t="shared" si="73"/>
        <v>0.99226178414417643</v>
      </c>
      <c r="BF116" s="40">
        <f t="shared" si="74"/>
        <v>0</v>
      </c>
      <c r="BG116" s="40">
        <f t="shared" si="75"/>
        <v>0</v>
      </c>
      <c r="BH116" s="40">
        <f t="shared" si="75"/>
        <v>0</v>
      </c>
      <c r="BI116" s="40">
        <f t="shared" si="75"/>
        <v>0</v>
      </c>
      <c r="BJ116" s="40">
        <f t="shared" si="75"/>
        <v>0</v>
      </c>
      <c r="BK116" s="40">
        <f t="shared" si="59"/>
        <v>0</v>
      </c>
      <c r="BL116" s="40">
        <f t="shared" si="76"/>
        <v>0</v>
      </c>
      <c r="BM116" s="40">
        <f t="shared" si="76"/>
        <v>233.71061083350969</v>
      </c>
      <c r="BN116" s="40">
        <f t="shared" si="76"/>
        <v>532.36786972797245</v>
      </c>
      <c r="BO116" s="40">
        <f t="shared" si="76"/>
        <v>788.83067208283603</v>
      </c>
      <c r="BP116" s="40">
        <f t="shared" si="60"/>
        <v>985.62150174243709</v>
      </c>
      <c r="BQ116" s="40">
        <f t="shared" si="60"/>
        <v>1109.3293888776961</v>
      </c>
      <c r="BR116" s="40">
        <f t="shared" si="60"/>
        <v>1151.523845417295</v>
      </c>
      <c r="BS116" s="40">
        <f t="shared" si="60"/>
        <v>1109.3293888776961</v>
      </c>
      <c r="BT116" s="40">
        <f t="shared" si="84"/>
        <v>985.62150174243709</v>
      </c>
      <c r="BU116" s="40">
        <f t="shared" si="84"/>
        <v>788.83067208283603</v>
      </c>
      <c r="BV116" s="40">
        <f t="shared" si="84"/>
        <v>532.36786972797245</v>
      </c>
      <c r="BW116" s="40">
        <f t="shared" si="84"/>
        <v>233.71061083350969</v>
      </c>
      <c r="BX116" s="40">
        <f t="shared" si="85"/>
        <v>0</v>
      </c>
      <c r="BY116" s="40">
        <f t="shared" si="85"/>
        <v>0</v>
      </c>
      <c r="BZ116" s="40">
        <f t="shared" si="85"/>
        <v>0</v>
      </c>
      <c r="CA116" s="40">
        <f t="shared" si="85"/>
        <v>0</v>
      </c>
      <c r="CB116" s="40">
        <f t="shared" si="91"/>
        <v>0</v>
      </c>
      <c r="CC116" s="40">
        <f t="shared" si="88"/>
        <v>0</v>
      </c>
      <c r="CD116" s="40">
        <f t="shared" si="88"/>
        <v>0</v>
      </c>
      <c r="CE116" s="40">
        <f t="shared" si="77"/>
        <v>587.27716116282045</v>
      </c>
      <c r="CF116" s="10">
        <f t="shared" si="66"/>
        <v>1.5006530044901334</v>
      </c>
      <c r="CG116" s="14">
        <v>44301</v>
      </c>
      <c r="CH116" s="35">
        <f t="shared" si="67"/>
        <v>7.9833333333333334</v>
      </c>
      <c r="CI116" s="7">
        <f t="shared" si="68"/>
        <v>29.806435564045611</v>
      </c>
      <c r="CJ116" s="7">
        <f t="shared" si="78"/>
        <v>15.201282137663261</v>
      </c>
      <c r="CK116" s="10">
        <f t="shared" si="69"/>
        <v>19.437209821995712</v>
      </c>
      <c r="CM116" s="17" t="s">
        <v>113</v>
      </c>
      <c r="CN116" t="s">
        <v>115</v>
      </c>
      <c r="CO116" s="18" t="s">
        <v>443</v>
      </c>
      <c r="CP116">
        <v>165</v>
      </c>
      <c r="CQ116">
        <v>174.9</v>
      </c>
      <c r="CR116">
        <v>179.2</v>
      </c>
      <c r="CS116">
        <v>216.5</v>
      </c>
      <c r="CT116">
        <v>248.3</v>
      </c>
      <c r="CU116">
        <v>257.5</v>
      </c>
      <c r="CV116">
        <v>269.7</v>
      </c>
      <c r="CW116">
        <v>278</v>
      </c>
      <c r="CX116">
        <v>230.9</v>
      </c>
      <c r="CY116">
        <v>196.1</v>
      </c>
      <c r="CZ116">
        <v>148.9</v>
      </c>
      <c r="DA116">
        <v>131.5</v>
      </c>
      <c r="DB116">
        <v>2496.5</v>
      </c>
      <c r="DC116" s="17">
        <v>-15.55</v>
      </c>
      <c r="DD116">
        <v>-47.34</v>
      </c>
      <c r="DE116">
        <v>935.19</v>
      </c>
      <c r="DF116" s="24">
        <v>9133</v>
      </c>
    </row>
    <row r="117" spans="1:110" ht="15.75" thickBot="1" x14ac:dyDescent="0.3">
      <c r="A117" s="8">
        <v>106</v>
      </c>
      <c r="B117" s="3" t="s">
        <v>19</v>
      </c>
      <c r="C117" s="14">
        <v>44302</v>
      </c>
      <c r="D117" s="11">
        <f t="shared" si="70"/>
        <v>10.148587645307611</v>
      </c>
      <c r="E117" s="8">
        <f t="shared" si="79"/>
        <v>-180</v>
      </c>
      <c r="F117" s="3">
        <f t="shared" si="79"/>
        <v>-165</v>
      </c>
      <c r="G117" s="3">
        <f t="shared" si="79"/>
        <v>-150</v>
      </c>
      <c r="H117" s="3">
        <f t="shared" si="79"/>
        <v>-135</v>
      </c>
      <c r="I117" s="3">
        <f t="shared" si="57"/>
        <v>-120</v>
      </c>
      <c r="J117" s="3">
        <f t="shared" si="57"/>
        <v>-105</v>
      </c>
      <c r="K117" s="3">
        <f t="shared" si="57"/>
        <v>-90</v>
      </c>
      <c r="L117" s="3">
        <f t="shared" si="57"/>
        <v>-75</v>
      </c>
      <c r="M117" s="3">
        <f t="shared" si="80"/>
        <v>-60</v>
      </c>
      <c r="N117" s="3">
        <f t="shared" si="80"/>
        <v>-45</v>
      </c>
      <c r="O117" s="3">
        <f t="shared" si="80"/>
        <v>-30</v>
      </c>
      <c r="P117" s="3">
        <f t="shared" si="80"/>
        <v>-15</v>
      </c>
      <c r="Q117" s="3">
        <f t="shared" si="81"/>
        <v>0</v>
      </c>
      <c r="R117" s="3">
        <f t="shared" si="81"/>
        <v>15</v>
      </c>
      <c r="S117" s="3">
        <f t="shared" si="81"/>
        <v>30</v>
      </c>
      <c r="T117" s="3">
        <f t="shared" si="81"/>
        <v>45</v>
      </c>
      <c r="U117" s="3">
        <f t="shared" si="89"/>
        <v>60</v>
      </c>
      <c r="V117" s="3">
        <f t="shared" si="86"/>
        <v>75</v>
      </c>
      <c r="W117" s="3">
        <f t="shared" si="86"/>
        <v>90</v>
      </c>
      <c r="X117" s="3">
        <f t="shared" si="86"/>
        <v>105</v>
      </c>
      <c r="Y117" s="3">
        <f t="shared" si="61"/>
        <v>120</v>
      </c>
      <c r="Z117" s="3">
        <f t="shared" si="61"/>
        <v>135</v>
      </c>
      <c r="AA117" s="3">
        <f t="shared" si="61"/>
        <v>150</v>
      </c>
      <c r="AB117" s="3">
        <f t="shared" si="61"/>
        <v>165</v>
      </c>
      <c r="AC117" s="3">
        <f t="shared" si="62"/>
        <v>180</v>
      </c>
      <c r="AD117" s="7">
        <f t="shared" si="71"/>
        <v>168.0285876453076</v>
      </c>
      <c r="AE117" s="7">
        <f t="shared" si="71"/>
        <v>161.2943892816609</v>
      </c>
      <c r="AF117" s="7">
        <f t="shared" si="71"/>
        <v>148.87918626806695</v>
      </c>
      <c r="AG117" s="7">
        <f t="shared" si="71"/>
        <v>135.32945850238599</v>
      </c>
      <c r="AH117" s="7">
        <f t="shared" si="58"/>
        <v>121.48664072395398</v>
      </c>
      <c r="AI117" s="7">
        <f t="shared" si="58"/>
        <v>107.59977359291534</v>
      </c>
      <c r="AJ117" s="7">
        <f t="shared" si="58"/>
        <v>93.804270804740682</v>
      </c>
      <c r="AK117" s="7">
        <f t="shared" si="58"/>
        <v>80.231392146798882</v>
      </c>
      <c r="AL117" s="7">
        <f t="shared" si="82"/>
        <v>67.070188758592096</v>
      </c>
      <c r="AM117" s="7">
        <f t="shared" si="82"/>
        <v>54.657385556784341</v>
      </c>
      <c r="AN117" s="7">
        <f t="shared" si="82"/>
        <v>43.665515407543907</v>
      </c>
      <c r="AO117" s="7">
        <f t="shared" si="82"/>
        <v>35.46379251207847</v>
      </c>
      <c r="AP117" s="7">
        <f t="shared" si="83"/>
        <v>32.268587645307612</v>
      </c>
      <c r="AQ117" s="7">
        <f t="shared" si="83"/>
        <v>35.46379251207847</v>
      </c>
      <c r="AR117" s="7">
        <f t="shared" si="83"/>
        <v>43.665515407543907</v>
      </c>
      <c r="AS117" s="7">
        <f t="shared" si="83"/>
        <v>54.657385556784341</v>
      </c>
      <c r="AT117" s="7">
        <f t="shared" si="90"/>
        <v>67.070188758592096</v>
      </c>
      <c r="AU117" s="7">
        <f t="shared" si="87"/>
        <v>80.231392146798882</v>
      </c>
      <c r="AV117" s="7">
        <f t="shared" si="87"/>
        <v>93.804270804740682</v>
      </c>
      <c r="AW117" s="7">
        <f t="shared" si="87"/>
        <v>107.59977359291534</v>
      </c>
      <c r="AX117" s="7">
        <f t="shared" si="63"/>
        <v>121.48664072395398</v>
      </c>
      <c r="AY117" s="7">
        <f t="shared" si="63"/>
        <v>135.32945850238599</v>
      </c>
      <c r="AZ117" s="7">
        <f t="shared" si="63"/>
        <v>148.87918626806695</v>
      </c>
      <c r="BA117" s="7">
        <f t="shared" si="63"/>
        <v>161.2943892816609</v>
      </c>
      <c r="BB117" s="7">
        <f t="shared" si="64"/>
        <v>168.0285876453076</v>
      </c>
      <c r="BC117" s="7">
        <f t="shared" si="72"/>
        <v>85.827584234337351</v>
      </c>
      <c r="BD117" s="7">
        <f t="shared" si="65"/>
        <v>11.443677897911646</v>
      </c>
      <c r="BE117" s="40">
        <f t="shared" si="73"/>
        <v>0.99171072789180092</v>
      </c>
      <c r="BF117" s="40">
        <f t="shared" si="74"/>
        <v>0</v>
      </c>
      <c r="BG117" s="40">
        <f t="shared" si="75"/>
        <v>0</v>
      </c>
      <c r="BH117" s="40">
        <f t="shared" si="75"/>
        <v>0</v>
      </c>
      <c r="BI117" s="40">
        <f t="shared" si="75"/>
        <v>0</v>
      </c>
      <c r="BJ117" s="40">
        <f t="shared" si="75"/>
        <v>0</v>
      </c>
      <c r="BK117" s="40">
        <f t="shared" si="59"/>
        <v>0</v>
      </c>
      <c r="BL117" s="40">
        <f t="shared" si="76"/>
        <v>0</v>
      </c>
      <c r="BM117" s="40">
        <f t="shared" si="76"/>
        <v>230.01570558615512</v>
      </c>
      <c r="BN117" s="40">
        <f t="shared" si="76"/>
        <v>528.17280319846429</v>
      </c>
      <c r="BO117" s="40">
        <f t="shared" si="76"/>
        <v>784.20610732339901</v>
      </c>
      <c r="BP117" s="40">
        <f t="shared" si="60"/>
        <v>980.66737139988663</v>
      </c>
      <c r="BQ117" s="40">
        <f t="shared" si="60"/>
        <v>1104.1680849487036</v>
      </c>
      <c r="BR117" s="40">
        <f t="shared" si="60"/>
        <v>1146.2918784360772</v>
      </c>
      <c r="BS117" s="40">
        <f t="shared" si="60"/>
        <v>1104.1680849487036</v>
      </c>
      <c r="BT117" s="40">
        <f t="shared" si="84"/>
        <v>980.66737139988663</v>
      </c>
      <c r="BU117" s="40">
        <f t="shared" si="84"/>
        <v>784.20610732339901</v>
      </c>
      <c r="BV117" s="40">
        <f t="shared" si="84"/>
        <v>528.17280319846429</v>
      </c>
      <c r="BW117" s="40">
        <f t="shared" si="84"/>
        <v>230.01570558615512</v>
      </c>
      <c r="BX117" s="40">
        <f t="shared" si="85"/>
        <v>0</v>
      </c>
      <c r="BY117" s="40">
        <f t="shared" si="85"/>
        <v>0</v>
      </c>
      <c r="BZ117" s="40">
        <f t="shared" si="85"/>
        <v>0</v>
      </c>
      <c r="CA117" s="40">
        <f t="shared" si="85"/>
        <v>0</v>
      </c>
      <c r="CB117" s="40">
        <f t="shared" si="91"/>
        <v>0</v>
      </c>
      <c r="CC117" s="40">
        <f t="shared" si="88"/>
        <v>0</v>
      </c>
      <c r="CD117" s="40">
        <f t="shared" si="88"/>
        <v>0</v>
      </c>
      <c r="CE117" s="40">
        <f t="shared" si="77"/>
        <v>584.60885800239942</v>
      </c>
      <c r="CF117" s="10">
        <f t="shared" si="66"/>
        <v>1.4979739339219631</v>
      </c>
      <c r="CG117" s="14">
        <v>44302</v>
      </c>
      <c r="CH117" s="35">
        <f t="shared" si="67"/>
        <v>7.9833333333333334</v>
      </c>
      <c r="CI117" s="7">
        <f t="shared" si="68"/>
        <v>29.591623915443581</v>
      </c>
      <c r="CJ117" s="7">
        <f t="shared" si="78"/>
        <v>15.091728196876227</v>
      </c>
      <c r="CK117" s="10">
        <f t="shared" si="69"/>
        <v>19.316292398589958</v>
      </c>
      <c r="CM117" s="17" t="s">
        <v>139</v>
      </c>
      <c r="CN117" t="s">
        <v>156</v>
      </c>
      <c r="CO117" s="18" t="s">
        <v>444</v>
      </c>
      <c r="CP117">
        <v>175.8</v>
      </c>
      <c r="CQ117">
        <v>171.3</v>
      </c>
      <c r="CR117">
        <v>177.5</v>
      </c>
      <c r="CS117">
        <v>208.5</v>
      </c>
      <c r="CT117">
        <v>243.2</v>
      </c>
      <c r="CU117">
        <v>238.7</v>
      </c>
      <c r="CV117">
        <v>241.9</v>
      </c>
      <c r="CW117">
        <v>243.8</v>
      </c>
      <c r="CX117">
        <v>193.1</v>
      </c>
      <c r="CY117">
        <v>196.7</v>
      </c>
      <c r="CZ117">
        <v>144.19999999999999</v>
      </c>
      <c r="DA117">
        <v>134.6</v>
      </c>
      <c r="DB117">
        <v>2369.3000000000002</v>
      </c>
      <c r="DC117" s="17">
        <v>-14.95</v>
      </c>
      <c r="DD117">
        <v>-46.24</v>
      </c>
      <c r="DE117">
        <v>848</v>
      </c>
      <c r="DF117" s="24">
        <v>27853</v>
      </c>
    </row>
    <row r="118" spans="1:110" ht="15.75" thickBot="1" x14ac:dyDescent="0.3">
      <c r="A118" s="8">
        <v>107</v>
      </c>
      <c r="B118" s="3" t="s">
        <v>19</v>
      </c>
      <c r="C118" s="14">
        <v>44303</v>
      </c>
      <c r="D118" s="11">
        <f t="shared" si="70"/>
        <v>10.51097806381263</v>
      </c>
      <c r="E118" s="8">
        <f t="shared" si="79"/>
        <v>-180</v>
      </c>
      <c r="F118" s="3">
        <f t="shared" si="79"/>
        <v>-165</v>
      </c>
      <c r="G118" s="3">
        <f t="shared" si="79"/>
        <v>-150</v>
      </c>
      <c r="H118" s="3">
        <f t="shared" si="79"/>
        <v>-135</v>
      </c>
      <c r="I118" s="3">
        <f t="shared" si="57"/>
        <v>-120</v>
      </c>
      <c r="J118" s="3">
        <f t="shared" si="57"/>
        <v>-105</v>
      </c>
      <c r="K118" s="3">
        <f t="shared" si="57"/>
        <v>-90</v>
      </c>
      <c r="L118" s="3">
        <f t="shared" si="57"/>
        <v>-75</v>
      </c>
      <c r="M118" s="3">
        <f t="shared" si="80"/>
        <v>-60</v>
      </c>
      <c r="N118" s="3">
        <f t="shared" si="80"/>
        <v>-45</v>
      </c>
      <c r="O118" s="3">
        <f t="shared" si="80"/>
        <v>-30</v>
      </c>
      <c r="P118" s="3">
        <f t="shared" si="80"/>
        <v>-15</v>
      </c>
      <c r="Q118" s="3">
        <f t="shared" si="81"/>
        <v>0</v>
      </c>
      <c r="R118" s="3">
        <f t="shared" si="81"/>
        <v>15</v>
      </c>
      <c r="S118" s="3">
        <f t="shared" si="81"/>
        <v>30</v>
      </c>
      <c r="T118" s="3">
        <f t="shared" si="81"/>
        <v>45</v>
      </c>
      <c r="U118" s="3">
        <f t="shared" si="89"/>
        <v>60</v>
      </c>
      <c r="V118" s="3">
        <f t="shared" si="86"/>
        <v>75</v>
      </c>
      <c r="W118" s="3">
        <f t="shared" si="86"/>
        <v>90</v>
      </c>
      <c r="X118" s="3">
        <f t="shared" si="86"/>
        <v>105</v>
      </c>
      <c r="Y118" s="3">
        <f t="shared" si="61"/>
        <v>120</v>
      </c>
      <c r="Z118" s="3">
        <f t="shared" si="61"/>
        <v>135</v>
      </c>
      <c r="AA118" s="3">
        <f t="shared" si="61"/>
        <v>150</v>
      </c>
      <c r="AB118" s="3">
        <f t="shared" si="61"/>
        <v>165</v>
      </c>
      <c r="AC118" s="3">
        <f t="shared" si="62"/>
        <v>180</v>
      </c>
      <c r="AD118" s="7">
        <f t="shared" si="71"/>
        <v>168.39097806381267</v>
      </c>
      <c r="AE118" s="7">
        <f t="shared" si="71"/>
        <v>161.53314186168038</v>
      </c>
      <c r="AF118" s="7">
        <f t="shared" si="71"/>
        <v>149.03842442520826</v>
      </c>
      <c r="AG118" s="7">
        <f t="shared" si="71"/>
        <v>135.46001403316376</v>
      </c>
      <c r="AH118" s="7">
        <f t="shared" si="58"/>
        <v>121.6088485390034</v>
      </c>
      <c r="AI118" s="7">
        <f t="shared" si="58"/>
        <v>107.72430864983667</v>
      </c>
      <c r="AJ118" s="7">
        <f t="shared" si="58"/>
        <v>93.938823229067808</v>
      </c>
      <c r="AK118" s="7">
        <f t="shared" si="58"/>
        <v>80.383387783840604</v>
      </c>
      <c r="AL118" s="7">
        <f t="shared" si="82"/>
        <v>67.248516504289896</v>
      </c>
      <c r="AM118" s="7">
        <f t="shared" si="82"/>
        <v>54.873855361612598</v>
      </c>
      <c r="AN118" s="7">
        <f t="shared" si="82"/>
        <v>43.934792811938856</v>
      </c>
      <c r="AO118" s="7">
        <f t="shared" si="82"/>
        <v>35.794061984646149</v>
      </c>
      <c r="AP118" s="7">
        <f t="shared" si="83"/>
        <v>32.63097806381262</v>
      </c>
      <c r="AQ118" s="7">
        <f t="shared" si="83"/>
        <v>35.794061984646149</v>
      </c>
      <c r="AR118" s="7">
        <f t="shared" si="83"/>
        <v>43.934792811938856</v>
      </c>
      <c r="AS118" s="7">
        <f t="shared" si="83"/>
        <v>54.873855361612598</v>
      </c>
      <c r="AT118" s="7">
        <f t="shared" si="90"/>
        <v>67.248516504289896</v>
      </c>
      <c r="AU118" s="7">
        <f t="shared" si="87"/>
        <v>80.383387783840604</v>
      </c>
      <c r="AV118" s="7">
        <f t="shared" si="87"/>
        <v>93.938823229067808</v>
      </c>
      <c r="AW118" s="7">
        <f t="shared" si="87"/>
        <v>107.72430864983667</v>
      </c>
      <c r="AX118" s="7">
        <f t="shared" si="63"/>
        <v>121.6088485390034</v>
      </c>
      <c r="AY118" s="7">
        <f t="shared" si="63"/>
        <v>135.46001403316376</v>
      </c>
      <c r="AZ118" s="7">
        <f t="shared" si="63"/>
        <v>149.03842442520826</v>
      </c>
      <c r="BA118" s="7">
        <f t="shared" si="63"/>
        <v>161.53314186168038</v>
      </c>
      <c r="BB118" s="7">
        <f t="shared" si="64"/>
        <v>168.39097806381267</v>
      </c>
      <c r="BC118" s="7">
        <f t="shared" si="72"/>
        <v>85.674971863675637</v>
      </c>
      <c r="BD118" s="7">
        <f t="shared" si="65"/>
        <v>11.423329581823419</v>
      </c>
      <c r="BE118" s="40">
        <f t="shared" si="73"/>
        <v>0.99116212792964831</v>
      </c>
      <c r="BF118" s="40">
        <f t="shared" si="74"/>
        <v>0</v>
      </c>
      <c r="BG118" s="40">
        <f t="shared" si="75"/>
        <v>0</v>
      </c>
      <c r="BH118" s="40">
        <f t="shared" si="75"/>
        <v>0</v>
      </c>
      <c r="BI118" s="40">
        <f t="shared" si="75"/>
        <v>0</v>
      </c>
      <c r="BJ118" s="40">
        <f t="shared" si="75"/>
        <v>0</v>
      </c>
      <c r="BK118" s="40">
        <f t="shared" si="59"/>
        <v>0</v>
      </c>
      <c r="BL118" s="40">
        <f t="shared" si="76"/>
        <v>0</v>
      </c>
      <c r="BM118" s="40">
        <f t="shared" si="76"/>
        <v>226.34541300844643</v>
      </c>
      <c r="BN118" s="40">
        <f t="shared" si="76"/>
        <v>523.99423783630334</v>
      </c>
      <c r="BO118" s="40">
        <f t="shared" si="76"/>
        <v>779.59107822637463</v>
      </c>
      <c r="BP118" s="40">
        <f t="shared" si="60"/>
        <v>975.71743189982715</v>
      </c>
      <c r="BQ118" s="40">
        <f t="shared" si="60"/>
        <v>1099.0076119679391</v>
      </c>
      <c r="BR118" s="40">
        <f t="shared" si="60"/>
        <v>1141.0595964057247</v>
      </c>
      <c r="BS118" s="40">
        <f t="shared" si="60"/>
        <v>1099.0076119679391</v>
      </c>
      <c r="BT118" s="40">
        <f t="shared" si="84"/>
        <v>975.71743189982715</v>
      </c>
      <c r="BU118" s="40">
        <f t="shared" si="84"/>
        <v>779.59107822637463</v>
      </c>
      <c r="BV118" s="40">
        <f t="shared" si="84"/>
        <v>523.99423783630334</v>
      </c>
      <c r="BW118" s="40">
        <f t="shared" si="84"/>
        <v>226.34541300844643</v>
      </c>
      <c r="BX118" s="40">
        <f t="shared" si="85"/>
        <v>0</v>
      </c>
      <c r="BY118" s="40">
        <f t="shared" si="85"/>
        <v>0</v>
      </c>
      <c r="BZ118" s="40">
        <f t="shared" si="85"/>
        <v>0</v>
      </c>
      <c r="CA118" s="40">
        <f t="shared" si="85"/>
        <v>0</v>
      </c>
      <c r="CB118" s="40">
        <f t="shared" si="91"/>
        <v>0</v>
      </c>
      <c r="CC118" s="40">
        <f t="shared" si="88"/>
        <v>0</v>
      </c>
      <c r="CD118" s="40">
        <f t="shared" si="88"/>
        <v>0</v>
      </c>
      <c r="CE118" s="40">
        <f t="shared" si="77"/>
        <v>581.94039416691965</v>
      </c>
      <c r="CF118" s="10">
        <f t="shared" si="66"/>
        <v>1.4953103455746424</v>
      </c>
      <c r="CG118" s="14">
        <v>44303</v>
      </c>
      <c r="CH118" s="35">
        <f t="shared" si="67"/>
        <v>7.9833333333333334</v>
      </c>
      <c r="CI118" s="7">
        <f t="shared" si="68"/>
        <v>29.37730602182107</v>
      </c>
      <c r="CJ118" s="7">
        <f t="shared" si="78"/>
        <v>14.982426071128746</v>
      </c>
      <c r="CK118" s="10">
        <f t="shared" si="69"/>
        <v>19.195376999863253</v>
      </c>
      <c r="CM118" s="17" t="s">
        <v>89</v>
      </c>
      <c r="CN118" t="s">
        <v>93</v>
      </c>
      <c r="CO118" s="18" t="s">
        <v>445</v>
      </c>
      <c r="CP118">
        <v>222</v>
      </c>
      <c r="CQ118">
        <v>181.2</v>
      </c>
      <c r="CR118">
        <v>157</v>
      </c>
      <c r="CS118">
        <v>147.1</v>
      </c>
      <c r="CT118">
        <v>201.3</v>
      </c>
      <c r="CU118">
        <v>215.5</v>
      </c>
      <c r="CV118">
        <v>259.39999999999998</v>
      </c>
      <c r="CW118">
        <v>288.3</v>
      </c>
      <c r="CX118">
        <v>284.39999999999998</v>
      </c>
      <c r="CY118">
        <v>294.10000000000002</v>
      </c>
      <c r="CZ118">
        <v>288.5</v>
      </c>
      <c r="DA118">
        <v>265.39999999999998</v>
      </c>
      <c r="DB118">
        <v>2804.2</v>
      </c>
      <c r="DC118" s="17">
        <v>-3.77</v>
      </c>
      <c r="DD118">
        <v>-38.549999999999997</v>
      </c>
      <c r="DE118">
        <v>26.45</v>
      </c>
      <c r="DF118" s="24">
        <v>7240</v>
      </c>
    </row>
    <row r="119" spans="1:110" ht="15.75" thickBot="1" x14ac:dyDescent="0.3">
      <c r="A119" s="8">
        <v>108</v>
      </c>
      <c r="B119" s="3" t="s">
        <v>19</v>
      </c>
      <c r="C119" s="14">
        <v>44304</v>
      </c>
      <c r="D119" s="11">
        <f t="shared" si="70"/>
        <v>10.870253852671851</v>
      </c>
      <c r="E119" s="8">
        <f t="shared" si="79"/>
        <v>-180</v>
      </c>
      <c r="F119" s="3">
        <f t="shared" si="79"/>
        <v>-165</v>
      </c>
      <c r="G119" s="3">
        <f t="shared" si="79"/>
        <v>-150</v>
      </c>
      <c r="H119" s="3">
        <f t="shared" si="79"/>
        <v>-135</v>
      </c>
      <c r="I119" s="3">
        <f t="shared" si="57"/>
        <v>-120</v>
      </c>
      <c r="J119" s="3">
        <f t="shared" si="57"/>
        <v>-105</v>
      </c>
      <c r="K119" s="3">
        <f t="shared" si="57"/>
        <v>-90</v>
      </c>
      <c r="L119" s="3">
        <f t="shared" si="57"/>
        <v>-75</v>
      </c>
      <c r="M119" s="3">
        <f t="shared" si="80"/>
        <v>-60</v>
      </c>
      <c r="N119" s="3">
        <f t="shared" si="80"/>
        <v>-45</v>
      </c>
      <c r="O119" s="3">
        <f t="shared" si="80"/>
        <v>-30</v>
      </c>
      <c r="P119" s="3">
        <f t="shared" si="80"/>
        <v>-15</v>
      </c>
      <c r="Q119" s="3">
        <f t="shared" si="81"/>
        <v>0</v>
      </c>
      <c r="R119" s="3">
        <f t="shared" si="81"/>
        <v>15</v>
      </c>
      <c r="S119" s="3">
        <f t="shared" si="81"/>
        <v>30</v>
      </c>
      <c r="T119" s="3">
        <f t="shared" si="81"/>
        <v>45</v>
      </c>
      <c r="U119" s="3">
        <f t="shared" si="89"/>
        <v>60</v>
      </c>
      <c r="V119" s="3">
        <f t="shared" si="86"/>
        <v>75</v>
      </c>
      <c r="W119" s="3">
        <f t="shared" si="86"/>
        <v>90</v>
      </c>
      <c r="X119" s="3">
        <f t="shared" si="86"/>
        <v>105</v>
      </c>
      <c r="Y119" s="3">
        <f t="shared" si="61"/>
        <v>120</v>
      </c>
      <c r="Z119" s="3">
        <f t="shared" si="61"/>
        <v>135</v>
      </c>
      <c r="AA119" s="3">
        <f t="shared" si="61"/>
        <v>150</v>
      </c>
      <c r="AB119" s="3">
        <f t="shared" si="61"/>
        <v>165</v>
      </c>
      <c r="AC119" s="3">
        <f t="shared" si="62"/>
        <v>180</v>
      </c>
      <c r="AD119" s="7">
        <f t="shared" si="71"/>
        <v>168.75025385267179</v>
      </c>
      <c r="AE119" s="7">
        <f t="shared" si="71"/>
        <v>161.76596036027982</v>
      </c>
      <c r="AF119" s="7">
        <f t="shared" si="71"/>
        <v>149.19323691302637</v>
      </c>
      <c r="AG119" s="7">
        <f t="shared" si="71"/>
        <v>135.58744209740289</v>
      </c>
      <c r="AH119" s="7">
        <f t="shared" si="58"/>
        <v>121.7287703288487</v>
      </c>
      <c r="AI119" s="7">
        <f t="shared" si="58"/>
        <v>107.84713519087822</v>
      </c>
      <c r="AJ119" s="7">
        <f t="shared" si="58"/>
        <v>94.072084896625071</v>
      </c>
      <c r="AK119" s="7">
        <f t="shared" si="58"/>
        <v>80.534392867448304</v>
      </c>
      <c r="AL119" s="7">
        <f t="shared" si="82"/>
        <v>67.426029761555967</v>
      </c>
      <c r="AM119" s="7">
        <f t="shared" si="82"/>
        <v>55.089485784321965</v>
      </c>
      <c r="AN119" s="7">
        <f t="shared" si="82"/>
        <v>44.202802553771441</v>
      </c>
      <c r="AO119" s="7">
        <f t="shared" si="82"/>
        <v>36.122020333810447</v>
      </c>
      <c r="AP119" s="7">
        <f t="shared" si="83"/>
        <v>32.990253852671856</v>
      </c>
      <c r="AQ119" s="7">
        <f t="shared" si="83"/>
        <v>36.122020333810447</v>
      </c>
      <c r="AR119" s="7">
        <f t="shared" si="83"/>
        <v>44.202802553771441</v>
      </c>
      <c r="AS119" s="7">
        <f t="shared" si="83"/>
        <v>55.089485784321965</v>
      </c>
      <c r="AT119" s="7">
        <f t="shared" si="90"/>
        <v>67.426029761555967</v>
      </c>
      <c r="AU119" s="7">
        <f t="shared" si="87"/>
        <v>80.534392867448304</v>
      </c>
      <c r="AV119" s="7">
        <f t="shared" si="87"/>
        <v>94.072084896625071</v>
      </c>
      <c r="AW119" s="7">
        <f t="shared" si="87"/>
        <v>107.84713519087822</v>
      </c>
      <c r="AX119" s="7">
        <f t="shared" si="63"/>
        <v>121.7287703288487</v>
      </c>
      <c r="AY119" s="7">
        <f t="shared" si="63"/>
        <v>135.58744209740289</v>
      </c>
      <c r="AZ119" s="7">
        <f t="shared" si="63"/>
        <v>149.19323691302637</v>
      </c>
      <c r="BA119" s="7">
        <f t="shared" si="63"/>
        <v>161.76596036027982</v>
      </c>
      <c r="BB119" s="7">
        <f t="shared" si="64"/>
        <v>168.75025385267179</v>
      </c>
      <c r="BC119" s="7">
        <f t="shared" si="72"/>
        <v>85.523286728744651</v>
      </c>
      <c r="BD119" s="7">
        <f t="shared" si="65"/>
        <v>11.403104897165953</v>
      </c>
      <c r="BE119" s="40">
        <f t="shared" si="73"/>
        <v>0.99061614681972687</v>
      </c>
      <c r="BF119" s="40">
        <f t="shared" si="74"/>
        <v>0</v>
      </c>
      <c r="BG119" s="40">
        <f t="shared" si="75"/>
        <v>0</v>
      </c>
      <c r="BH119" s="40">
        <f t="shared" si="75"/>
        <v>0</v>
      </c>
      <c r="BI119" s="40">
        <f t="shared" si="75"/>
        <v>0</v>
      </c>
      <c r="BJ119" s="40">
        <f t="shared" si="75"/>
        <v>0</v>
      </c>
      <c r="BK119" s="40">
        <f t="shared" si="59"/>
        <v>0</v>
      </c>
      <c r="BL119" s="40">
        <f t="shared" si="76"/>
        <v>0</v>
      </c>
      <c r="BM119" s="40">
        <f t="shared" si="76"/>
        <v>222.7011319676821</v>
      </c>
      <c r="BN119" s="40">
        <f t="shared" si="76"/>
        <v>519.8340511333123</v>
      </c>
      <c r="BO119" s="40">
        <f t="shared" si="76"/>
        <v>774.98787328778019</v>
      </c>
      <c r="BP119" s="40">
        <f t="shared" si="60"/>
        <v>970.77428711288769</v>
      </c>
      <c r="BQ119" s="40">
        <f t="shared" si="60"/>
        <v>1093.8507720588002</v>
      </c>
      <c r="BR119" s="40">
        <f t="shared" si="60"/>
        <v>1135.8298690699619</v>
      </c>
      <c r="BS119" s="40">
        <f t="shared" si="60"/>
        <v>1093.8507720588002</v>
      </c>
      <c r="BT119" s="40">
        <f t="shared" si="84"/>
        <v>970.77428711288769</v>
      </c>
      <c r="BU119" s="40">
        <f t="shared" si="84"/>
        <v>774.98787328778019</v>
      </c>
      <c r="BV119" s="40">
        <f t="shared" si="84"/>
        <v>519.8340511333123</v>
      </c>
      <c r="BW119" s="40">
        <f t="shared" si="84"/>
        <v>222.7011319676821</v>
      </c>
      <c r="BX119" s="40">
        <f t="shared" si="85"/>
        <v>0</v>
      </c>
      <c r="BY119" s="40">
        <f t="shared" si="85"/>
        <v>0</v>
      </c>
      <c r="BZ119" s="40">
        <f t="shared" si="85"/>
        <v>0</v>
      </c>
      <c r="CA119" s="40">
        <f t="shared" si="85"/>
        <v>0</v>
      </c>
      <c r="CB119" s="40">
        <f t="shared" si="91"/>
        <v>0</v>
      </c>
      <c r="CC119" s="40">
        <f t="shared" si="88"/>
        <v>0</v>
      </c>
      <c r="CD119" s="40">
        <f t="shared" si="88"/>
        <v>0</v>
      </c>
      <c r="CE119" s="40">
        <f t="shared" si="77"/>
        <v>579.27323322568054</v>
      </c>
      <c r="CF119" s="10">
        <f t="shared" si="66"/>
        <v>1.4926629405437646</v>
      </c>
      <c r="CG119" s="14">
        <v>44304</v>
      </c>
      <c r="CH119" s="35">
        <f t="shared" si="67"/>
        <v>7.9833333333333334</v>
      </c>
      <c r="CI119" s="7">
        <f t="shared" si="68"/>
        <v>29.1635864005925</v>
      </c>
      <c r="CJ119" s="7">
        <f t="shared" si="78"/>
        <v>14.873429064302176</v>
      </c>
      <c r="CK119" s="10">
        <f t="shared" si="69"/>
        <v>19.074528071771478</v>
      </c>
      <c r="CM119" s="17" t="s">
        <v>315</v>
      </c>
      <c r="CN119" t="s">
        <v>318</v>
      </c>
      <c r="CO119" s="18" t="s">
        <v>446</v>
      </c>
      <c r="CP119">
        <v>142.30000000000001</v>
      </c>
      <c r="CQ119">
        <v>151.1</v>
      </c>
      <c r="CR119">
        <v>183.3</v>
      </c>
      <c r="CS119">
        <v>221.8</v>
      </c>
      <c r="CT119">
        <v>232.6</v>
      </c>
      <c r="CU119">
        <v>238.9</v>
      </c>
      <c r="CV119">
        <v>257.2</v>
      </c>
      <c r="CW119">
        <v>253.7</v>
      </c>
      <c r="CX119">
        <v>200.3</v>
      </c>
      <c r="CY119">
        <v>190.7</v>
      </c>
      <c r="CZ119">
        <v>175.4</v>
      </c>
      <c r="DA119">
        <v>152.5</v>
      </c>
      <c r="DB119">
        <v>2399.8000000000002</v>
      </c>
      <c r="DC119" s="17">
        <v>-20.58</v>
      </c>
      <c r="DD119">
        <v>-47.37</v>
      </c>
      <c r="DE119">
        <v>1026.2</v>
      </c>
      <c r="DF119" s="24">
        <v>4019</v>
      </c>
    </row>
    <row r="120" spans="1:110" ht="15.75" thickBot="1" x14ac:dyDescent="0.3">
      <c r="A120" s="8">
        <v>109</v>
      </c>
      <c r="B120" s="3" t="s">
        <v>19</v>
      </c>
      <c r="C120" s="14">
        <v>44305</v>
      </c>
      <c r="D120" s="11">
        <f t="shared" si="70"/>
        <v>11.226308550715238</v>
      </c>
      <c r="E120" s="8">
        <f t="shared" si="79"/>
        <v>-180</v>
      </c>
      <c r="F120" s="3">
        <f t="shared" si="79"/>
        <v>-165</v>
      </c>
      <c r="G120" s="3">
        <f t="shared" si="79"/>
        <v>-150</v>
      </c>
      <c r="H120" s="3">
        <f t="shared" si="79"/>
        <v>-135</v>
      </c>
      <c r="I120" s="3">
        <f t="shared" si="57"/>
        <v>-120</v>
      </c>
      <c r="J120" s="3">
        <f t="shared" si="57"/>
        <v>-105</v>
      </c>
      <c r="K120" s="3">
        <f t="shared" si="57"/>
        <v>-90</v>
      </c>
      <c r="L120" s="3">
        <f t="shared" si="57"/>
        <v>-75</v>
      </c>
      <c r="M120" s="3">
        <f t="shared" si="80"/>
        <v>-60</v>
      </c>
      <c r="N120" s="3">
        <f t="shared" si="80"/>
        <v>-45</v>
      </c>
      <c r="O120" s="3">
        <f t="shared" si="80"/>
        <v>-30</v>
      </c>
      <c r="P120" s="3">
        <f t="shared" si="80"/>
        <v>-15</v>
      </c>
      <c r="Q120" s="3">
        <f t="shared" si="81"/>
        <v>0</v>
      </c>
      <c r="R120" s="3">
        <f t="shared" si="81"/>
        <v>15</v>
      </c>
      <c r="S120" s="3">
        <f t="shared" si="81"/>
        <v>30</v>
      </c>
      <c r="T120" s="3">
        <f t="shared" si="81"/>
        <v>45</v>
      </c>
      <c r="U120" s="3">
        <f t="shared" si="89"/>
        <v>60</v>
      </c>
      <c r="V120" s="3">
        <f t="shared" si="86"/>
        <v>75</v>
      </c>
      <c r="W120" s="3">
        <f t="shared" si="86"/>
        <v>90</v>
      </c>
      <c r="X120" s="3">
        <f t="shared" si="86"/>
        <v>105</v>
      </c>
      <c r="Y120" s="3">
        <f t="shared" si="61"/>
        <v>120</v>
      </c>
      <c r="Z120" s="3">
        <f t="shared" si="61"/>
        <v>135</v>
      </c>
      <c r="AA120" s="3">
        <f t="shared" si="61"/>
        <v>150</v>
      </c>
      <c r="AB120" s="3">
        <f t="shared" si="61"/>
        <v>165</v>
      </c>
      <c r="AC120" s="3">
        <f t="shared" si="62"/>
        <v>180</v>
      </c>
      <c r="AD120" s="7">
        <f t="shared" si="71"/>
        <v>169.10630855071526</v>
      </c>
      <c r="AE120" s="7">
        <f t="shared" si="71"/>
        <v>161.99272996320394</v>
      </c>
      <c r="AF120" s="7">
        <f t="shared" si="71"/>
        <v>149.34361247257991</v>
      </c>
      <c r="AG120" s="7">
        <f t="shared" si="71"/>
        <v>135.71173998155774</v>
      </c>
      <c r="AH120" s="7">
        <f t="shared" si="58"/>
        <v>121.84639424854574</v>
      </c>
      <c r="AI120" s="7">
        <f t="shared" si="58"/>
        <v>107.96822812010821</v>
      </c>
      <c r="AJ120" s="7">
        <f t="shared" si="58"/>
        <v>94.204015333038583</v>
      </c>
      <c r="AK120" s="7">
        <f t="shared" si="58"/>
        <v>80.684349103524895</v>
      </c>
      <c r="AL120" s="7">
        <f t="shared" si="82"/>
        <v>67.60264908891709</v>
      </c>
      <c r="AM120" s="7">
        <f t="shared" si="82"/>
        <v>55.304172804370822</v>
      </c>
      <c r="AN120" s="7">
        <f t="shared" si="82"/>
        <v>44.469418275988183</v>
      </c>
      <c r="AO120" s="7">
        <f t="shared" si="82"/>
        <v>36.447542270639531</v>
      </c>
      <c r="AP120" s="7">
        <f t="shared" si="83"/>
        <v>33.346308550715236</v>
      </c>
      <c r="AQ120" s="7">
        <f t="shared" si="83"/>
        <v>36.447542270639531</v>
      </c>
      <c r="AR120" s="7">
        <f t="shared" si="83"/>
        <v>44.469418275988183</v>
      </c>
      <c r="AS120" s="7">
        <f t="shared" si="83"/>
        <v>55.304172804370822</v>
      </c>
      <c r="AT120" s="7">
        <f t="shared" si="90"/>
        <v>67.60264908891709</v>
      </c>
      <c r="AU120" s="7">
        <f t="shared" si="87"/>
        <v>80.684349103524895</v>
      </c>
      <c r="AV120" s="7">
        <f t="shared" si="87"/>
        <v>94.204015333038583</v>
      </c>
      <c r="AW120" s="7">
        <f t="shared" si="87"/>
        <v>107.96822812010821</v>
      </c>
      <c r="AX120" s="7">
        <f t="shared" si="63"/>
        <v>121.84639424854574</v>
      </c>
      <c r="AY120" s="7">
        <f t="shared" si="63"/>
        <v>135.71173998155774</v>
      </c>
      <c r="AZ120" s="7">
        <f t="shared" si="63"/>
        <v>149.34361247257991</v>
      </c>
      <c r="BA120" s="7">
        <f t="shared" si="63"/>
        <v>161.99272996320394</v>
      </c>
      <c r="BB120" s="7">
        <f t="shared" si="64"/>
        <v>169.10630855071526</v>
      </c>
      <c r="BC120" s="7">
        <f t="shared" si="72"/>
        <v>85.372569591449263</v>
      </c>
      <c r="BD120" s="7">
        <f t="shared" si="65"/>
        <v>11.383009278859902</v>
      </c>
      <c r="BE120" s="40">
        <f t="shared" si="73"/>
        <v>0.99007294634802301</v>
      </c>
      <c r="BF120" s="40">
        <f t="shared" si="74"/>
        <v>0</v>
      </c>
      <c r="BG120" s="40">
        <f t="shared" si="75"/>
        <v>0</v>
      </c>
      <c r="BH120" s="40">
        <f t="shared" si="75"/>
        <v>0</v>
      </c>
      <c r="BI120" s="40">
        <f t="shared" si="75"/>
        <v>0</v>
      </c>
      <c r="BJ120" s="40">
        <f t="shared" si="75"/>
        <v>0</v>
      </c>
      <c r="BK120" s="40">
        <f t="shared" si="59"/>
        <v>0</v>
      </c>
      <c r="BL120" s="40">
        <f t="shared" si="76"/>
        <v>0</v>
      </c>
      <c r="BM120" s="40">
        <f t="shared" si="76"/>
        <v>219.08424875129595</v>
      </c>
      <c r="BN120" s="40">
        <f t="shared" si="76"/>
        <v>515.69411668613998</v>
      </c>
      <c r="BO120" s="40">
        <f t="shared" si="76"/>
        <v>770.39878456617635</v>
      </c>
      <c r="BP120" s="40">
        <f t="shared" si="60"/>
        <v>965.84055019474624</v>
      </c>
      <c r="BQ120" s="40">
        <f t="shared" si="60"/>
        <v>1088.7003802270508</v>
      </c>
      <c r="BR120" s="40">
        <f t="shared" si="60"/>
        <v>1130.6055802818585</v>
      </c>
      <c r="BS120" s="40">
        <f t="shared" si="60"/>
        <v>1088.7003802270508</v>
      </c>
      <c r="BT120" s="40">
        <f t="shared" si="84"/>
        <v>965.84055019474624</v>
      </c>
      <c r="BU120" s="40">
        <f t="shared" si="84"/>
        <v>770.39878456617635</v>
      </c>
      <c r="BV120" s="40">
        <f t="shared" si="84"/>
        <v>515.69411668613998</v>
      </c>
      <c r="BW120" s="40">
        <f t="shared" si="84"/>
        <v>219.08424875129595</v>
      </c>
      <c r="BX120" s="40">
        <f t="shared" si="85"/>
        <v>0</v>
      </c>
      <c r="BY120" s="40">
        <f t="shared" si="85"/>
        <v>0</v>
      </c>
      <c r="BZ120" s="40">
        <f t="shared" si="85"/>
        <v>0</v>
      </c>
      <c r="CA120" s="40">
        <f t="shared" si="85"/>
        <v>0</v>
      </c>
      <c r="CB120" s="40">
        <f t="shared" si="91"/>
        <v>0</v>
      </c>
      <c r="CC120" s="40">
        <f t="shared" si="88"/>
        <v>0</v>
      </c>
      <c r="CD120" s="40">
        <f t="shared" si="88"/>
        <v>0</v>
      </c>
      <c r="CE120" s="40">
        <f t="shared" si="77"/>
        <v>576.60884594374784</v>
      </c>
      <c r="CF120" s="10">
        <f t="shared" si="66"/>
        <v>1.4900324302587797</v>
      </c>
      <c r="CG120" s="14">
        <v>44305</v>
      </c>
      <c r="CH120" s="35">
        <f t="shared" si="67"/>
        <v>7.9833333333333334</v>
      </c>
      <c r="CI120" s="7">
        <f t="shared" si="68"/>
        <v>28.950569703596233</v>
      </c>
      <c r="CJ120" s="7">
        <f t="shared" si="78"/>
        <v>14.76479054883408</v>
      </c>
      <c r="CK120" s="10">
        <f t="shared" si="69"/>
        <v>18.953810436038765</v>
      </c>
      <c r="CM120" s="17" t="s">
        <v>139</v>
      </c>
      <c r="CN120" t="s">
        <v>157</v>
      </c>
      <c r="CO120" s="18" t="s">
        <v>447</v>
      </c>
      <c r="CP120" t="s">
        <v>12</v>
      </c>
      <c r="CQ120">
        <v>184.8</v>
      </c>
      <c r="CR120">
        <v>215.4</v>
      </c>
      <c r="CS120">
        <v>236.4</v>
      </c>
      <c r="CT120">
        <v>236</v>
      </c>
      <c r="CU120">
        <v>250.1</v>
      </c>
      <c r="CV120">
        <v>256.7</v>
      </c>
      <c r="CW120">
        <v>268</v>
      </c>
      <c r="CX120">
        <v>217.4</v>
      </c>
      <c r="CY120">
        <v>215.9</v>
      </c>
      <c r="CZ120">
        <v>203.7</v>
      </c>
      <c r="DA120">
        <v>182.9</v>
      </c>
      <c r="DB120" t="s">
        <v>12</v>
      </c>
      <c r="DC120" s="17">
        <v>-20.03</v>
      </c>
      <c r="DD120">
        <v>-48.93</v>
      </c>
      <c r="DE120">
        <v>543.66999999999996</v>
      </c>
      <c r="DF120" s="24">
        <v>5080</v>
      </c>
    </row>
    <row r="121" spans="1:110" ht="15.75" thickBot="1" x14ac:dyDescent="0.3">
      <c r="A121" s="8">
        <v>110</v>
      </c>
      <c r="B121" s="3" t="s">
        <v>19</v>
      </c>
      <c r="C121" s="14">
        <v>44306</v>
      </c>
      <c r="D121" s="11">
        <f t="shared" si="70"/>
        <v>11.579036651251466</v>
      </c>
      <c r="E121" s="8">
        <f t="shared" si="79"/>
        <v>-180</v>
      </c>
      <c r="F121" s="3">
        <f t="shared" si="79"/>
        <v>-165</v>
      </c>
      <c r="G121" s="3">
        <f t="shared" si="79"/>
        <v>-150</v>
      </c>
      <c r="H121" s="3">
        <f t="shared" si="79"/>
        <v>-135</v>
      </c>
      <c r="I121" s="3">
        <f t="shared" si="57"/>
        <v>-120</v>
      </c>
      <c r="J121" s="3">
        <f t="shared" si="57"/>
        <v>-105</v>
      </c>
      <c r="K121" s="3">
        <f t="shared" si="57"/>
        <v>-90</v>
      </c>
      <c r="L121" s="3">
        <f t="shared" si="57"/>
        <v>-75</v>
      </c>
      <c r="M121" s="3">
        <f t="shared" si="80"/>
        <v>-60</v>
      </c>
      <c r="N121" s="3">
        <f t="shared" si="80"/>
        <v>-45</v>
      </c>
      <c r="O121" s="3">
        <f t="shared" si="80"/>
        <v>-30</v>
      </c>
      <c r="P121" s="3">
        <f t="shared" si="80"/>
        <v>-15</v>
      </c>
      <c r="Q121" s="3">
        <f t="shared" si="81"/>
        <v>0</v>
      </c>
      <c r="R121" s="3">
        <f t="shared" si="81"/>
        <v>15</v>
      </c>
      <c r="S121" s="3">
        <f t="shared" si="81"/>
        <v>30</v>
      </c>
      <c r="T121" s="3">
        <f t="shared" si="81"/>
        <v>45</v>
      </c>
      <c r="U121" s="3">
        <f t="shared" si="89"/>
        <v>60</v>
      </c>
      <c r="V121" s="3">
        <f t="shared" si="86"/>
        <v>75</v>
      </c>
      <c r="W121" s="3">
        <f t="shared" si="86"/>
        <v>90</v>
      </c>
      <c r="X121" s="3">
        <f t="shared" si="86"/>
        <v>105</v>
      </c>
      <c r="Y121" s="3">
        <f t="shared" si="61"/>
        <v>120</v>
      </c>
      <c r="Z121" s="3">
        <f t="shared" si="61"/>
        <v>135</v>
      </c>
      <c r="AA121" s="3">
        <f t="shared" si="61"/>
        <v>150</v>
      </c>
      <c r="AB121" s="3">
        <f t="shared" si="61"/>
        <v>165</v>
      </c>
      <c r="AC121" s="3">
        <f t="shared" si="62"/>
        <v>180</v>
      </c>
      <c r="AD121" s="7">
        <f t="shared" si="71"/>
        <v>169.45903665125149</v>
      </c>
      <c r="AE121" s="7">
        <f t="shared" si="71"/>
        <v>162.21334337546941</v>
      </c>
      <c r="AF121" s="7">
        <f t="shared" si="71"/>
        <v>149.48954563014561</v>
      </c>
      <c r="AG121" s="7">
        <f t="shared" si="71"/>
        <v>135.8329082298149</v>
      </c>
      <c r="AH121" s="7">
        <f t="shared" si="58"/>
        <v>121.96171042947721</v>
      </c>
      <c r="AI121" s="7">
        <f t="shared" si="58"/>
        <v>108.0875635649011</v>
      </c>
      <c r="AJ121" s="7">
        <f t="shared" si="58"/>
        <v>94.334574790064465</v>
      </c>
      <c r="AK121" s="7">
        <f t="shared" si="58"/>
        <v>80.833198600349547</v>
      </c>
      <c r="AL121" s="7">
        <f t="shared" si="82"/>
        <v>67.778295320740312</v>
      </c>
      <c r="AM121" s="7">
        <f t="shared" si="82"/>
        <v>55.51781288332235</v>
      </c>
      <c r="AN121" s="7">
        <f t="shared" si="82"/>
        <v>44.734514800141802</v>
      </c>
      <c r="AO121" s="7">
        <f t="shared" si="82"/>
        <v>36.770504137389047</v>
      </c>
      <c r="AP121" s="7">
        <f t="shared" si="83"/>
        <v>33.699036651251475</v>
      </c>
      <c r="AQ121" s="7">
        <f t="shared" si="83"/>
        <v>36.770504137389047</v>
      </c>
      <c r="AR121" s="7">
        <f t="shared" si="83"/>
        <v>44.734514800141802</v>
      </c>
      <c r="AS121" s="7">
        <f t="shared" si="83"/>
        <v>55.51781288332235</v>
      </c>
      <c r="AT121" s="7">
        <f t="shared" si="90"/>
        <v>67.778295320740312</v>
      </c>
      <c r="AU121" s="7">
        <f t="shared" si="87"/>
        <v>80.833198600349547</v>
      </c>
      <c r="AV121" s="7">
        <f t="shared" si="87"/>
        <v>94.334574790064465</v>
      </c>
      <c r="AW121" s="7">
        <f t="shared" si="87"/>
        <v>108.0875635649011</v>
      </c>
      <c r="AX121" s="7">
        <f t="shared" si="63"/>
        <v>121.96171042947721</v>
      </c>
      <c r="AY121" s="7">
        <f t="shared" si="63"/>
        <v>135.8329082298149</v>
      </c>
      <c r="AZ121" s="7">
        <f t="shared" si="63"/>
        <v>149.48954563014561</v>
      </c>
      <c r="BA121" s="7">
        <f t="shared" si="63"/>
        <v>162.21334337546941</v>
      </c>
      <c r="BB121" s="7">
        <f t="shared" si="64"/>
        <v>169.45903665125149</v>
      </c>
      <c r="BC121" s="7">
        <f t="shared" si="72"/>
        <v>85.222861810115688</v>
      </c>
      <c r="BD121" s="7">
        <f t="shared" si="65"/>
        <v>11.363048241348759</v>
      </c>
      <c r="BE121" s="40">
        <f t="shared" si="73"/>
        <v>0.98953268747655954</v>
      </c>
      <c r="BF121" s="40">
        <f t="shared" si="74"/>
        <v>0</v>
      </c>
      <c r="BG121" s="40">
        <f t="shared" si="75"/>
        <v>0</v>
      </c>
      <c r="BH121" s="40">
        <f t="shared" si="75"/>
        <v>0</v>
      </c>
      <c r="BI121" s="40">
        <f t="shared" si="75"/>
        <v>0</v>
      </c>
      <c r="BJ121" s="40">
        <f t="shared" si="75"/>
        <v>0</v>
      </c>
      <c r="BK121" s="40">
        <f t="shared" si="59"/>
        <v>0</v>
      </c>
      <c r="BL121" s="40">
        <f t="shared" si="76"/>
        <v>0</v>
      </c>
      <c r="BM121" s="40">
        <f t="shared" si="76"/>
        <v>215.49613622666104</v>
      </c>
      <c r="BN121" s="40">
        <f t="shared" si="76"/>
        <v>511.57630275833139</v>
      </c>
      <c r="BO121" s="40">
        <f t="shared" si="76"/>
        <v>765.82610573144325</v>
      </c>
      <c r="BP121" s="40">
        <f t="shared" si="60"/>
        <v>960.9188412410457</v>
      </c>
      <c r="BQ121" s="40">
        <f t="shared" si="60"/>
        <v>1083.5592617681477</v>
      </c>
      <c r="BR121" s="40">
        <f t="shared" si="60"/>
        <v>1125.3896253267055</v>
      </c>
      <c r="BS121" s="40">
        <f t="shared" si="60"/>
        <v>1083.5592617681477</v>
      </c>
      <c r="BT121" s="40">
        <f t="shared" si="84"/>
        <v>960.9188412410457</v>
      </c>
      <c r="BU121" s="40">
        <f t="shared" si="84"/>
        <v>765.82610573144325</v>
      </c>
      <c r="BV121" s="40">
        <f t="shared" si="84"/>
        <v>511.57630275833139</v>
      </c>
      <c r="BW121" s="40">
        <f t="shared" si="84"/>
        <v>215.49613622666104</v>
      </c>
      <c r="BX121" s="40">
        <f t="shared" si="85"/>
        <v>0</v>
      </c>
      <c r="BY121" s="40">
        <f t="shared" si="85"/>
        <v>0</v>
      </c>
      <c r="BZ121" s="40">
        <f t="shared" si="85"/>
        <v>0</v>
      </c>
      <c r="CA121" s="40">
        <f t="shared" si="85"/>
        <v>0</v>
      </c>
      <c r="CB121" s="40">
        <f t="shared" si="91"/>
        <v>0</v>
      </c>
      <c r="CC121" s="40">
        <f t="shared" si="88"/>
        <v>0</v>
      </c>
      <c r="CD121" s="40">
        <f t="shared" si="88"/>
        <v>0</v>
      </c>
      <c r="CE121" s="40">
        <f t="shared" si="77"/>
        <v>573.94870891661981</v>
      </c>
      <c r="CF121" s="10">
        <f t="shared" si="66"/>
        <v>1.4874195365586533</v>
      </c>
      <c r="CG121" s="14">
        <v>44306</v>
      </c>
      <c r="CH121" s="35">
        <f t="shared" si="67"/>
        <v>7.9833333333333334</v>
      </c>
      <c r="CI121" s="7">
        <f t="shared" si="68"/>
        <v>28.738360632349288</v>
      </c>
      <c r="CJ121" s="7">
        <f t="shared" si="78"/>
        <v>14.656563922498137</v>
      </c>
      <c r="CK121" s="10">
        <f t="shared" si="69"/>
        <v>18.83328923572331</v>
      </c>
      <c r="CM121" s="17" t="s">
        <v>229</v>
      </c>
      <c r="CN121" t="s">
        <v>231</v>
      </c>
      <c r="CO121" s="18" t="s">
        <v>448</v>
      </c>
      <c r="CP121">
        <v>221.5</v>
      </c>
      <c r="CQ121">
        <v>201.1</v>
      </c>
      <c r="CR121">
        <v>209.5</v>
      </c>
      <c r="CS121">
        <v>185.5</v>
      </c>
      <c r="CT121">
        <v>162</v>
      </c>
      <c r="CU121">
        <v>124.6</v>
      </c>
      <c r="CV121">
        <v>125.9</v>
      </c>
      <c r="CW121">
        <v>152.6</v>
      </c>
      <c r="CX121">
        <v>193.9</v>
      </c>
      <c r="CY121">
        <v>239.5</v>
      </c>
      <c r="CZ121">
        <v>258.3</v>
      </c>
      <c r="DA121">
        <v>255.6</v>
      </c>
      <c r="DB121">
        <v>2330</v>
      </c>
      <c r="DC121" s="17">
        <v>-8.8800000000000008</v>
      </c>
      <c r="DD121">
        <v>-36.520000000000003</v>
      </c>
      <c r="DE121">
        <v>822.76</v>
      </c>
      <c r="DF121" s="24">
        <v>4781</v>
      </c>
    </row>
    <row r="122" spans="1:110" ht="15.75" thickBot="1" x14ac:dyDescent="0.3">
      <c r="A122" s="8">
        <v>111</v>
      </c>
      <c r="B122" s="3" t="s">
        <v>19</v>
      </c>
      <c r="C122" s="14">
        <v>44307</v>
      </c>
      <c r="D122" s="11">
        <f t="shared" si="70"/>
        <v>11.928333633331848</v>
      </c>
      <c r="E122" s="8">
        <f t="shared" si="79"/>
        <v>-180</v>
      </c>
      <c r="F122" s="3">
        <f t="shared" si="79"/>
        <v>-165</v>
      </c>
      <c r="G122" s="3">
        <f t="shared" si="79"/>
        <v>-150</v>
      </c>
      <c r="H122" s="3">
        <f t="shared" si="79"/>
        <v>-135</v>
      </c>
      <c r="I122" s="3">
        <f t="shared" si="57"/>
        <v>-120</v>
      </c>
      <c r="J122" s="3">
        <f t="shared" si="57"/>
        <v>-105</v>
      </c>
      <c r="K122" s="3">
        <f t="shared" si="57"/>
        <v>-90</v>
      </c>
      <c r="L122" s="3">
        <f t="shared" si="57"/>
        <v>-75</v>
      </c>
      <c r="M122" s="3">
        <f t="shared" si="80"/>
        <v>-60</v>
      </c>
      <c r="N122" s="3">
        <f t="shared" si="80"/>
        <v>-45</v>
      </c>
      <c r="O122" s="3">
        <f t="shared" si="80"/>
        <v>-30</v>
      </c>
      <c r="P122" s="3">
        <f t="shared" si="80"/>
        <v>-15</v>
      </c>
      <c r="Q122" s="3">
        <f t="shared" si="81"/>
        <v>0</v>
      </c>
      <c r="R122" s="3">
        <f t="shared" si="81"/>
        <v>15</v>
      </c>
      <c r="S122" s="3">
        <f t="shared" si="81"/>
        <v>30</v>
      </c>
      <c r="T122" s="3">
        <f t="shared" si="81"/>
        <v>45</v>
      </c>
      <c r="U122" s="3">
        <f t="shared" si="89"/>
        <v>60</v>
      </c>
      <c r="V122" s="3">
        <f t="shared" si="86"/>
        <v>75</v>
      </c>
      <c r="W122" s="3">
        <f t="shared" si="86"/>
        <v>90</v>
      </c>
      <c r="X122" s="3">
        <f t="shared" si="86"/>
        <v>105</v>
      </c>
      <c r="Y122" s="3">
        <f t="shared" si="61"/>
        <v>120</v>
      </c>
      <c r="Z122" s="3">
        <f t="shared" si="61"/>
        <v>135</v>
      </c>
      <c r="AA122" s="3">
        <f t="shared" si="61"/>
        <v>150</v>
      </c>
      <c r="AB122" s="3">
        <f t="shared" si="61"/>
        <v>165</v>
      </c>
      <c r="AC122" s="3">
        <f t="shared" si="62"/>
        <v>180</v>
      </c>
      <c r="AD122" s="7">
        <f t="shared" si="71"/>
        <v>169.80833363333181</v>
      </c>
      <c r="AE122" s="7">
        <f t="shared" si="71"/>
        <v>162.42770141035214</v>
      </c>
      <c r="AF122" s="7">
        <f t="shared" si="71"/>
        <v>149.63103670460279</v>
      </c>
      <c r="AG122" s="7">
        <f t="shared" si="71"/>
        <v>135.9509506043475</v>
      </c>
      <c r="AH122" s="7">
        <f t="shared" si="58"/>
        <v>122.07471095416041</v>
      </c>
      <c r="AI122" s="7">
        <f t="shared" si="58"/>
        <v>108.20511887010819</v>
      </c>
      <c r="AJ122" s="7">
        <f t="shared" si="58"/>
        <v>94.463724259183522</v>
      </c>
      <c r="AK122" s="7">
        <f t="shared" si="58"/>
        <v>80.980883902117768</v>
      </c>
      <c r="AL122" s="7">
        <f t="shared" si="82"/>
        <v>67.952889621023829</v>
      </c>
      <c r="AM122" s="7">
        <f t="shared" si="82"/>
        <v>55.730303033188576</v>
      </c>
      <c r="AN122" s="7">
        <f t="shared" si="82"/>
        <v>44.997968180819413</v>
      </c>
      <c r="AO122" s="7">
        <f t="shared" si="82"/>
        <v>37.0907839177938</v>
      </c>
      <c r="AP122" s="7">
        <f t="shared" si="83"/>
        <v>34.048333633331843</v>
      </c>
      <c r="AQ122" s="7">
        <f t="shared" si="83"/>
        <v>37.0907839177938</v>
      </c>
      <c r="AR122" s="7">
        <f t="shared" si="83"/>
        <v>44.997968180819413</v>
      </c>
      <c r="AS122" s="7">
        <f t="shared" si="83"/>
        <v>55.730303033188576</v>
      </c>
      <c r="AT122" s="7">
        <f t="shared" si="90"/>
        <v>67.952889621023829</v>
      </c>
      <c r="AU122" s="7">
        <f t="shared" si="87"/>
        <v>80.980883902117768</v>
      </c>
      <c r="AV122" s="7">
        <f t="shared" si="87"/>
        <v>94.463724259183522</v>
      </c>
      <c r="AW122" s="7">
        <f t="shared" si="87"/>
        <v>108.20511887010819</v>
      </c>
      <c r="AX122" s="7">
        <f t="shared" si="63"/>
        <v>122.07471095416041</v>
      </c>
      <c r="AY122" s="7">
        <f t="shared" si="63"/>
        <v>135.9509506043475</v>
      </c>
      <c r="AZ122" s="7">
        <f t="shared" si="63"/>
        <v>149.63103670460279</v>
      </c>
      <c r="BA122" s="7">
        <f t="shared" si="63"/>
        <v>162.42770141035214</v>
      </c>
      <c r="BB122" s="7">
        <f t="shared" si="64"/>
        <v>169.80833363333181</v>
      </c>
      <c r="BC122" s="7">
        <f t="shared" si="72"/>
        <v>85.07420534184152</v>
      </c>
      <c r="BD122" s="7">
        <f t="shared" si="65"/>
        <v>11.343227378912202</v>
      </c>
      <c r="BE122" s="40">
        <f t="shared" si="73"/>
        <v>0.98899553029569987</v>
      </c>
      <c r="BF122" s="40">
        <f t="shared" si="74"/>
        <v>0</v>
      </c>
      <c r="BG122" s="40">
        <f t="shared" si="75"/>
        <v>0</v>
      </c>
      <c r="BH122" s="40">
        <f t="shared" si="75"/>
        <v>0</v>
      </c>
      <c r="BI122" s="40">
        <f t="shared" si="75"/>
        <v>0</v>
      </c>
      <c r="BJ122" s="40">
        <f t="shared" si="75"/>
        <v>0</v>
      </c>
      <c r="BK122" s="40">
        <f t="shared" si="59"/>
        <v>0</v>
      </c>
      <c r="BL122" s="40">
        <f t="shared" si="76"/>
        <v>0</v>
      </c>
      <c r="BM122" s="40">
        <f t="shared" si="76"/>
        <v>211.93815302848887</v>
      </c>
      <c r="BN122" s="40">
        <f t="shared" si="76"/>
        <v>507.48247086376983</v>
      </c>
      <c r="BO122" s="40">
        <f t="shared" si="76"/>
        <v>761.27213012960067</v>
      </c>
      <c r="BP122" s="40">
        <f t="shared" si="60"/>
        <v>956.01178495425722</v>
      </c>
      <c r="BQ122" s="40">
        <f t="shared" si="60"/>
        <v>1078.430249683935</v>
      </c>
      <c r="BR122" s="40">
        <f t="shared" si="60"/>
        <v>1120.1849082533849</v>
      </c>
      <c r="BS122" s="40">
        <f t="shared" si="60"/>
        <v>1078.430249683935</v>
      </c>
      <c r="BT122" s="40">
        <f t="shared" si="84"/>
        <v>956.01178495425722</v>
      </c>
      <c r="BU122" s="40">
        <f t="shared" si="84"/>
        <v>761.27213012960067</v>
      </c>
      <c r="BV122" s="40">
        <f t="shared" si="84"/>
        <v>507.48247086376983</v>
      </c>
      <c r="BW122" s="40">
        <f t="shared" si="84"/>
        <v>211.93815302848887</v>
      </c>
      <c r="BX122" s="40">
        <f t="shared" si="85"/>
        <v>0</v>
      </c>
      <c r="BY122" s="40">
        <f t="shared" si="85"/>
        <v>0</v>
      </c>
      <c r="BZ122" s="40">
        <f t="shared" si="85"/>
        <v>0</v>
      </c>
      <c r="CA122" s="40">
        <f t="shared" si="85"/>
        <v>0</v>
      </c>
      <c r="CB122" s="40">
        <f t="shared" si="91"/>
        <v>0</v>
      </c>
      <c r="CC122" s="40">
        <f t="shared" si="88"/>
        <v>0</v>
      </c>
      <c r="CD122" s="40">
        <f t="shared" si="88"/>
        <v>0</v>
      </c>
      <c r="CE122" s="40">
        <f t="shared" si="77"/>
        <v>571.29430320922631</v>
      </c>
      <c r="CF122" s="10">
        <f t="shared" si="66"/>
        <v>1.4848249917328824</v>
      </c>
      <c r="CG122" s="14">
        <v>44307</v>
      </c>
      <c r="CH122" s="35">
        <f t="shared" si="67"/>
        <v>7.9833333333333334</v>
      </c>
      <c r="CI122" s="7">
        <f t="shared" si="68"/>
        <v>28.527063854035756</v>
      </c>
      <c r="CJ122" s="7">
        <f t="shared" si="78"/>
        <v>14.548802565558235</v>
      </c>
      <c r="CK122" s="10">
        <f t="shared" si="69"/>
        <v>18.713029880828753</v>
      </c>
      <c r="CM122" s="17" t="s">
        <v>198</v>
      </c>
      <c r="CN122" t="s">
        <v>200</v>
      </c>
      <c r="CO122" s="18" t="s">
        <v>449</v>
      </c>
      <c r="CP122">
        <v>121.4</v>
      </c>
      <c r="CQ122">
        <v>114.9</v>
      </c>
      <c r="CR122">
        <v>132.9</v>
      </c>
      <c r="CS122">
        <v>188.5</v>
      </c>
      <c r="CT122">
        <v>228.5</v>
      </c>
      <c r="CU122">
        <v>249.3</v>
      </c>
      <c r="CV122">
        <v>263.7</v>
      </c>
      <c r="CW122">
        <v>236.3</v>
      </c>
      <c r="CX122">
        <v>146.9</v>
      </c>
      <c r="CY122">
        <v>155.4</v>
      </c>
      <c r="CZ122">
        <v>131.1</v>
      </c>
      <c r="DA122">
        <v>119.5</v>
      </c>
      <c r="DB122">
        <v>2088.4</v>
      </c>
      <c r="DC122" s="17">
        <v>-12.29</v>
      </c>
      <c r="DD122">
        <v>-55.29</v>
      </c>
      <c r="DE122">
        <v>415</v>
      </c>
      <c r="DF122" s="24">
        <v>26486</v>
      </c>
    </row>
    <row r="123" spans="1:110" ht="15.75" thickBot="1" x14ac:dyDescent="0.3">
      <c r="A123" s="8">
        <v>112</v>
      </c>
      <c r="B123" s="3" t="s">
        <v>19</v>
      </c>
      <c r="C123" s="14">
        <v>44308</v>
      </c>
      <c r="D123" s="11">
        <f t="shared" si="70"/>
        <v>12.274095992722152</v>
      </c>
      <c r="E123" s="8">
        <f t="shared" si="79"/>
        <v>-180</v>
      </c>
      <c r="F123" s="3">
        <f t="shared" si="79"/>
        <v>-165</v>
      </c>
      <c r="G123" s="3">
        <f t="shared" si="79"/>
        <v>-150</v>
      </c>
      <c r="H123" s="3">
        <f t="shared" si="79"/>
        <v>-135</v>
      </c>
      <c r="I123" s="3">
        <f t="shared" si="57"/>
        <v>-120</v>
      </c>
      <c r="J123" s="3">
        <f t="shared" si="57"/>
        <v>-105</v>
      </c>
      <c r="K123" s="3">
        <f t="shared" si="57"/>
        <v>-90</v>
      </c>
      <c r="L123" s="3">
        <f t="shared" si="57"/>
        <v>-75</v>
      </c>
      <c r="M123" s="3">
        <f t="shared" si="80"/>
        <v>-60</v>
      </c>
      <c r="N123" s="3">
        <f t="shared" si="80"/>
        <v>-45</v>
      </c>
      <c r="O123" s="3">
        <f t="shared" si="80"/>
        <v>-30</v>
      </c>
      <c r="P123" s="3">
        <f t="shared" si="80"/>
        <v>-15</v>
      </c>
      <c r="Q123" s="3">
        <f t="shared" si="81"/>
        <v>0</v>
      </c>
      <c r="R123" s="3">
        <f t="shared" si="81"/>
        <v>15</v>
      </c>
      <c r="S123" s="3">
        <f t="shared" si="81"/>
        <v>30</v>
      </c>
      <c r="T123" s="3">
        <f t="shared" si="81"/>
        <v>45</v>
      </c>
      <c r="U123" s="3">
        <f t="shared" si="89"/>
        <v>60</v>
      </c>
      <c r="V123" s="3">
        <f t="shared" si="86"/>
        <v>75</v>
      </c>
      <c r="W123" s="3">
        <f t="shared" si="86"/>
        <v>90</v>
      </c>
      <c r="X123" s="3">
        <f t="shared" si="86"/>
        <v>105</v>
      </c>
      <c r="Y123" s="3">
        <f t="shared" si="61"/>
        <v>120</v>
      </c>
      <c r="Z123" s="3">
        <f t="shared" si="61"/>
        <v>135</v>
      </c>
      <c r="AA123" s="3">
        <f t="shared" si="61"/>
        <v>150</v>
      </c>
      <c r="AB123" s="3">
        <f t="shared" si="61"/>
        <v>165</v>
      </c>
      <c r="AC123" s="3">
        <f t="shared" si="62"/>
        <v>180</v>
      </c>
      <c r="AD123" s="7">
        <f t="shared" si="71"/>
        <v>170.15409599272215</v>
      </c>
      <c r="AE123" s="7">
        <f t="shared" si="71"/>
        <v>162.63571357951204</v>
      </c>
      <c r="AF123" s="7">
        <f t="shared" si="71"/>
        <v>149.76809179819512</v>
      </c>
      <c r="AG123" s="7">
        <f t="shared" si="71"/>
        <v>136.06587403883762</v>
      </c>
      <c r="AH123" s="7">
        <f t="shared" si="58"/>
        <v>122.18538982775118</v>
      </c>
      <c r="AI123" s="7">
        <f t="shared" si="58"/>
        <v>108.32087259039331</v>
      </c>
      <c r="AJ123" s="7">
        <f t="shared" si="58"/>
        <v>94.591425484090536</v>
      </c>
      <c r="AK123" s="7">
        <f t="shared" si="58"/>
        <v>81.127348021649865</v>
      </c>
      <c r="AL123" s="7">
        <f t="shared" si="82"/>
        <v>68.126353536125066</v>
      </c>
      <c r="AM123" s="7">
        <f t="shared" si="82"/>
        <v>55.941540882840577</v>
      </c>
      <c r="AN123" s="7">
        <f t="shared" si="82"/>
        <v>45.259655757565731</v>
      </c>
      <c r="AO123" s="7">
        <f t="shared" si="82"/>
        <v>37.408261247505195</v>
      </c>
      <c r="AP123" s="7">
        <f t="shared" si="83"/>
        <v>34.39409599272215</v>
      </c>
      <c r="AQ123" s="7">
        <f t="shared" si="83"/>
        <v>37.408261247505195</v>
      </c>
      <c r="AR123" s="7">
        <f t="shared" si="83"/>
        <v>45.259655757565731</v>
      </c>
      <c r="AS123" s="7">
        <f t="shared" si="83"/>
        <v>55.941540882840577</v>
      </c>
      <c r="AT123" s="7">
        <f t="shared" si="90"/>
        <v>68.126353536125066</v>
      </c>
      <c r="AU123" s="7">
        <f t="shared" si="87"/>
        <v>81.127348021649865</v>
      </c>
      <c r="AV123" s="7">
        <f t="shared" si="87"/>
        <v>94.591425484090536</v>
      </c>
      <c r="AW123" s="7">
        <f t="shared" si="87"/>
        <v>108.32087259039331</v>
      </c>
      <c r="AX123" s="7">
        <f t="shared" si="63"/>
        <v>122.18538982775118</v>
      </c>
      <c r="AY123" s="7">
        <f t="shared" si="63"/>
        <v>136.06587403883762</v>
      </c>
      <c r="AZ123" s="7">
        <f t="shared" si="63"/>
        <v>149.76809179819512</v>
      </c>
      <c r="BA123" s="7">
        <f t="shared" si="63"/>
        <v>162.63571357951204</v>
      </c>
      <c r="BB123" s="7">
        <f t="shared" si="64"/>
        <v>170.15409599272215</v>
      </c>
      <c r="BC123" s="7">
        <f t="shared" si="72"/>
        <v>84.926642742786001</v>
      </c>
      <c r="BD123" s="7">
        <f t="shared" si="65"/>
        <v>11.323552365704801</v>
      </c>
      <c r="BE123" s="40">
        <f t="shared" si="73"/>
        <v>0.9884616339767095</v>
      </c>
      <c r="BF123" s="40">
        <f t="shared" si="74"/>
        <v>0</v>
      </c>
      <c r="BG123" s="40">
        <f t="shared" si="75"/>
        <v>0</v>
      </c>
      <c r="BH123" s="40">
        <f t="shared" si="75"/>
        <v>0</v>
      </c>
      <c r="BI123" s="40">
        <f t="shared" si="75"/>
        <v>0</v>
      </c>
      <c r="BJ123" s="40">
        <f t="shared" si="75"/>
        <v>0</v>
      </c>
      <c r="BK123" s="40">
        <f t="shared" si="59"/>
        <v>0</v>
      </c>
      <c r="BL123" s="40">
        <f t="shared" si="76"/>
        <v>0</v>
      </c>
      <c r="BM123" s="40">
        <f t="shared" si="76"/>
        <v>208.41164277466783</v>
      </c>
      <c r="BN123" s="40">
        <f t="shared" si="76"/>
        <v>503.41447437329606</v>
      </c>
      <c r="BO123" s="40">
        <f t="shared" si="76"/>
        <v>756.7391488662721</v>
      </c>
      <c r="BP123" s="40">
        <f t="shared" si="60"/>
        <v>951.12200832571796</v>
      </c>
      <c r="BQ123" s="40">
        <f t="shared" si="60"/>
        <v>1073.316182112336</v>
      </c>
      <c r="BR123" s="40">
        <f t="shared" si="60"/>
        <v>1114.9943392179885</v>
      </c>
      <c r="BS123" s="40">
        <f t="shared" si="60"/>
        <v>1073.316182112336</v>
      </c>
      <c r="BT123" s="40">
        <f t="shared" si="84"/>
        <v>951.12200832571796</v>
      </c>
      <c r="BU123" s="40">
        <f t="shared" si="84"/>
        <v>756.7391488662721</v>
      </c>
      <c r="BV123" s="40">
        <f t="shared" si="84"/>
        <v>503.41447437329606</v>
      </c>
      <c r="BW123" s="40">
        <f t="shared" si="84"/>
        <v>208.41164277466783</v>
      </c>
      <c r="BX123" s="40">
        <f t="shared" si="85"/>
        <v>0</v>
      </c>
      <c r="BY123" s="40">
        <f t="shared" si="85"/>
        <v>0</v>
      </c>
      <c r="BZ123" s="40">
        <f t="shared" si="85"/>
        <v>0</v>
      </c>
      <c r="CA123" s="40">
        <f t="shared" si="85"/>
        <v>0</v>
      </c>
      <c r="CB123" s="40">
        <f t="shared" si="91"/>
        <v>0</v>
      </c>
      <c r="CC123" s="40">
        <f t="shared" si="88"/>
        <v>0</v>
      </c>
      <c r="CD123" s="40">
        <f t="shared" si="88"/>
        <v>0</v>
      </c>
      <c r="CE123" s="40">
        <f t="shared" si="77"/>
        <v>568.64711300117415</v>
      </c>
      <c r="CF123" s="10">
        <f t="shared" si="66"/>
        <v>1.4822495385265635</v>
      </c>
      <c r="CG123" s="14">
        <v>44308</v>
      </c>
      <c r="CH123" s="35">
        <f t="shared" si="67"/>
        <v>7.9833333333333334</v>
      </c>
      <c r="CI123" s="7">
        <f t="shared" si="68"/>
        <v>28.316783918327758</v>
      </c>
      <c r="CJ123" s="7">
        <f t="shared" si="78"/>
        <v>14.441559798347157</v>
      </c>
      <c r="CK123" s="10">
        <f t="shared" si="69"/>
        <v>18.593097994017281</v>
      </c>
      <c r="CM123" s="17" t="s">
        <v>113</v>
      </c>
      <c r="CN123" t="s">
        <v>116</v>
      </c>
      <c r="CO123" s="18" t="s">
        <v>450</v>
      </c>
      <c r="CP123">
        <v>154</v>
      </c>
      <c r="CQ123">
        <v>154.5</v>
      </c>
      <c r="CR123">
        <v>181.2</v>
      </c>
      <c r="CS123">
        <v>222.5</v>
      </c>
      <c r="CT123">
        <v>260.5</v>
      </c>
      <c r="CU123">
        <v>263.8</v>
      </c>
      <c r="CV123">
        <v>281</v>
      </c>
      <c r="CW123">
        <v>274.8</v>
      </c>
      <c r="CX123">
        <v>211.6</v>
      </c>
      <c r="CY123">
        <v>188.4</v>
      </c>
      <c r="CZ123">
        <v>146.4</v>
      </c>
      <c r="DA123">
        <v>131.6</v>
      </c>
      <c r="DB123">
        <v>2470.3000000000002</v>
      </c>
      <c r="DC123" s="17">
        <v>-15.22</v>
      </c>
      <c r="DD123">
        <v>-49</v>
      </c>
      <c r="DE123">
        <v>650.91</v>
      </c>
      <c r="DF123" s="24">
        <v>30803</v>
      </c>
    </row>
    <row r="124" spans="1:110" ht="15.75" thickBot="1" x14ac:dyDescent="0.3">
      <c r="A124" s="8">
        <v>113</v>
      </c>
      <c r="B124" s="3" t="s">
        <v>19</v>
      </c>
      <c r="C124" s="14">
        <v>44309</v>
      </c>
      <c r="D124" s="11">
        <f t="shared" si="70"/>
        <v>12.616221272573126</v>
      </c>
      <c r="E124" s="8">
        <f t="shared" si="79"/>
        <v>-180</v>
      </c>
      <c r="F124" s="3">
        <f t="shared" si="79"/>
        <v>-165</v>
      </c>
      <c r="G124" s="3">
        <f t="shared" si="79"/>
        <v>-150</v>
      </c>
      <c r="H124" s="3">
        <f t="shared" si="79"/>
        <v>-135</v>
      </c>
      <c r="I124" s="3">
        <f t="shared" ref="I124:L187" si="92">(I$11-12)*15</f>
        <v>-120</v>
      </c>
      <c r="J124" s="3">
        <f t="shared" si="92"/>
        <v>-105</v>
      </c>
      <c r="K124" s="3">
        <f t="shared" si="92"/>
        <v>-90</v>
      </c>
      <c r="L124" s="3">
        <f t="shared" si="92"/>
        <v>-75</v>
      </c>
      <c r="M124" s="3">
        <f t="shared" si="80"/>
        <v>-60</v>
      </c>
      <c r="N124" s="3">
        <f t="shared" si="80"/>
        <v>-45</v>
      </c>
      <c r="O124" s="3">
        <f t="shared" si="80"/>
        <v>-30</v>
      </c>
      <c r="P124" s="3">
        <f t="shared" si="80"/>
        <v>-15</v>
      </c>
      <c r="Q124" s="3">
        <f t="shared" si="81"/>
        <v>0</v>
      </c>
      <c r="R124" s="3">
        <f t="shared" si="81"/>
        <v>15</v>
      </c>
      <c r="S124" s="3">
        <f t="shared" si="81"/>
        <v>30</v>
      </c>
      <c r="T124" s="3">
        <f t="shared" si="81"/>
        <v>45</v>
      </c>
      <c r="U124" s="3">
        <f t="shared" si="89"/>
        <v>60</v>
      </c>
      <c r="V124" s="3">
        <f t="shared" si="86"/>
        <v>75</v>
      </c>
      <c r="W124" s="3">
        <f t="shared" si="86"/>
        <v>90</v>
      </c>
      <c r="X124" s="3">
        <f t="shared" si="86"/>
        <v>105</v>
      </c>
      <c r="Y124" s="3">
        <f t="shared" si="61"/>
        <v>120</v>
      </c>
      <c r="Z124" s="3">
        <f t="shared" si="61"/>
        <v>135</v>
      </c>
      <c r="AA124" s="3">
        <f t="shared" si="61"/>
        <v>150</v>
      </c>
      <c r="AB124" s="3">
        <f t="shared" si="61"/>
        <v>165</v>
      </c>
      <c r="AC124" s="3">
        <f t="shared" si="62"/>
        <v>180</v>
      </c>
      <c r="AD124" s="7">
        <f t="shared" si="71"/>
        <v>170.49622127257314</v>
      </c>
      <c r="AE124" s="7">
        <f t="shared" si="71"/>
        <v>162.83729867855618</v>
      </c>
      <c r="AF124" s="7">
        <f t="shared" si="71"/>
        <v>149.90072277033923</v>
      </c>
      <c r="AG124" s="7">
        <f t="shared" si="71"/>
        <v>136.17768858534291</v>
      </c>
      <c r="AH124" s="7">
        <f t="shared" si="58"/>
        <v>122.29374294629309</v>
      </c>
      <c r="AI124" s="7">
        <f t="shared" si="58"/>
        <v>108.43480448075114</v>
      </c>
      <c r="AJ124" s="7">
        <f t="shared" si="58"/>
        <v>94.717640972071351</v>
      </c>
      <c r="AK124" s="7">
        <f t="shared" si="58"/>
        <v>81.272534472242114</v>
      </c>
      <c r="AL124" s="7">
        <f t="shared" si="82"/>
        <v>68.298609046393864</v>
      </c>
      <c r="AM124" s="7">
        <f t="shared" si="82"/>
        <v>56.151424742489468</v>
      </c>
      <c r="AN124" s="7">
        <f t="shared" si="82"/>
        <v>45.519456204415093</v>
      </c>
      <c r="AO124" s="7">
        <f t="shared" si="82"/>
        <v>37.722817424686049</v>
      </c>
      <c r="AP124" s="7">
        <f t="shared" si="83"/>
        <v>34.736221272573111</v>
      </c>
      <c r="AQ124" s="7">
        <f t="shared" si="83"/>
        <v>37.722817424686049</v>
      </c>
      <c r="AR124" s="7">
        <f t="shared" si="83"/>
        <v>45.519456204415093</v>
      </c>
      <c r="AS124" s="7">
        <f t="shared" si="83"/>
        <v>56.151424742489468</v>
      </c>
      <c r="AT124" s="7">
        <f t="shared" si="90"/>
        <v>68.298609046393864</v>
      </c>
      <c r="AU124" s="7">
        <f t="shared" si="87"/>
        <v>81.272534472242114</v>
      </c>
      <c r="AV124" s="7">
        <f t="shared" si="87"/>
        <v>94.717640972071351</v>
      </c>
      <c r="AW124" s="7">
        <f t="shared" si="87"/>
        <v>108.43480448075114</v>
      </c>
      <c r="AX124" s="7">
        <f t="shared" si="63"/>
        <v>122.29374294629309</v>
      </c>
      <c r="AY124" s="7">
        <f t="shared" si="63"/>
        <v>136.17768858534291</v>
      </c>
      <c r="AZ124" s="7">
        <f t="shared" si="63"/>
        <v>149.90072277033923</v>
      </c>
      <c r="BA124" s="7">
        <f t="shared" si="63"/>
        <v>162.83729867855618</v>
      </c>
      <c r="BB124" s="7">
        <f t="shared" si="64"/>
        <v>170.49622127257314</v>
      </c>
      <c r="BC124" s="7">
        <f t="shared" si="72"/>
        <v>84.780217166328725</v>
      </c>
      <c r="BD124" s="7">
        <f t="shared" si="65"/>
        <v>11.304028955510496</v>
      </c>
      <c r="BE124" s="40">
        <f t="shared" si="73"/>
        <v>0.98793115672459009</v>
      </c>
      <c r="BF124" s="40">
        <f t="shared" si="74"/>
        <v>0</v>
      </c>
      <c r="BG124" s="40">
        <f t="shared" si="75"/>
        <v>0</v>
      </c>
      <c r="BH124" s="40">
        <f t="shared" si="75"/>
        <v>0</v>
      </c>
      <c r="BI124" s="40">
        <f t="shared" si="75"/>
        <v>0</v>
      </c>
      <c r="BJ124" s="40">
        <f t="shared" si="75"/>
        <v>0</v>
      </c>
      <c r="BK124" s="40">
        <f t="shared" si="59"/>
        <v>0</v>
      </c>
      <c r="BL124" s="40">
        <f t="shared" si="76"/>
        <v>0</v>
      </c>
      <c r="BM124" s="40">
        <f t="shared" si="76"/>
        <v>204.91793331129855</v>
      </c>
      <c r="BN124" s="40">
        <f t="shared" si="76"/>
        <v>499.37415714619254</v>
      </c>
      <c r="BO124" s="40">
        <f t="shared" si="76"/>
        <v>752.22944891130498</v>
      </c>
      <c r="BP124" s="40">
        <f t="shared" si="60"/>
        <v>946.25213833596956</v>
      </c>
      <c r="BQ124" s="40">
        <f t="shared" si="60"/>
        <v>1068.2198997735504</v>
      </c>
      <c r="BR124" s="40">
        <f t="shared" si="60"/>
        <v>1109.8208318433326</v>
      </c>
      <c r="BS124" s="40">
        <f t="shared" si="60"/>
        <v>1068.2198997735504</v>
      </c>
      <c r="BT124" s="40">
        <f t="shared" si="84"/>
        <v>946.25213833596956</v>
      </c>
      <c r="BU124" s="40">
        <f t="shared" si="84"/>
        <v>752.22944891130498</v>
      </c>
      <c r="BV124" s="40">
        <f t="shared" si="84"/>
        <v>499.37415714619254</v>
      </c>
      <c r="BW124" s="40">
        <f t="shared" si="84"/>
        <v>204.91793331129855</v>
      </c>
      <c r="BX124" s="40">
        <f t="shared" si="85"/>
        <v>0</v>
      </c>
      <c r="BY124" s="40">
        <f t="shared" si="85"/>
        <v>0</v>
      </c>
      <c r="BZ124" s="40">
        <f t="shared" si="85"/>
        <v>0</v>
      </c>
      <c r="CA124" s="40">
        <f t="shared" si="85"/>
        <v>0</v>
      </c>
      <c r="CB124" s="40">
        <f t="shared" si="91"/>
        <v>0</v>
      </c>
      <c r="CC124" s="40">
        <f t="shared" si="88"/>
        <v>0</v>
      </c>
      <c r="CD124" s="40">
        <f t="shared" si="88"/>
        <v>0</v>
      </c>
      <c r="CE124" s="40">
        <f t="shared" si="77"/>
        <v>566.00862424009961</v>
      </c>
      <c r="CF124" s="10">
        <f t="shared" si="66"/>
        <v>1.4796939301082532</v>
      </c>
      <c r="CG124" s="14">
        <v>44309</v>
      </c>
      <c r="CH124" s="35">
        <f t="shared" si="67"/>
        <v>7.9833333333333334</v>
      </c>
      <c r="CI124" s="7">
        <f t="shared" si="68"/>
        <v>28.107625175133698</v>
      </c>
      <c r="CJ124" s="7">
        <f t="shared" si="78"/>
        <v>14.334888839318186</v>
      </c>
      <c r="CK124" s="10">
        <f t="shared" si="69"/>
        <v>18.47355935647828</v>
      </c>
      <c r="CM124" s="17" t="s">
        <v>113</v>
      </c>
      <c r="CN124" t="s">
        <v>117</v>
      </c>
      <c r="CO124" s="18" t="s">
        <v>451</v>
      </c>
      <c r="CP124">
        <v>149.4</v>
      </c>
      <c r="CQ124">
        <v>169.7</v>
      </c>
      <c r="CR124">
        <v>173.6</v>
      </c>
      <c r="CS124">
        <v>216.2</v>
      </c>
      <c r="CT124">
        <v>248.2</v>
      </c>
      <c r="CU124">
        <v>250.4</v>
      </c>
      <c r="CV124">
        <v>262.60000000000002</v>
      </c>
      <c r="CW124">
        <v>262.8</v>
      </c>
      <c r="CX124">
        <v>199.6</v>
      </c>
      <c r="CY124">
        <v>198.8</v>
      </c>
      <c r="CZ124">
        <v>163.6</v>
      </c>
      <c r="DA124">
        <v>144.4</v>
      </c>
      <c r="DB124">
        <v>2439.3000000000002</v>
      </c>
      <c r="DC124" s="17">
        <v>-15.92</v>
      </c>
      <c r="DD124">
        <v>-50.13</v>
      </c>
      <c r="DE124">
        <v>512.22</v>
      </c>
      <c r="DF124" s="24">
        <v>16912</v>
      </c>
    </row>
    <row r="125" spans="1:110" ht="15.75" thickBot="1" x14ac:dyDescent="0.3">
      <c r="A125" s="8">
        <v>114</v>
      </c>
      <c r="B125" s="3" t="s">
        <v>19</v>
      </c>
      <c r="C125" s="14">
        <v>44310</v>
      </c>
      <c r="D125" s="11">
        <f t="shared" si="70"/>
        <v>12.95460809378068</v>
      </c>
      <c r="E125" s="8">
        <f t="shared" si="79"/>
        <v>-180</v>
      </c>
      <c r="F125" s="3">
        <f t="shared" si="79"/>
        <v>-165</v>
      </c>
      <c r="G125" s="3">
        <f t="shared" si="79"/>
        <v>-150</v>
      </c>
      <c r="H125" s="3">
        <f t="shared" si="79"/>
        <v>-135</v>
      </c>
      <c r="I125" s="3">
        <f t="shared" si="92"/>
        <v>-120</v>
      </c>
      <c r="J125" s="3">
        <f t="shared" si="92"/>
        <v>-105</v>
      </c>
      <c r="K125" s="3">
        <f t="shared" si="92"/>
        <v>-90</v>
      </c>
      <c r="L125" s="3">
        <f t="shared" si="92"/>
        <v>-75</v>
      </c>
      <c r="M125" s="3">
        <f t="shared" si="80"/>
        <v>-60</v>
      </c>
      <c r="N125" s="3">
        <f t="shared" si="80"/>
        <v>-45</v>
      </c>
      <c r="O125" s="3">
        <f t="shared" si="80"/>
        <v>-30</v>
      </c>
      <c r="P125" s="3">
        <f t="shared" si="80"/>
        <v>-15</v>
      </c>
      <c r="Q125" s="3">
        <f t="shared" si="81"/>
        <v>0</v>
      </c>
      <c r="R125" s="3">
        <f t="shared" si="81"/>
        <v>15</v>
      </c>
      <c r="S125" s="3">
        <f t="shared" si="81"/>
        <v>30</v>
      </c>
      <c r="T125" s="3">
        <f t="shared" si="81"/>
        <v>45</v>
      </c>
      <c r="U125" s="3">
        <f t="shared" si="89"/>
        <v>60</v>
      </c>
      <c r="V125" s="3">
        <f t="shared" si="86"/>
        <v>75</v>
      </c>
      <c r="W125" s="3">
        <f t="shared" si="86"/>
        <v>90</v>
      </c>
      <c r="X125" s="3">
        <f t="shared" si="86"/>
        <v>105</v>
      </c>
      <c r="Y125" s="3">
        <f t="shared" si="61"/>
        <v>120</v>
      </c>
      <c r="Z125" s="3">
        <f t="shared" si="61"/>
        <v>135</v>
      </c>
      <c r="AA125" s="3">
        <f t="shared" si="61"/>
        <v>150</v>
      </c>
      <c r="AB125" s="3">
        <f t="shared" si="61"/>
        <v>165</v>
      </c>
      <c r="AC125" s="3">
        <f t="shared" si="62"/>
        <v>180</v>
      </c>
      <c r="AD125" s="7">
        <f t="shared" si="71"/>
        <v>170.83460809378067</v>
      </c>
      <c r="AE125" s="7">
        <f t="shared" si="71"/>
        <v>163.03238536178802</v>
      </c>
      <c r="AF125" s="7">
        <f t="shared" si="71"/>
        <v>150.02894719425018</v>
      </c>
      <c r="AG125" s="7">
        <f t="shared" si="71"/>
        <v>136.28640735460803</v>
      </c>
      <c r="AH125" s="7">
        <f t="shared" si="58"/>
        <v>122.39976806177164</v>
      </c>
      <c r="AI125" s="7">
        <f t="shared" si="58"/>
        <v>108.54689548523045</v>
      </c>
      <c r="AJ125" s="7">
        <f t="shared" si="58"/>
        <v>94.84233400426389</v>
      </c>
      <c r="AK125" s="7">
        <f t="shared" si="58"/>
        <v>81.416387298637048</v>
      </c>
      <c r="AL125" s="7">
        <f t="shared" si="82"/>
        <v>68.469578616681332</v>
      </c>
      <c r="AM125" s="7">
        <f t="shared" si="82"/>
        <v>56.359853666247048</v>
      </c>
      <c r="AN125" s="7">
        <f t="shared" si="82"/>
        <v>45.777249577143074</v>
      </c>
      <c r="AO125" s="7">
        <f t="shared" si="82"/>
        <v>38.034335420770098</v>
      </c>
      <c r="AP125" s="7">
        <f t="shared" si="83"/>
        <v>35.074608093780689</v>
      </c>
      <c r="AQ125" s="7">
        <f t="shared" si="83"/>
        <v>38.034335420770098</v>
      </c>
      <c r="AR125" s="7">
        <f t="shared" si="83"/>
        <v>45.777249577143074</v>
      </c>
      <c r="AS125" s="7">
        <f t="shared" si="83"/>
        <v>56.359853666247048</v>
      </c>
      <c r="AT125" s="7">
        <f t="shared" si="90"/>
        <v>68.469578616681332</v>
      </c>
      <c r="AU125" s="7">
        <f t="shared" si="87"/>
        <v>81.416387298637048</v>
      </c>
      <c r="AV125" s="7">
        <f t="shared" si="87"/>
        <v>94.84233400426389</v>
      </c>
      <c r="AW125" s="7">
        <f t="shared" si="87"/>
        <v>108.54689548523045</v>
      </c>
      <c r="AX125" s="7">
        <f t="shared" si="63"/>
        <v>122.39976806177164</v>
      </c>
      <c r="AY125" s="7">
        <f t="shared" si="63"/>
        <v>136.28640735460803</v>
      </c>
      <c r="AZ125" s="7">
        <f t="shared" si="63"/>
        <v>150.02894719425018</v>
      </c>
      <c r="BA125" s="7">
        <f t="shared" si="63"/>
        <v>163.03238536178802</v>
      </c>
      <c r="BB125" s="7">
        <f t="shared" si="64"/>
        <v>170.83460809378067</v>
      </c>
      <c r="BC125" s="7">
        <f t="shared" si="72"/>
        <v>84.634972359025781</v>
      </c>
      <c r="BD125" s="7">
        <f t="shared" si="65"/>
        <v>11.284662981203438</v>
      </c>
      <c r="BE125" s="40">
        <f t="shared" si="73"/>
        <v>0.98740425573120028</v>
      </c>
      <c r="BF125" s="40">
        <f t="shared" si="74"/>
        <v>0</v>
      </c>
      <c r="BG125" s="40">
        <f t="shared" si="75"/>
        <v>0</v>
      </c>
      <c r="BH125" s="40">
        <f t="shared" si="75"/>
        <v>0</v>
      </c>
      <c r="BI125" s="40">
        <f t="shared" si="75"/>
        <v>0</v>
      </c>
      <c r="BJ125" s="40">
        <f t="shared" si="75"/>
        <v>0</v>
      </c>
      <c r="BK125" s="40">
        <f t="shared" si="59"/>
        <v>0</v>
      </c>
      <c r="BL125" s="40">
        <f t="shared" si="76"/>
        <v>0</v>
      </c>
      <c r="BM125" s="40">
        <f t="shared" si="76"/>
        <v>201.45833598758807</v>
      </c>
      <c r="BN125" s="40">
        <f t="shared" si="76"/>
        <v>495.36335218813059</v>
      </c>
      <c r="BO125" s="40">
        <f t="shared" si="76"/>
        <v>747.74531122693134</v>
      </c>
      <c r="BP125" s="40">
        <f t="shared" si="60"/>
        <v>941.40479967640385</v>
      </c>
      <c r="BQ125" s="40">
        <f t="shared" si="60"/>
        <v>1063.1442434361527</v>
      </c>
      <c r="BR125" s="40">
        <f t="shared" si="60"/>
        <v>1104.6673005978944</v>
      </c>
      <c r="BS125" s="40">
        <f t="shared" si="60"/>
        <v>1063.1442434361527</v>
      </c>
      <c r="BT125" s="40">
        <f t="shared" si="84"/>
        <v>941.40479967640385</v>
      </c>
      <c r="BU125" s="40">
        <f t="shared" si="84"/>
        <v>747.74531122693134</v>
      </c>
      <c r="BV125" s="40">
        <f t="shared" si="84"/>
        <v>495.36335218813059</v>
      </c>
      <c r="BW125" s="40">
        <f t="shared" si="84"/>
        <v>201.45833598758807</v>
      </c>
      <c r="BX125" s="40">
        <f t="shared" si="85"/>
        <v>0</v>
      </c>
      <c r="BY125" s="40">
        <f t="shared" si="85"/>
        <v>0</v>
      </c>
      <c r="BZ125" s="40">
        <f t="shared" si="85"/>
        <v>0</v>
      </c>
      <c r="CA125" s="40">
        <f t="shared" si="85"/>
        <v>0</v>
      </c>
      <c r="CB125" s="40">
        <f t="shared" si="91"/>
        <v>0</v>
      </c>
      <c r="CC125" s="40">
        <f t="shared" si="88"/>
        <v>0</v>
      </c>
      <c r="CD125" s="40">
        <f t="shared" si="88"/>
        <v>0</v>
      </c>
      <c r="CE125" s="40">
        <f t="shared" si="77"/>
        <v>563.38032330492615</v>
      </c>
      <c r="CF125" s="10">
        <f t="shared" si="66"/>
        <v>1.4771589299993921</v>
      </c>
      <c r="CG125" s="14">
        <v>44310</v>
      </c>
      <c r="CH125" s="35">
        <f t="shared" si="67"/>
        <v>7.9833333333333334</v>
      </c>
      <c r="CI125" s="7">
        <f t="shared" si="68"/>
        <v>27.899691693363042</v>
      </c>
      <c r="CJ125" s="7">
        <f t="shared" si="78"/>
        <v>14.228842763615152</v>
      </c>
      <c r="CK125" s="10">
        <f t="shared" si="69"/>
        <v>18.354479854003287</v>
      </c>
      <c r="CM125" s="17" t="s">
        <v>139</v>
      </c>
      <c r="CN125" t="s">
        <v>158</v>
      </c>
      <c r="CO125" s="18" t="s">
        <v>452</v>
      </c>
      <c r="CP125">
        <v>196.4</v>
      </c>
      <c r="CQ125">
        <v>188.5</v>
      </c>
      <c r="CR125">
        <v>187.1</v>
      </c>
      <c r="CS125">
        <v>177.4</v>
      </c>
      <c r="CT125">
        <v>161.6</v>
      </c>
      <c r="CU125">
        <v>157.80000000000001</v>
      </c>
      <c r="CV125">
        <v>168</v>
      </c>
      <c r="CW125">
        <v>178.3</v>
      </c>
      <c r="CX125">
        <v>145</v>
      </c>
      <c r="CY125">
        <v>145.4</v>
      </c>
      <c r="CZ125">
        <v>128.69999999999999</v>
      </c>
      <c r="DA125">
        <v>138.9</v>
      </c>
      <c r="DB125">
        <v>1973.1</v>
      </c>
      <c r="DC125" s="17">
        <v>-18.850000000000001</v>
      </c>
      <c r="DD125">
        <v>-41.93</v>
      </c>
      <c r="DE125">
        <v>148</v>
      </c>
      <c r="DF125" s="24">
        <v>16742</v>
      </c>
    </row>
    <row r="126" spans="1:110" ht="15.75" thickBot="1" x14ac:dyDescent="0.3">
      <c r="A126" s="8">
        <v>115</v>
      </c>
      <c r="B126" s="3" t="s">
        <v>19</v>
      </c>
      <c r="C126" s="14">
        <v>44311</v>
      </c>
      <c r="D126" s="11">
        <f t="shared" si="70"/>
        <v>13.289156185026709</v>
      </c>
      <c r="E126" s="8">
        <f t="shared" si="79"/>
        <v>-180</v>
      </c>
      <c r="F126" s="3">
        <f t="shared" si="79"/>
        <v>-165</v>
      </c>
      <c r="G126" s="3">
        <f t="shared" si="79"/>
        <v>-150</v>
      </c>
      <c r="H126" s="3">
        <f t="shared" si="79"/>
        <v>-135</v>
      </c>
      <c r="I126" s="3">
        <f t="shared" si="92"/>
        <v>-120</v>
      </c>
      <c r="J126" s="3">
        <f t="shared" si="92"/>
        <v>-105</v>
      </c>
      <c r="K126" s="3">
        <f t="shared" si="92"/>
        <v>-90</v>
      </c>
      <c r="L126" s="3">
        <f t="shared" si="92"/>
        <v>-75</v>
      </c>
      <c r="M126" s="3">
        <f t="shared" si="80"/>
        <v>-60</v>
      </c>
      <c r="N126" s="3">
        <f t="shared" si="80"/>
        <v>-45</v>
      </c>
      <c r="O126" s="3">
        <f t="shared" si="80"/>
        <v>-30</v>
      </c>
      <c r="P126" s="3">
        <f t="shared" si="80"/>
        <v>-15</v>
      </c>
      <c r="Q126" s="3">
        <f t="shared" si="81"/>
        <v>0</v>
      </c>
      <c r="R126" s="3">
        <f t="shared" si="81"/>
        <v>15</v>
      </c>
      <c r="S126" s="3">
        <f t="shared" si="81"/>
        <v>30</v>
      </c>
      <c r="T126" s="3">
        <f t="shared" si="81"/>
        <v>45</v>
      </c>
      <c r="U126" s="3">
        <f t="shared" si="89"/>
        <v>60</v>
      </c>
      <c r="V126" s="3">
        <f t="shared" si="86"/>
        <v>75</v>
      </c>
      <c r="W126" s="3">
        <f t="shared" si="86"/>
        <v>90</v>
      </c>
      <c r="X126" s="3">
        <f t="shared" si="86"/>
        <v>105</v>
      </c>
      <c r="Y126" s="3">
        <f t="shared" si="61"/>
        <v>120</v>
      </c>
      <c r="Z126" s="3">
        <f t="shared" si="61"/>
        <v>135</v>
      </c>
      <c r="AA126" s="3">
        <f t="shared" si="61"/>
        <v>150</v>
      </c>
      <c r="AB126" s="3">
        <f t="shared" si="61"/>
        <v>165</v>
      </c>
      <c r="AC126" s="3">
        <f t="shared" si="62"/>
        <v>180</v>
      </c>
      <c r="AD126" s="7">
        <f t="shared" si="71"/>
        <v>171.16915618502668</v>
      </c>
      <c r="AE126" s="7">
        <f t="shared" si="71"/>
        <v>163.22091269939571</v>
      </c>
      <c r="AF126" s="7">
        <f t="shared" si="71"/>
        <v>150.15278829625865</v>
      </c>
      <c r="AG126" s="7">
        <f t="shared" si="71"/>
        <v>136.39204644994749</v>
      </c>
      <c r="AH126" s="7">
        <f t="shared" si="58"/>
        <v>122.50346474404104</v>
      </c>
      <c r="AI126" s="7">
        <f t="shared" si="58"/>
        <v>108.65712772388801</v>
      </c>
      <c r="AJ126" s="7">
        <f t="shared" si="58"/>
        <v>94.965468644801192</v>
      </c>
      <c r="AK126" s="7">
        <f t="shared" si="58"/>
        <v>81.558851107092153</v>
      </c>
      <c r="AL126" s="7">
        <f t="shared" si="82"/>
        <v>68.639185245698272</v>
      </c>
      <c r="AM126" s="7">
        <f t="shared" si="82"/>
        <v>56.566727512778407</v>
      </c>
      <c r="AN126" s="7">
        <f t="shared" si="82"/>
        <v>46.032917358344193</v>
      </c>
      <c r="AO126" s="7">
        <f t="shared" si="82"/>
        <v>38.342699891389096</v>
      </c>
      <c r="AP126" s="7">
        <f t="shared" si="83"/>
        <v>35.40915618502671</v>
      </c>
      <c r="AQ126" s="7">
        <f t="shared" si="83"/>
        <v>38.342699891389096</v>
      </c>
      <c r="AR126" s="7">
        <f t="shared" si="83"/>
        <v>46.032917358344193</v>
      </c>
      <c r="AS126" s="7">
        <f t="shared" si="83"/>
        <v>56.566727512778407</v>
      </c>
      <c r="AT126" s="7">
        <f t="shared" si="90"/>
        <v>68.639185245698272</v>
      </c>
      <c r="AU126" s="7">
        <f t="shared" si="87"/>
        <v>81.558851107092153</v>
      </c>
      <c r="AV126" s="7">
        <f t="shared" si="87"/>
        <v>94.965468644801192</v>
      </c>
      <c r="AW126" s="7">
        <f t="shared" si="87"/>
        <v>108.65712772388801</v>
      </c>
      <c r="AX126" s="7">
        <f t="shared" si="63"/>
        <v>122.50346474404104</v>
      </c>
      <c r="AY126" s="7">
        <f t="shared" si="63"/>
        <v>136.39204644994749</v>
      </c>
      <c r="AZ126" s="7">
        <f t="shared" si="63"/>
        <v>150.15278829625865</v>
      </c>
      <c r="BA126" s="7">
        <f t="shared" si="63"/>
        <v>163.22091269939571</v>
      </c>
      <c r="BB126" s="7">
        <f t="shared" si="64"/>
        <v>171.16915618502668</v>
      </c>
      <c r="BC126" s="7">
        <f t="shared" si="72"/>
        <v>84.490952654296123</v>
      </c>
      <c r="BD126" s="7">
        <f t="shared" si="65"/>
        <v>11.26546035390615</v>
      </c>
      <c r="BE126" s="40">
        <f t="shared" si="73"/>
        <v>0.98688108712867562</v>
      </c>
      <c r="BF126" s="40">
        <f t="shared" si="74"/>
        <v>0</v>
      </c>
      <c r="BG126" s="40">
        <f t="shared" si="75"/>
        <v>0</v>
      </c>
      <c r="BH126" s="40">
        <f t="shared" si="75"/>
        <v>0</v>
      </c>
      <c r="BI126" s="40">
        <f t="shared" si="75"/>
        <v>0</v>
      </c>
      <c r="BJ126" s="40">
        <f t="shared" si="75"/>
        <v>0</v>
      </c>
      <c r="BK126" s="40">
        <f t="shared" si="59"/>
        <v>0</v>
      </c>
      <c r="BL126" s="40">
        <f t="shared" si="76"/>
        <v>0</v>
      </c>
      <c r="BM126" s="40">
        <f t="shared" si="76"/>
        <v>198.03414496117887</v>
      </c>
      <c r="BN126" s="40">
        <f t="shared" si="76"/>
        <v>491.38388033707201</v>
      </c>
      <c r="BO126" s="40">
        <f t="shared" si="76"/>
        <v>743.28900892175693</v>
      </c>
      <c r="BP126" s="40">
        <f t="shared" si="60"/>
        <v>936.58261249509644</v>
      </c>
      <c r="BQ126" s="40">
        <f t="shared" si="60"/>
        <v>1058.0920514063496</v>
      </c>
      <c r="BR126" s="40">
        <f t="shared" si="60"/>
        <v>1099.5366581975572</v>
      </c>
      <c r="BS126" s="40">
        <f t="shared" si="60"/>
        <v>1058.0920514063496</v>
      </c>
      <c r="BT126" s="40">
        <f t="shared" si="84"/>
        <v>936.58261249509644</v>
      </c>
      <c r="BU126" s="40">
        <f t="shared" si="84"/>
        <v>743.28900892175693</v>
      </c>
      <c r="BV126" s="40">
        <f t="shared" si="84"/>
        <v>491.38388033707201</v>
      </c>
      <c r="BW126" s="40">
        <f t="shared" si="84"/>
        <v>198.03414496117887</v>
      </c>
      <c r="BX126" s="40">
        <f t="shared" si="85"/>
        <v>0</v>
      </c>
      <c r="BY126" s="40">
        <f t="shared" si="85"/>
        <v>0</v>
      </c>
      <c r="BZ126" s="40">
        <f t="shared" si="85"/>
        <v>0</v>
      </c>
      <c r="CA126" s="40">
        <f t="shared" si="85"/>
        <v>0</v>
      </c>
      <c r="CB126" s="40">
        <f t="shared" si="91"/>
        <v>0</v>
      </c>
      <c r="CC126" s="40">
        <f t="shared" si="88"/>
        <v>0</v>
      </c>
      <c r="CD126" s="40">
        <f t="shared" si="88"/>
        <v>0</v>
      </c>
      <c r="CE126" s="40">
        <f t="shared" si="77"/>
        <v>560.76369568075415</v>
      </c>
      <c r="CF126" s="10">
        <f t="shared" si="66"/>
        <v>1.4746453119641096</v>
      </c>
      <c r="CG126" s="14">
        <v>44311</v>
      </c>
      <c r="CH126" s="35">
        <f t="shared" si="67"/>
        <v>7.9833333333333334</v>
      </c>
      <c r="CI126" s="7">
        <f t="shared" si="68"/>
        <v>27.693087180792208</v>
      </c>
      <c r="CJ126" s="7">
        <f t="shared" si="78"/>
        <v>14.123474462204026</v>
      </c>
      <c r="CK126" s="10">
        <f t="shared" si="69"/>
        <v>18.235925423315351</v>
      </c>
      <c r="CM126" s="17" t="s">
        <v>125</v>
      </c>
      <c r="CN126" t="s">
        <v>133</v>
      </c>
      <c r="CO126" s="18" t="s">
        <v>453</v>
      </c>
      <c r="CP126">
        <v>136.19999999999999</v>
      </c>
      <c r="CQ126">
        <v>119.9</v>
      </c>
      <c r="CR126">
        <v>134.1</v>
      </c>
      <c r="CS126">
        <v>169.3</v>
      </c>
      <c r="CT126">
        <v>217.7</v>
      </c>
      <c r="CU126">
        <v>244.8</v>
      </c>
      <c r="CV126">
        <v>265.8</v>
      </c>
      <c r="CW126">
        <v>253.1</v>
      </c>
      <c r="CX126">
        <v>215.5</v>
      </c>
      <c r="CY126">
        <v>167</v>
      </c>
      <c r="CZ126">
        <v>144.6</v>
      </c>
      <c r="DA126">
        <v>135.5</v>
      </c>
      <c r="DB126">
        <v>2203.5</v>
      </c>
      <c r="DC126" s="17">
        <v>-5.82</v>
      </c>
      <c r="DD126">
        <v>-46.47</v>
      </c>
      <c r="DE126">
        <v>163.07</v>
      </c>
      <c r="DF126" s="24">
        <v>4750</v>
      </c>
    </row>
    <row r="127" spans="1:110" ht="15.75" thickBot="1" x14ac:dyDescent="0.3">
      <c r="A127" s="8">
        <v>116</v>
      </c>
      <c r="B127" s="3" t="s">
        <v>19</v>
      </c>
      <c r="C127" s="14">
        <v>44312</v>
      </c>
      <c r="D127" s="11">
        <f t="shared" si="70"/>
        <v>13.61976641249163</v>
      </c>
      <c r="E127" s="8">
        <f t="shared" si="79"/>
        <v>-180</v>
      </c>
      <c r="F127" s="3">
        <f t="shared" si="79"/>
        <v>-165</v>
      </c>
      <c r="G127" s="3">
        <f t="shared" si="79"/>
        <v>-150</v>
      </c>
      <c r="H127" s="3">
        <f t="shared" si="79"/>
        <v>-135</v>
      </c>
      <c r="I127" s="3">
        <f t="shared" si="92"/>
        <v>-120</v>
      </c>
      <c r="J127" s="3">
        <f t="shared" si="92"/>
        <v>-105</v>
      </c>
      <c r="K127" s="3">
        <f t="shared" si="92"/>
        <v>-90</v>
      </c>
      <c r="L127" s="3">
        <f t="shared" si="92"/>
        <v>-75</v>
      </c>
      <c r="M127" s="3">
        <f t="shared" si="80"/>
        <v>-60</v>
      </c>
      <c r="N127" s="3">
        <f t="shared" si="80"/>
        <v>-45</v>
      </c>
      <c r="O127" s="3">
        <f t="shared" si="80"/>
        <v>-30</v>
      </c>
      <c r="P127" s="3">
        <f t="shared" si="80"/>
        <v>-15</v>
      </c>
      <c r="Q127" s="3">
        <f t="shared" si="81"/>
        <v>0</v>
      </c>
      <c r="R127" s="3">
        <f t="shared" si="81"/>
        <v>15</v>
      </c>
      <c r="S127" s="3">
        <f t="shared" si="81"/>
        <v>30</v>
      </c>
      <c r="T127" s="3">
        <f t="shared" si="81"/>
        <v>45</v>
      </c>
      <c r="U127" s="3">
        <f t="shared" si="89"/>
        <v>60</v>
      </c>
      <c r="V127" s="3">
        <f t="shared" si="86"/>
        <v>75</v>
      </c>
      <c r="W127" s="3">
        <f t="shared" si="86"/>
        <v>90</v>
      </c>
      <c r="X127" s="3">
        <f t="shared" si="86"/>
        <v>105</v>
      </c>
      <c r="Y127" s="3">
        <f t="shared" si="61"/>
        <v>120</v>
      </c>
      <c r="Z127" s="3">
        <f t="shared" si="61"/>
        <v>135</v>
      </c>
      <c r="AA127" s="3">
        <f t="shared" si="61"/>
        <v>150</v>
      </c>
      <c r="AB127" s="3">
        <f t="shared" si="61"/>
        <v>165</v>
      </c>
      <c r="AC127" s="3">
        <f t="shared" si="62"/>
        <v>180</v>
      </c>
      <c r="AD127" s="7">
        <f t="shared" si="71"/>
        <v>171.4997664124916</v>
      </c>
      <c r="AE127" s="7">
        <f t="shared" si="71"/>
        <v>163.40283070992476</v>
      </c>
      <c r="AF127" s="7">
        <f t="shared" si="71"/>
        <v>150.27227487780399</v>
      </c>
      <c r="AG127" s="7">
        <f t="shared" si="71"/>
        <v>136.49462489485106</v>
      </c>
      <c r="AH127" s="7">
        <f t="shared" si="58"/>
        <v>122.6048343397004</v>
      </c>
      <c r="AI127" s="7">
        <f t="shared" si="58"/>
        <v>108.76548447800411</v>
      </c>
      <c r="AJ127" s="7">
        <f t="shared" si="58"/>
        <v>95.087009748838156</v>
      </c>
      <c r="AK127" s="7">
        <f t="shared" si="58"/>
        <v>81.699871094528717</v>
      </c>
      <c r="AL127" s="7">
        <f t="shared" si="82"/>
        <v>68.807352514201</v>
      </c>
      <c r="AM127" s="7">
        <f t="shared" si="82"/>
        <v>56.771947004062426</v>
      </c>
      <c r="AN127" s="7">
        <f t="shared" si="82"/>
        <v>46.286342500438856</v>
      </c>
      <c r="AO127" s="7">
        <f t="shared" si="82"/>
        <v>38.647797187467937</v>
      </c>
      <c r="AP127" s="7">
        <f t="shared" si="83"/>
        <v>35.739766412491633</v>
      </c>
      <c r="AQ127" s="7">
        <f t="shared" si="83"/>
        <v>38.647797187467937</v>
      </c>
      <c r="AR127" s="7">
        <f t="shared" si="83"/>
        <v>46.286342500438856</v>
      </c>
      <c r="AS127" s="7">
        <f t="shared" si="83"/>
        <v>56.771947004062426</v>
      </c>
      <c r="AT127" s="7">
        <f t="shared" si="90"/>
        <v>68.807352514201</v>
      </c>
      <c r="AU127" s="7">
        <f t="shared" si="87"/>
        <v>81.699871094528717</v>
      </c>
      <c r="AV127" s="7">
        <f t="shared" si="87"/>
        <v>95.087009748838156</v>
      </c>
      <c r="AW127" s="7">
        <f t="shared" si="87"/>
        <v>108.76548447800411</v>
      </c>
      <c r="AX127" s="7">
        <f t="shared" si="63"/>
        <v>122.6048343397004</v>
      </c>
      <c r="AY127" s="7">
        <f t="shared" si="63"/>
        <v>136.49462489485106</v>
      </c>
      <c r="AZ127" s="7">
        <f t="shared" si="63"/>
        <v>150.27227487780399</v>
      </c>
      <c r="BA127" s="7">
        <f t="shared" si="63"/>
        <v>163.40283070992476</v>
      </c>
      <c r="BB127" s="7">
        <f t="shared" si="64"/>
        <v>171.4997664124916</v>
      </c>
      <c r="BC127" s="7">
        <f t="shared" si="72"/>
        <v>84.348202963772636</v>
      </c>
      <c r="BD127" s="7">
        <f t="shared" si="65"/>
        <v>11.246427061836352</v>
      </c>
      <c r="BE127" s="40">
        <f t="shared" si="73"/>
        <v>0.98636180594316414</v>
      </c>
      <c r="BF127" s="40">
        <f t="shared" si="74"/>
        <v>0</v>
      </c>
      <c r="BG127" s="40">
        <f t="shared" si="75"/>
        <v>0</v>
      </c>
      <c r="BH127" s="40">
        <f t="shared" si="75"/>
        <v>0</v>
      </c>
      <c r="BI127" s="40">
        <f t="shared" si="75"/>
        <v>0</v>
      </c>
      <c r="BJ127" s="40">
        <f t="shared" si="75"/>
        <v>0</v>
      </c>
      <c r="BK127" s="40">
        <f t="shared" si="59"/>
        <v>0</v>
      </c>
      <c r="BL127" s="40">
        <f t="shared" si="76"/>
        <v>0</v>
      </c>
      <c r="BM127" s="40">
        <f t="shared" si="76"/>
        <v>194.64663653439149</v>
      </c>
      <c r="BN127" s="40">
        <f t="shared" si="76"/>
        <v>487.43754897850727</v>
      </c>
      <c r="BO127" s="40">
        <f t="shared" si="76"/>
        <v>738.8628054327296</v>
      </c>
      <c r="BP127" s="40">
        <f t="shared" si="60"/>
        <v>931.78819016958585</v>
      </c>
      <c r="BQ127" s="40">
        <f t="shared" si="60"/>
        <v>1053.0661570435313</v>
      </c>
      <c r="BR127" s="40">
        <f t="shared" si="60"/>
        <v>1094.4318130334243</v>
      </c>
      <c r="BS127" s="40">
        <f t="shared" si="60"/>
        <v>1053.0661570435313</v>
      </c>
      <c r="BT127" s="40">
        <f t="shared" si="84"/>
        <v>931.78819016958585</v>
      </c>
      <c r="BU127" s="40">
        <f t="shared" si="84"/>
        <v>738.8628054327296</v>
      </c>
      <c r="BV127" s="40">
        <f t="shared" si="84"/>
        <v>487.43754897850727</v>
      </c>
      <c r="BW127" s="40">
        <f t="shared" si="84"/>
        <v>194.64663653439149</v>
      </c>
      <c r="BX127" s="40">
        <f t="shared" si="85"/>
        <v>0</v>
      </c>
      <c r="BY127" s="40">
        <f t="shared" si="85"/>
        <v>0</v>
      </c>
      <c r="BZ127" s="40">
        <f t="shared" si="85"/>
        <v>0</v>
      </c>
      <c r="CA127" s="40">
        <f t="shared" si="85"/>
        <v>0</v>
      </c>
      <c r="CB127" s="40">
        <f t="shared" si="91"/>
        <v>0</v>
      </c>
      <c r="CC127" s="40">
        <f t="shared" si="88"/>
        <v>0</v>
      </c>
      <c r="CD127" s="40">
        <f t="shared" si="88"/>
        <v>0</v>
      </c>
      <c r="CE127" s="40">
        <f t="shared" si="77"/>
        <v>558.16022464704645</v>
      </c>
      <c r="CF127" s="10">
        <f t="shared" si="66"/>
        <v>1.472153859858272</v>
      </c>
      <c r="CG127" s="14">
        <v>44312</v>
      </c>
      <c r="CH127" s="35">
        <f t="shared" si="67"/>
        <v>7.9833333333333334</v>
      </c>
      <c r="CI127" s="7">
        <f t="shared" si="68"/>
        <v>27.48791490511055</v>
      </c>
      <c r="CJ127" s="7">
        <f t="shared" si="78"/>
        <v>14.018836601606381</v>
      </c>
      <c r="CK127" s="10">
        <f t="shared" si="69"/>
        <v>18.117961998697993</v>
      </c>
      <c r="CM127" s="17" t="s">
        <v>253</v>
      </c>
      <c r="CN127" t="s">
        <v>256</v>
      </c>
      <c r="CO127" s="18" t="s">
        <v>454</v>
      </c>
      <c r="CP127">
        <v>219.8</v>
      </c>
      <c r="CQ127">
        <v>193.5</v>
      </c>
      <c r="CR127">
        <v>213.8</v>
      </c>
      <c r="CS127">
        <v>190.2</v>
      </c>
      <c r="CT127">
        <v>173.6</v>
      </c>
      <c r="CU127">
        <v>157.1</v>
      </c>
      <c r="CV127">
        <v>188.9</v>
      </c>
      <c r="CW127">
        <v>173.2</v>
      </c>
      <c r="CX127">
        <v>151.30000000000001</v>
      </c>
      <c r="CY127">
        <v>195.2</v>
      </c>
      <c r="CZ127">
        <v>225.5</v>
      </c>
      <c r="DA127">
        <v>220.8</v>
      </c>
      <c r="DB127">
        <v>2302.9</v>
      </c>
      <c r="DC127" s="17">
        <v>-24.08</v>
      </c>
      <c r="DD127">
        <v>-54.25</v>
      </c>
      <c r="DE127">
        <v>230.11</v>
      </c>
      <c r="DF127" s="24">
        <v>22798</v>
      </c>
    </row>
    <row r="128" spans="1:110" ht="15.75" thickBot="1" x14ac:dyDescent="0.3">
      <c r="A128" s="8">
        <v>117</v>
      </c>
      <c r="B128" s="3" t="s">
        <v>19</v>
      </c>
      <c r="C128" s="14">
        <v>44313</v>
      </c>
      <c r="D128" s="11">
        <f t="shared" si="70"/>
        <v>13.9463408092299</v>
      </c>
      <c r="E128" s="8">
        <f t="shared" si="79"/>
        <v>-180</v>
      </c>
      <c r="F128" s="3">
        <f t="shared" si="79"/>
        <v>-165</v>
      </c>
      <c r="G128" s="3">
        <f t="shared" si="79"/>
        <v>-150</v>
      </c>
      <c r="H128" s="3">
        <f t="shared" si="79"/>
        <v>-135</v>
      </c>
      <c r="I128" s="3">
        <f t="shared" si="92"/>
        <v>-120</v>
      </c>
      <c r="J128" s="3">
        <f t="shared" si="92"/>
        <v>-105</v>
      </c>
      <c r="K128" s="3">
        <f t="shared" si="92"/>
        <v>-90</v>
      </c>
      <c r="L128" s="3">
        <f t="shared" si="92"/>
        <v>-75</v>
      </c>
      <c r="M128" s="3">
        <f t="shared" si="80"/>
        <v>-60</v>
      </c>
      <c r="N128" s="3">
        <f t="shared" si="80"/>
        <v>-45</v>
      </c>
      <c r="O128" s="3">
        <f t="shared" si="80"/>
        <v>-30</v>
      </c>
      <c r="P128" s="3">
        <f t="shared" si="80"/>
        <v>-15</v>
      </c>
      <c r="Q128" s="3">
        <f t="shared" si="81"/>
        <v>0</v>
      </c>
      <c r="R128" s="3">
        <f t="shared" si="81"/>
        <v>15</v>
      </c>
      <c r="S128" s="3">
        <f t="shared" si="81"/>
        <v>30</v>
      </c>
      <c r="T128" s="3">
        <f t="shared" si="81"/>
        <v>45</v>
      </c>
      <c r="U128" s="3">
        <f t="shared" si="89"/>
        <v>60</v>
      </c>
      <c r="V128" s="3">
        <f t="shared" si="86"/>
        <v>75</v>
      </c>
      <c r="W128" s="3">
        <f t="shared" si="86"/>
        <v>90</v>
      </c>
      <c r="X128" s="3">
        <f t="shared" si="86"/>
        <v>105</v>
      </c>
      <c r="Y128" s="3">
        <f t="shared" si="61"/>
        <v>120</v>
      </c>
      <c r="Z128" s="3">
        <f t="shared" si="61"/>
        <v>135</v>
      </c>
      <c r="AA128" s="3">
        <f t="shared" si="61"/>
        <v>150</v>
      </c>
      <c r="AB128" s="3">
        <f t="shared" si="61"/>
        <v>165</v>
      </c>
      <c r="AC128" s="3">
        <f t="shared" si="62"/>
        <v>180</v>
      </c>
      <c r="AD128" s="7">
        <f t="shared" si="71"/>
        <v>171.82634080922983</v>
      </c>
      <c r="AE128" s="7">
        <f t="shared" si="71"/>
        <v>163.5781008605779</v>
      </c>
      <c r="AF128" s="7">
        <f t="shared" si="71"/>
        <v>150.38744122019597</v>
      </c>
      <c r="AG128" s="7">
        <f t="shared" si="71"/>
        <v>136.59416455448604</v>
      </c>
      <c r="AH128" s="7">
        <f t="shared" si="58"/>
        <v>122.70387992800428</v>
      </c>
      <c r="AI128" s="7">
        <f t="shared" si="58"/>
        <v>108.87195017359419</v>
      </c>
      <c r="AJ128" s="7">
        <f t="shared" si="58"/>
        <v>95.206922969465708</v>
      </c>
      <c r="AK128" s="7">
        <f t="shared" si="58"/>
        <v>81.839393076744614</v>
      </c>
      <c r="AL128" s="7">
        <f t="shared" si="82"/>
        <v>68.974004631984755</v>
      </c>
      <c r="AM128" s="7">
        <f t="shared" si="82"/>
        <v>56.975413782278856</v>
      </c>
      <c r="AN128" s="7">
        <f t="shared" si="82"/>
        <v>46.537409466707985</v>
      </c>
      <c r="AO128" s="7">
        <f t="shared" si="82"/>
        <v>38.949515366483702</v>
      </c>
      <c r="AP128" s="7">
        <f t="shared" si="83"/>
        <v>36.066340809229906</v>
      </c>
      <c r="AQ128" s="7">
        <f t="shared" si="83"/>
        <v>38.949515366483702</v>
      </c>
      <c r="AR128" s="7">
        <f t="shared" si="83"/>
        <v>46.537409466707985</v>
      </c>
      <c r="AS128" s="7">
        <f t="shared" si="83"/>
        <v>56.975413782278856</v>
      </c>
      <c r="AT128" s="7">
        <f t="shared" si="90"/>
        <v>68.974004631984755</v>
      </c>
      <c r="AU128" s="7">
        <f t="shared" si="87"/>
        <v>81.839393076744614</v>
      </c>
      <c r="AV128" s="7">
        <f t="shared" si="87"/>
        <v>95.206922969465708</v>
      </c>
      <c r="AW128" s="7">
        <f t="shared" si="87"/>
        <v>108.87195017359419</v>
      </c>
      <c r="AX128" s="7">
        <f t="shared" si="63"/>
        <v>122.70387992800428</v>
      </c>
      <c r="AY128" s="7">
        <f t="shared" si="63"/>
        <v>136.59416455448604</v>
      </c>
      <c r="AZ128" s="7">
        <f t="shared" si="63"/>
        <v>150.38744122019597</v>
      </c>
      <c r="BA128" s="7">
        <f t="shared" si="63"/>
        <v>163.5781008605779</v>
      </c>
      <c r="BB128" s="7">
        <f t="shared" si="64"/>
        <v>171.82634080922983</v>
      </c>
      <c r="BC128" s="7">
        <f t="shared" si="72"/>
        <v>84.206768766256715</v>
      </c>
      <c r="BD128" s="7">
        <f t="shared" si="65"/>
        <v>11.227569168834229</v>
      </c>
      <c r="BE128" s="40">
        <f t="shared" si="73"/>
        <v>0.9858465660488881</v>
      </c>
      <c r="BF128" s="40">
        <f t="shared" si="74"/>
        <v>0</v>
      </c>
      <c r="BG128" s="40">
        <f t="shared" si="75"/>
        <v>0</v>
      </c>
      <c r="BH128" s="40">
        <f t="shared" si="75"/>
        <v>0</v>
      </c>
      <c r="BI128" s="40">
        <f t="shared" si="75"/>
        <v>0</v>
      </c>
      <c r="BJ128" s="40">
        <f t="shared" si="75"/>
        <v>0</v>
      </c>
      <c r="BK128" s="40">
        <f t="shared" si="59"/>
        <v>0</v>
      </c>
      <c r="BL128" s="40">
        <f t="shared" si="76"/>
        <v>0</v>
      </c>
      <c r="BM128" s="40">
        <f t="shared" si="76"/>
        <v>191.2970685217804</v>
      </c>
      <c r="BN128" s="40">
        <f t="shared" si="76"/>
        <v>483.52615079131482</v>
      </c>
      <c r="BO128" s="40">
        <f t="shared" si="76"/>
        <v>734.46895273713551</v>
      </c>
      <c r="BP128" s="40">
        <f t="shared" si="60"/>
        <v>927.02413710922292</v>
      </c>
      <c r="BQ128" s="40">
        <f t="shared" si="60"/>
        <v>1048.0693863051067</v>
      </c>
      <c r="BR128" s="40">
        <f t="shared" si="60"/>
        <v>1089.3556666288205</v>
      </c>
      <c r="BS128" s="40">
        <f t="shared" si="60"/>
        <v>1048.0693863051067</v>
      </c>
      <c r="BT128" s="40">
        <f t="shared" si="84"/>
        <v>927.02413710922292</v>
      </c>
      <c r="BU128" s="40">
        <f t="shared" si="84"/>
        <v>734.46895273713551</v>
      </c>
      <c r="BV128" s="40">
        <f t="shared" si="84"/>
        <v>483.52615079131482</v>
      </c>
      <c r="BW128" s="40">
        <f t="shared" si="84"/>
        <v>191.2970685217804</v>
      </c>
      <c r="BX128" s="40">
        <f t="shared" si="85"/>
        <v>0</v>
      </c>
      <c r="BY128" s="40">
        <f t="shared" si="85"/>
        <v>0</v>
      </c>
      <c r="BZ128" s="40">
        <f t="shared" si="85"/>
        <v>0</v>
      </c>
      <c r="CA128" s="40">
        <f t="shared" si="85"/>
        <v>0</v>
      </c>
      <c r="CB128" s="40">
        <f t="shared" si="91"/>
        <v>0</v>
      </c>
      <c r="CC128" s="40">
        <f t="shared" si="88"/>
        <v>0</v>
      </c>
      <c r="CD128" s="40">
        <f t="shared" si="88"/>
        <v>0</v>
      </c>
      <c r="CE128" s="40">
        <f t="shared" si="77"/>
        <v>555.57138998069843</v>
      </c>
      <c r="CF128" s="10">
        <f t="shared" si="66"/>
        <v>1.469685367436703</v>
      </c>
      <c r="CG128" s="14">
        <v>44313</v>
      </c>
      <c r="CH128" s="35">
        <f t="shared" si="67"/>
        <v>7.9833333333333334</v>
      </c>
      <c r="CI128" s="7">
        <f t="shared" si="68"/>
        <v>27.284277616220667</v>
      </c>
      <c r="CJ128" s="7">
        <f t="shared" si="78"/>
        <v>13.914981584272541</v>
      </c>
      <c r="CK128" s="10">
        <f t="shared" si="69"/>
        <v>18.000655458966278</v>
      </c>
      <c r="CM128" s="17" t="s">
        <v>89</v>
      </c>
      <c r="CN128" t="s">
        <v>94</v>
      </c>
      <c r="CO128" s="18" t="s">
        <v>455</v>
      </c>
      <c r="CP128">
        <v>134.80000000000001</v>
      </c>
      <c r="CQ128">
        <v>104.7</v>
      </c>
      <c r="CR128">
        <v>81.400000000000006</v>
      </c>
      <c r="CS128">
        <v>85.3</v>
      </c>
      <c r="CT128">
        <v>108.1</v>
      </c>
      <c r="CU128">
        <v>128.5</v>
      </c>
      <c r="CV128">
        <v>167.4</v>
      </c>
      <c r="CW128">
        <v>204.7</v>
      </c>
      <c r="CX128">
        <v>199.4</v>
      </c>
      <c r="CY128">
        <v>204.4</v>
      </c>
      <c r="CZ128">
        <v>190.5</v>
      </c>
      <c r="DA128">
        <v>177.9</v>
      </c>
      <c r="DB128">
        <v>1787.1</v>
      </c>
      <c r="DC128" s="17">
        <v>-4.28</v>
      </c>
      <c r="DD128">
        <v>-39</v>
      </c>
      <c r="DE128">
        <v>870.67</v>
      </c>
      <c r="DF128" s="24">
        <v>4050</v>
      </c>
    </row>
    <row r="129" spans="1:110" ht="15.75" thickBot="1" x14ac:dyDescent="0.3">
      <c r="A129" s="8">
        <v>118</v>
      </c>
      <c r="B129" s="3" t="s">
        <v>19</v>
      </c>
      <c r="C129" s="14">
        <v>44314</v>
      </c>
      <c r="D129" s="11">
        <f t="shared" si="70"/>
        <v>14.268782604199705</v>
      </c>
      <c r="E129" s="8">
        <f t="shared" si="79"/>
        <v>-180</v>
      </c>
      <c r="F129" s="3">
        <f t="shared" si="79"/>
        <v>-165</v>
      </c>
      <c r="G129" s="3">
        <f t="shared" si="79"/>
        <v>-150</v>
      </c>
      <c r="H129" s="3">
        <f t="shared" si="79"/>
        <v>-135</v>
      </c>
      <c r="I129" s="3">
        <f t="shared" si="92"/>
        <v>-120</v>
      </c>
      <c r="J129" s="3">
        <f t="shared" si="92"/>
        <v>-105</v>
      </c>
      <c r="K129" s="3">
        <f t="shared" si="92"/>
        <v>-90</v>
      </c>
      <c r="L129" s="3">
        <f t="shared" si="92"/>
        <v>-75</v>
      </c>
      <c r="M129" s="3">
        <f t="shared" si="80"/>
        <v>-60</v>
      </c>
      <c r="N129" s="3">
        <f t="shared" si="80"/>
        <v>-45</v>
      </c>
      <c r="O129" s="3">
        <f t="shared" si="80"/>
        <v>-30</v>
      </c>
      <c r="P129" s="3">
        <f t="shared" si="80"/>
        <v>-15</v>
      </c>
      <c r="Q129" s="3">
        <f t="shared" si="81"/>
        <v>0</v>
      </c>
      <c r="R129" s="3">
        <f t="shared" si="81"/>
        <v>15</v>
      </c>
      <c r="S129" s="3">
        <f t="shared" si="81"/>
        <v>30</v>
      </c>
      <c r="T129" s="3">
        <f t="shared" si="81"/>
        <v>45</v>
      </c>
      <c r="U129" s="3">
        <f t="shared" si="89"/>
        <v>60</v>
      </c>
      <c r="V129" s="3">
        <f t="shared" si="86"/>
        <v>75</v>
      </c>
      <c r="W129" s="3">
        <f t="shared" si="86"/>
        <v>90</v>
      </c>
      <c r="X129" s="3">
        <f t="shared" si="86"/>
        <v>105</v>
      </c>
      <c r="Y129" s="3">
        <f t="shared" si="61"/>
        <v>120</v>
      </c>
      <c r="Z129" s="3">
        <f t="shared" si="61"/>
        <v>135</v>
      </c>
      <c r="AA129" s="3">
        <f t="shared" si="61"/>
        <v>150</v>
      </c>
      <c r="AB129" s="3">
        <f t="shared" si="61"/>
        <v>165</v>
      </c>
      <c r="AC129" s="3">
        <f t="shared" si="62"/>
        <v>180</v>
      </c>
      <c r="AD129" s="7">
        <f t="shared" si="71"/>
        <v>172.14878260419974</v>
      </c>
      <c r="AE129" s="7">
        <f t="shared" si="71"/>
        <v>163.74669652771152</v>
      </c>
      <c r="AF129" s="7">
        <f t="shared" si="71"/>
        <v>150.49832697235058</v>
      </c>
      <c r="AG129" s="7">
        <f t="shared" si="71"/>
        <v>136.69069005129478</v>
      </c>
      <c r="AH129" s="7">
        <f t="shared" si="58"/>
        <v>122.80060627390105</v>
      </c>
      <c r="AI129" s="7">
        <f t="shared" si="58"/>
        <v>108.97651036325541</v>
      </c>
      <c r="AJ129" s="7">
        <f t="shared" si="58"/>
        <v>95.325174763518973</v>
      </c>
      <c r="AK129" s="7">
        <f t="shared" si="58"/>
        <v>81.977363515678149</v>
      </c>
      <c r="AL129" s="7">
        <f t="shared" si="82"/>
        <v>69.139066483668756</v>
      </c>
      <c r="AM129" s="7">
        <f t="shared" si="82"/>
        <v>57.177030464843533</v>
      </c>
      <c r="AN129" s="7">
        <f t="shared" si="82"/>
        <v>46.786004270450412</v>
      </c>
      <c r="AO129" s="7">
        <f t="shared" si="82"/>
        <v>39.247744203883592</v>
      </c>
      <c r="AP129" s="7">
        <f t="shared" si="83"/>
        <v>36.388782604199704</v>
      </c>
      <c r="AQ129" s="7">
        <f t="shared" si="83"/>
        <v>39.247744203883592</v>
      </c>
      <c r="AR129" s="7">
        <f t="shared" si="83"/>
        <v>46.786004270450412</v>
      </c>
      <c r="AS129" s="7">
        <f t="shared" si="83"/>
        <v>57.177030464843533</v>
      </c>
      <c r="AT129" s="7">
        <f t="shared" si="90"/>
        <v>69.139066483668756</v>
      </c>
      <c r="AU129" s="7">
        <f t="shared" si="87"/>
        <v>81.977363515678149</v>
      </c>
      <c r="AV129" s="7">
        <f t="shared" si="87"/>
        <v>95.325174763518973</v>
      </c>
      <c r="AW129" s="7">
        <f t="shared" si="87"/>
        <v>108.97651036325541</v>
      </c>
      <c r="AX129" s="7">
        <f t="shared" si="63"/>
        <v>122.80060627390105</v>
      </c>
      <c r="AY129" s="7">
        <f t="shared" si="63"/>
        <v>136.69069005129478</v>
      </c>
      <c r="AZ129" s="7">
        <f t="shared" si="63"/>
        <v>150.49832697235058</v>
      </c>
      <c r="BA129" s="7">
        <f t="shared" si="63"/>
        <v>163.74669652771152</v>
      </c>
      <c r="BB129" s="7">
        <f t="shared" si="64"/>
        <v>172.14878260419974</v>
      </c>
      <c r="BC129" s="7">
        <f t="shared" si="72"/>
        <v>84.066696094218543</v>
      </c>
      <c r="BD129" s="7">
        <f t="shared" si="65"/>
        <v>11.208892812562473</v>
      </c>
      <c r="BE129" s="40">
        <f t="shared" si="73"/>
        <v>0.98533552012254777</v>
      </c>
      <c r="BF129" s="40">
        <f t="shared" si="74"/>
        <v>0</v>
      </c>
      <c r="BG129" s="40">
        <f t="shared" si="75"/>
        <v>0</v>
      </c>
      <c r="BH129" s="40">
        <f t="shared" si="75"/>
        <v>0</v>
      </c>
      <c r="BI129" s="40">
        <f t="shared" si="75"/>
        <v>0</v>
      </c>
      <c r="BJ129" s="40">
        <f t="shared" si="75"/>
        <v>0</v>
      </c>
      <c r="BK129" s="40">
        <f t="shared" si="59"/>
        <v>0</v>
      </c>
      <c r="BL129" s="40">
        <f t="shared" si="76"/>
        <v>0</v>
      </c>
      <c r="BM129" s="40">
        <f t="shared" si="76"/>
        <v>187.98667964928913</v>
      </c>
      <c r="BN129" s="40">
        <f t="shared" si="76"/>
        <v>479.65146252540279</v>
      </c>
      <c r="BO129" s="40">
        <f t="shared" si="76"/>
        <v>730.10968959653405</v>
      </c>
      <c r="BP129" s="40">
        <f t="shared" si="60"/>
        <v>922.29304658957608</v>
      </c>
      <c r="BQ129" s="40">
        <f t="shared" si="60"/>
        <v>1043.1045553234662</v>
      </c>
      <c r="BR129" s="40">
        <f t="shared" si="60"/>
        <v>1084.3111111284484</v>
      </c>
      <c r="BS129" s="40">
        <f t="shared" si="60"/>
        <v>1043.1045553234662</v>
      </c>
      <c r="BT129" s="40">
        <f t="shared" si="84"/>
        <v>922.29304658957608</v>
      </c>
      <c r="BU129" s="40">
        <f t="shared" si="84"/>
        <v>730.10968959653405</v>
      </c>
      <c r="BV129" s="40">
        <f t="shared" si="84"/>
        <v>479.65146252540279</v>
      </c>
      <c r="BW129" s="40">
        <f t="shared" si="84"/>
        <v>187.98667964928913</v>
      </c>
      <c r="BX129" s="40">
        <f t="shared" si="85"/>
        <v>0</v>
      </c>
      <c r="BY129" s="40">
        <f t="shared" si="85"/>
        <v>0</v>
      </c>
      <c r="BZ129" s="40">
        <f t="shared" si="85"/>
        <v>0</v>
      </c>
      <c r="CA129" s="40">
        <f t="shared" si="85"/>
        <v>0</v>
      </c>
      <c r="CB129" s="40">
        <f t="shared" si="91"/>
        <v>0</v>
      </c>
      <c r="CC129" s="40">
        <f t="shared" si="88"/>
        <v>0</v>
      </c>
      <c r="CD129" s="40">
        <f t="shared" si="88"/>
        <v>0</v>
      </c>
      <c r="CE129" s="40">
        <f t="shared" si="77"/>
        <v>552.99866667550873</v>
      </c>
      <c r="CF129" s="10">
        <f t="shared" si="66"/>
        <v>1.4672406381175709</v>
      </c>
      <c r="CG129" s="14">
        <v>44314</v>
      </c>
      <c r="CH129" s="35">
        <f t="shared" si="67"/>
        <v>7.9833333333333334</v>
      </c>
      <c r="CI129" s="7">
        <f t="shared" si="68"/>
        <v>27.082277469861481</v>
      </c>
      <c r="CJ129" s="7">
        <f t="shared" si="78"/>
        <v>13.811961509629356</v>
      </c>
      <c r="CK129" s="10">
        <f t="shared" si="69"/>
        <v>17.884071574819458</v>
      </c>
      <c r="CM129" s="17" t="s">
        <v>61</v>
      </c>
      <c r="CN129" t="s">
        <v>73</v>
      </c>
      <c r="CO129" s="18" t="s">
        <v>456</v>
      </c>
      <c r="CP129">
        <v>220.3</v>
      </c>
      <c r="CQ129">
        <v>213.5</v>
      </c>
      <c r="CR129">
        <v>207.6</v>
      </c>
      <c r="CS129">
        <v>198.5</v>
      </c>
      <c r="CT129">
        <v>195.8</v>
      </c>
      <c r="CU129">
        <v>175.7</v>
      </c>
      <c r="CV129">
        <v>178</v>
      </c>
      <c r="CW129">
        <v>177.2</v>
      </c>
      <c r="CX129">
        <v>176.4</v>
      </c>
      <c r="CY129">
        <v>179.6</v>
      </c>
      <c r="CZ129">
        <v>157.6</v>
      </c>
      <c r="DA129">
        <v>188.3</v>
      </c>
      <c r="DB129">
        <v>2268.5</v>
      </c>
      <c r="DC129" s="17">
        <v>-16.73</v>
      </c>
      <c r="DD129">
        <v>-39.549999999999997</v>
      </c>
      <c r="DE129">
        <v>194.67</v>
      </c>
      <c r="DF129" s="24">
        <v>26917</v>
      </c>
    </row>
    <row r="130" spans="1:110" ht="15.75" thickBot="1" x14ac:dyDescent="0.3">
      <c r="A130" s="8">
        <v>119</v>
      </c>
      <c r="B130" s="3" t="s">
        <v>19</v>
      </c>
      <c r="C130" s="14">
        <v>44315</v>
      </c>
      <c r="D130" s="11">
        <f t="shared" si="70"/>
        <v>14.586996250938343</v>
      </c>
      <c r="E130" s="8">
        <f t="shared" si="79"/>
        <v>-180</v>
      </c>
      <c r="F130" s="3">
        <f t="shared" si="79"/>
        <v>-165</v>
      </c>
      <c r="G130" s="3">
        <f t="shared" si="79"/>
        <v>-150</v>
      </c>
      <c r="H130" s="3">
        <f t="shared" si="79"/>
        <v>-135</v>
      </c>
      <c r="I130" s="3">
        <f t="shared" si="92"/>
        <v>-120</v>
      </c>
      <c r="J130" s="3">
        <f t="shared" si="92"/>
        <v>-105</v>
      </c>
      <c r="K130" s="3">
        <f t="shared" si="92"/>
        <v>-90</v>
      </c>
      <c r="L130" s="3">
        <f t="shared" si="92"/>
        <v>-75</v>
      </c>
      <c r="M130" s="3">
        <f t="shared" si="80"/>
        <v>-60</v>
      </c>
      <c r="N130" s="3">
        <f t="shared" si="80"/>
        <v>-45</v>
      </c>
      <c r="O130" s="3">
        <f t="shared" si="80"/>
        <v>-30</v>
      </c>
      <c r="P130" s="3">
        <f t="shared" si="80"/>
        <v>-15</v>
      </c>
      <c r="Q130" s="3">
        <f t="shared" si="81"/>
        <v>0</v>
      </c>
      <c r="R130" s="3">
        <f t="shared" si="81"/>
        <v>15</v>
      </c>
      <c r="S130" s="3">
        <f t="shared" si="81"/>
        <v>30</v>
      </c>
      <c r="T130" s="3">
        <f t="shared" si="81"/>
        <v>45</v>
      </c>
      <c r="U130" s="3">
        <f t="shared" si="89"/>
        <v>60</v>
      </c>
      <c r="V130" s="3">
        <f t="shared" si="86"/>
        <v>75</v>
      </c>
      <c r="W130" s="3">
        <f t="shared" si="86"/>
        <v>90</v>
      </c>
      <c r="X130" s="3">
        <f t="shared" si="86"/>
        <v>105</v>
      </c>
      <c r="Y130" s="3">
        <f t="shared" si="61"/>
        <v>120</v>
      </c>
      <c r="Z130" s="3">
        <f t="shared" si="61"/>
        <v>135</v>
      </c>
      <c r="AA130" s="3">
        <f t="shared" si="61"/>
        <v>150</v>
      </c>
      <c r="AB130" s="3">
        <f t="shared" si="61"/>
        <v>165</v>
      </c>
      <c r="AC130" s="3">
        <f t="shared" si="62"/>
        <v>180</v>
      </c>
      <c r="AD130" s="7">
        <f t="shared" si="71"/>
        <v>172.46699625093834</v>
      </c>
      <c r="AE130" s="7">
        <f t="shared" si="71"/>
        <v>163.90860340986779</v>
      </c>
      <c r="AF130" s="7">
        <f t="shared" si="71"/>
        <v>150.60497702181368</v>
      </c>
      <c r="AG130" s="7">
        <f t="shared" si="71"/>
        <v>136.7842286749061</v>
      </c>
      <c r="AH130" s="7">
        <f t="shared" si="58"/>
        <v>122.89501977830027</v>
      </c>
      <c r="AI130" s="7">
        <f t="shared" si="58"/>
        <v>109.07915170639106</v>
      </c>
      <c r="AJ130" s="7">
        <f t="shared" si="58"/>
        <v>95.441732396288998</v>
      </c>
      <c r="AK130" s="7">
        <f t="shared" si="58"/>
        <v>82.113729545711593</v>
      </c>
      <c r="AL130" s="7">
        <f t="shared" si="82"/>
        <v>69.302463673259368</v>
      </c>
      <c r="AM130" s="7">
        <f t="shared" si="82"/>
        <v>57.376700697615775</v>
      </c>
      <c r="AN130" s="7">
        <f t="shared" si="82"/>
        <v>47.032014512353534</v>
      </c>
      <c r="AO130" s="7">
        <f t="shared" si="82"/>
        <v>39.542375204653155</v>
      </c>
      <c r="AP130" s="7">
        <f t="shared" si="83"/>
        <v>36.706996250938353</v>
      </c>
      <c r="AQ130" s="7">
        <f t="shared" si="83"/>
        <v>39.542375204653155</v>
      </c>
      <c r="AR130" s="7">
        <f t="shared" si="83"/>
        <v>47.032014512353534</v>
      </c>
      <c r="AS130" s="7">
        <f t="shared" si="83"/>
        <v>57.376700697615775</v>
      </c>
      <c r="AT130" s="7">
        <f t="shared" si="90"/>
        <v>69.302463673259368</v>
      </c>
      <c r="AU130" s="7">
        <f t="shared" si="87"/>
        <v>82.113729545711593</v>
      </c>
      <c r="AV130" s="7">
        <f t="shared" si="87"/>
        <v>95.441732396288998</v>
      </c>
      <c r="AW130" s="7">
        <f t="shared" si="87"/>
        <v>109.07915170639106</v>
      </c>
      <c r="AX130" s="7">
        <f t="shared" si="63"/>
        <v>122.89501977830027</v>
      </c>
      <c r="AY130" s="7">
        <f t="shared" si="63"/>
        <v>136.7842286749061</v>
      </c>
      <c r="AZ130" s="7">
        <f t="shared" si="63"/>
        <v>150.60497702181368</v>
      </c>
      <c r="BA130" s="7">
        <f t="shared" si="63"/>
        <v>163.90860340986779</v>
      </c>
      <c r="BB130" s="7">
        <f t="shared" si="64"/>
        <v>172.46699625093834</v>
      </c>
      <c r="BC130" s="7">
        <f t="shared" si="72"/>
        <v>83.928031517789577</v>
      </c>
      <c r="BD130" s="7">
        <f t="shared" si="65"/>
        <v>11.190404202371944</v>
      </c>
      <c r="BE130" s="40">
        <f t="shared" si="73"/>
        <v>0.98482881959808055</v>
      </c>
      <c r="BF130" s="40">
        <f t="shared" si="74"/>
        <v>0</v>
      </c>
      <c r="BG130" s="40">
        <f t="shared" si="75"/>
        <v>0</v>
      </c>
      <c r="BH130" s="40">
        <f t="shared" si="75"/>
        <v>0</v>
      </c>
      <c r="BI130" s="40">
        <f t="shared" si="75"/>
        <v>0</v>
      </c>
      <c r="BJ130" s="40">
        <f t="shared" si="75"/>
        <v>0</v>
      </c>
      <c r="BK130" s="40">
        <f t="shared" si="59"/>
        <v>0</v>
      </c>
      <c r="BL130" s="40">
        <f t="shared" si="76"/>
        <v>0</v>
      </c>
      <c r="BM130" s="40">
        <f t="shared" si="76"/>
        <v>184.71668898523257</v>
      </c>
      <c r="BN130" s="40">
        <f t="shared" si="76"/>
        <v>475.81524381219873</v>
      </c>
      <c r="BO130" s="40">
        <f t="shared" si="76"/>
        <v>725.78723983442171</v>
      </c>
      <c r="BP130" s="40">
        <f t="shared" si="60"/>
        <v>917.59749862124261</v>
      </c>
      <c r="BQ130" s="40">
        <f t="shared" si="60"/>
        <v>1038.1744680177799</v>
      </c>
      <c r="BR130" s="40">
        <f t="shared" si="60"/>
        <v>1079.3010268225228</v>
      </c>
      <c r="BS130" s="40">
        <f t="shared" si="60"/>
        <v>1038.1744680177799</v>
      </c>
      <c r="BT130" s="40">
        <f t="shared" si="84"/>
        <v>917.59749862124261</v>
      </c>
      <c r="BU130" s="40">
        <f t="shared" si="84"/>
        <v>725.78723983442171</v>
      </c>
      <c r="BV130" s="40">
        <f t="shared" si="84"/>
        <v>475.81524381219873</v>
      </c>
      <c r="BW130" s="40">
        <f t="shared" si="84"/>
        <v>184.71668898523257</v>
      </c>
      <c r="BX130" s="40">
        <f t="shared" si="85"/>
        <v>0</v>
      </c>
      <c r="BY130" s="40">
        <f t="shared" si="85"/>
        <v>0</v>
      </c>
      <c r="BZ130" s="40">
        <f t="shared" si="85"/>
        <v>0</v>
      </c>
      <c r="CA130" s="40">
        <f t="shared" si="85"/>
        <v>0</v>
      </c>
      <c r="CB130" s="40">
        <f t="shared" si="91"/>
        <v>0</v>
      </c>
      <c r="CC130" s="40">
        <f t="shared" si="88"/>
        <v>0</v>
      </c>
      <c r="CD130" s="40">
        <f t="shared" si="88"/>
        <v>0</v>
      </c>
      <c r="CE130" s="40">
        <f t="shared" si="77"/>
        <v>550.44352367948659</v>
      </c>
      <c r="CF130" s="10">
        <f t="shared" si="66"/>
        <v>1.464820484703002</v>
      </c>
      <c r="CG130" s="14">
        <v>44315</v>
      </c>
      <c r="CH130" s="35">
        <f t="shared" si="67"/>
        <v>7.9833333333333334</v>
      </c>
      <c r="CI130" s="7">
        <f t="shared" si="68"/>
        <v>26.882015952617522</v>
      </c>
      <c r="CJ130" s="7">
        <f t="shared" si="78"/>
        <v>13.709828135834936</v>
      </c>
      <c r="CK130" s="10">
        <f t="shared" si="69"/>
        <v>17.76827595661204</v>
      </c>
      <c r="CM130" s="17" t="s">
        <v>315</v>
      </c>
      <c r="CN130" t="s">
        <v>319</v>
      </c>
      <c r="CO130" s="18" t="s">
        <v>457</v>
      </c>
      <c r="CP130">
        <v>141.1</v>
      </c>
      <c r="CQ130">
        <v>136.6</v>
      </c>
      <c r="CR130">
        <v>156.1</v>
      </c>
      <c r="CS130">
        <v>162.1</v>
      </c>
      <c r="CT130">
        <v>157.5</v>
      </c>
      <c r="CU130">
        <v>155.19999999999999</v>
      </c>
      <c r="CV130">
        <v>162</v>
      </c>
      <c r="CW130">
        <v>169.9</v>
      </c>
      <c r="CX130">
        <v>127.2</v>
      </c>
      <c r="CY130">
        <v>138.19999999999999</v>
      </c>
      <c r="CZ130">
        <v>145.19999999999999</v>
      </c>
      <c r="DA130">
        <v>139.5</v>
      </c>
      <c r="DB130">
        <v>1790.6</v>
      </c>
      <c r="DC130" s="17">
        <v>-23.43</v>
      </c>
      <c r="DD130">
        <v>-46.47</v>
      </c>
      <c r="DE130">
        <v>735</v>
      </c>
      <c r="DF130" s="24">
        <v>30562</v>
      </c>
    </row>
    <row r="131" spans="1:110" ht="15.75" thickBot="1" x14ac:dyDescent="0.3">
      <c r="A131" s="8">
        <v>120</v>
      </c>
      <c r="B131" s="3" t="s">
        <v>19</v>
      </c>
      <c r="C131" s="14">
        <v>44316</v>
      </c>
      <c r="D131" s="11">
        <f t="shared" si="70"/>
        <v>14.90088745587466</v>
      </c>
      <c r="E131" s="8">
        <f t="shared" si="79"/>
        <v>-180</v>
      </c>
      <c r="F131" s="3">
        <f t="shared" si="79"/>
        <v>-165</v>
      </c>
      <c r="G131" s="3">
        <f t="shared" si="79"/>
        <v>-150</v>
      </c>
      <c r="H131" s="3">
        <f t="shared" si="79"/>
        <v>-135</v>
      </c>
      <c r="I131" s="3">
        <f t="shared" si="92"/>
        <v>-120</v>
      </c>
      <c r="J131" s="3">
        <f t="shared" si="92"/>
        <v>-105</v>
      </c>
      <c r="K131" s="3">
        <f t="shared" si="92"/>
        <v>-90</v>
      </c>
      <c r="L131" s="3">
        <f t="shared" si="92"/>
        <v>-75</v>
      </c>
      <c r="M131" s="3">
        <f t="shared" si="80"/>
        <v>-60</v>
      </c>
      <c r="N131" s="3">
        <f t="shared" si="80"/>
        <v>-45</v>
      </c>
      <c r="O131" s="3">
        <f t="shared" si="80"/>
        <v>-30</v>
      </c>
      <c r="P131" s="3">
        <f t="shared" si="80"/>
        <v>-15</v>
      </c>
      <c r="Q131" s="3">
        <f t="shared" si="81"/>
        <v>0</v>
      </c>
      <c r="R131" s="3">
        <f t="shared" si="81"/>
        <v>15</v>
      </c>
      <c r="S131" s="3">
        <f t="shared" si="81"/>
        <v>30</v>
      </c>
      <c r="T131" s="3">
        <f t="shared" si="81"/>
        <v>45</v>
      </c>
      <c r="U131" s="3">
        <f t="shared" si="89"/>
        <v>60</v>
      </c>
      <c r="V131" s="3">
        <f t="shared" si="86"/>
        <v>75</v>
      </c>
      <c r="W131" s="3">
        <f t="shared" si="86"/>
        <v>90</v>
      </c>
      <c r="X131" s="3">
        <f t="shared" si="86"/>
        <v>105</v>
      </c>
      <c r="Y131" s="3">
        <f t="shared" si="61"/>
        <v>120</v>
      </c>
      <c r="Z131" s="3">
        <f t="shared" si="61"/>
        <v>135</v>
      </c>
      <c r="AA131" s="3">
        <f t="shared" si="61"/>
        <v>150</v>
      </c>
      <c r="AB131" s="3">
        <f t="shared" si="61"/>
        <v>165</v>
      </c>
      <c r="AC131" s="3">
        <f t="shared" si="62"/>
        <v>180</v>
      </c>
      <c r="AD131" s="7">
        <f t="shared" si="71"/>
        <v>172.78088745587462</v>
      </c>
      <c r="AE131" s="7">
        <f t="shared" si="71"/>
        <v>164.0638198858158</v>
      </c>
      <c r="AF131" s="7">
        <f t="shared" si="71"/>
        <v>150.70744134949408</v>
      </c>
      <c r="AG131" s="7">
        <f t="shared" si="71"/>
        <v>136.87481028660218</v>
      </c>
      <c r="AH131" s="7">
        <f t="shared" si="58"/>
        <v>122.98712842567723</v>
      </c>
      <c r="AI131" s="7">
        <f t="shared" si="58"/>
        <v>109.17986194785929</v>
      </c>
      <c r="AJ131" s="7">
        <f t="shared" si="58"/>
        <v>95.556563945149662</v>
      </c>
      <c r="AK131" s="7">
        <f t="shared" si="58"/>
        <v>82.248438999006169</v>
      </c>
      <c r="AL131" s="7">
        <f t="shared" si="82"/>
        <v>69.464122567481056</v>
      </c>
      <c r="AM131" s="7">
        <f t="shared" si="82"/>
        <v>57.574329206304107</v>
      </c>
      <c r="AN131" s="7">
        <f t="shared" si="82"/>
        <v>47.275329416163864</v>
      </c>
      <c r="AO131" s="7">
        <f t="shared" si="82"/>
        <v>39.833301615024965</v>
      </c>
      <c r="AP131" s="7">
        <f t="shared" si="83"/>
        <v>37.020887455874657</v>
      </c>
      <c r="AQ131" s="7">
        <f t="shared" si="83"/>
        <v>39.833301615024965</v>
      </c>
      <c r="AR131" s="7">
        <f t="shared" si="83"/>
        <v>47.275329416163864</v>
      </c>
      <c r="AS131" s="7">
        <f t="shared" si="83"/>
        <v>57.574329206304107</v>
      </c>
      <c r="AT131" s="7">
        <f t="shared" si="90"/>
        <v>69.464122567481056</v>
      </c>
      <c r="AU131" s="7">
        <f t="shared" si="87"/>
        <v>82.248438999006169</v>
      </c>
      <c r="AV131" s="7">
        <f t="shared" si="87"/>
        <v>95.556563945149662</v>
      </c>
      <c r="AW131" s="7">
        <f t="shared" si="87"/>
        <v>109.17986194785929</v>
      </c>
      <c r="AX131" s="7">
        <f t="shared" si="63"/>
        <v>122.98712842567723</v>
      </c>
      <c r="AY131" s="7">
        <f t="shared" si="63"/>
        <v>136.87481028660218</v>
      </c>
      <c r="AZ131" s="7">
        <f t="shared" si="63"/>
        <v>150.70744134949408</v>
      </c>
      <c r="BA131" s="7">
        <f t="shared" si="63"/>
        <v>164.0638198858158</v>
      </c>
      <c r="BB131" s="7">
        <f t="shared" si="64"/>
        <v>172.78088745587462</v>
      </c>
      <c r="BC131" s="7">
        <f t="shared" si="72"/>
        <v>83.790822126199032</v>
      </c>
      <c r="BD131" s="7">
        <f t="shared" si="65"/>
        <v>11.172109616826537</v>
      </c>
      <c r="BE131" s="40">
        <f t="shared" si="73"/>
        <v>0.98432661462178739</v>
      </c>
      <c r="BF131" s="40">
        <f t="shared" si="74"/>
        <v>0</v>
      </c>
      <c r="BG131" s="40">
        <f t="shared" si="75"/>
        <v>0</v>
      </c>
      <c r="BH131" s="40">
        <f t="shared" si="75"/>
        <v>0</v>
      </c>
      <c r="BI131" s="40">
        <f t="shared" si="75"/>
        <v>0</v>
      </c>
      <c r="BJ131" s="40">
        <f t="shared" si="75"/>
        <v>0</v>
      </c>
      <c r="BK131" s="40">
        <f t="shared" si="59"/>
        <v>0</v>
      </c>
      <c r="BL131" s="40">
        <f t="shared" si="76"/>
        <v>0</v>
      </c>
      <c r="BM131" s="40">
        <f t="shared" si="76"/>
        <v>181.48829540321435</v>
      </c>
      <c r="BN131" s="40">
        <f t="shared" si="76"/>
        <v>472.01923600893485</v>
      </c>
      <c r="BO131" s="40">
        <f t="shared" si="76"/>
        <v>721.50381064928365</v>
      </c>
      <c r="BP131" s="40">
        <f t="shared" si="60"/>
        <v>912.94005785527452</v>
      </c>
      <c r="BQ131" s="40">
        <f t="shared" si="60"/>
        <v>1033.2819137431757</v>
      </c>
      <c r="BR131" s="40">
        <f t="shared" si="60"/>
        <v>1074.3282797085474</v>
      </c>
      <c r="BS131" s="40">
        <f t="shared" si="60"/>
        <v>1033.2819137431757</v>
      </c>
      <c r="BT131" s="40">
        <f t="shared" si="84"/>
        <v>912.94005785527452</v>
      </c>
      <c r="BU131" s="40">
        <f t="shared" si="84"/>
        <v>721.50381064928365</v>
      </c>
      <c r="BV131" s="40">
        <f t="shared" si="84"/>
        <v>472.01923600893485</v>
      </c>
      <c r="BW131" s="40">
        <f t="shared" si="84"/>
        <v>181.48829540321435</v>
      </c>
      <c r="BX131" s="40">
        <f t="shared" si="85"/>
        <v>0</v>
      </c>
      <c r="BY131" s="40">
        <f t="shared" si="85"/>
        <v>0</v>
      </c>
      <c r="BZ131" s="40">
        <f t="shared" si="85"/>
        <v>0</v>
      </c>
      <c r="CA131" s="40">
        <f t="shared" si="85"/>
        <v>0</v>
      </c>
      <c r="CB131" s="40">
        <f t="shared" si="91"/>
        <v>0</v>
      </c>
      <c r="CC131" s="40">
        <f t="shared" si="88"/>
        <v>0</v>
      </c>
      <c r="CD131" s="40">
        <f t="shared" si="88"/>
        <v>0</v>
      </c>
      <c r="CE131" s="40">
        <f t="shared" si="77"/>
        <v>547.90742265135918</v>
      </c>
      <c r="CF131" s="10">
        <f t="shared" si="66"/>
        <v>1.4624257290550888</v>
      </c>
      <c r="CG131" s="14">
        <v>44316</v>
      </c>
      <c r="CH131" s="35">
        <f t="shared" si="67"/>
        <v>7.9833333333333334</v>
      </c>
      <c r="CI131" s="7">
        <f t="shared" si="68"/>
        <v>26.683593808372656</v>
      </c>
      <c r="CJ131" s="7">
        <f t="shared" si="78"/>
        <v>13.608632842270055</v>
      </c>
      <c r="CK131" s="10">
        <f t="shared" si="69"/>
        <v>17.653334002577605</v>
      </c>
      <c r="CM131" s="17" t="s">
        <v>42</v>
      </c>
      <c r="CN131" t="s">
        <v>48</v>
      </c>
      <c r="CO131" s="18" t="s">
        <v>458</v>
      </c>
      <c r="CP131">
        <v>109.3</v>
      </c>
      <c r="CQ131">
        <v>89.5</v>
      </c>
      <c r="CR131">
        <v>106.3</v>
      </c>
      <c r="CS131">
        <v>96.3</v>
      </c>
      <c r="CT131">
        <v>98.8</v>
      </c>
      <c r="CU131">
        <v>93.9</v>
      </c>
      <c r="CV131">
        <v>108.6</v>
      </c>
      <c r="CW131">
        <v>123.4</v>
      </c>
      <c r="CX131">
        <v>131.5</v>
      </c>
      <c r="CY131">
        <v>127.1</v>
      </c>
      <c r="CZ131">
        <v>124.3</v>
      </c>
      <c r="DA131">
        <v>115</v>
      </c>
      <c r="DB131">
        <v>1324</v>
      </c>
      <c r="DC131" s="17">
        <v>0.61</v>
      </c>
      <c r="DD131">
        <v>-69.180000000000007</v>
      </c>
      <c r="DE131">
        <v>120</v>
      </c>
      <c r="DF131" s="24">
        <v>15903</v>
      </c>
    </row>
    <row r="132" spans="1:110" ht="15.75" thickBot="1" x14ac:dyDescent="0.3">
      <c r="A132" s="8">
        <v>121</v>
      </c>
      <c r="B132" s="3" t="s">
        <v>20</v>
      </c>
      <c r="C132" s="14">
        <v>44317</v>
      </c>
      <c r="D132" s="11">
        <f t="shared" si="70"/>
        <v>15.210363206270312</v>
      </c>
      <c r="E132" s="8">
        <f t="shared" si="79"/>
        <v>-180</v>
      </c>
      <c r="F132" s="3">
        <f t="shared" si="79"/>
        <v>-165</v>
      </c>
      <c r="G132" s="3">
        <f t="shared" si="79"/>
        <v>-150</v>
      </c>
      <c r="H132" s="3">
        <f t="shared" si="79"/>
        <v>-135</v>
      </c>
      <c r="I132" s="3">
        <f t="shared" si="92"/>
        <v>-120</v>
      </c>
      <c r="J132" s="3">
        <f t="shared" si="92"/>
        <v>-105</v>
      </c>
      <c r="K132" s="3">
        <f t="shared" si="92"/>
        <v>-90</v>
      </c>
      <c r="L132" s="3">
        <f t="shared" si="92"/>
        <v>-75</v>
      </c>
      <c r="M132" s="3">
        <f t="shared" si="80"/>
        <v>-60</v>
      </c>
      <c r="N132" s="3">
        <f t="shared" si="80"/>
        <v>-45</v>
      </c>
      <c r="O132" s="3">
        <f t="shared" si="80"/>
        <v>-30</v>
      </c>
      <c r="P132" s="3">
        <f t="shared" si="80"/>
        <v>-15</v>
      </c>
      <c r="Q132" s="3">
        <f t="shared" si="81"/>
        <v>0</v>
      </c>
      <c r="R132" s="3">
        <f t="shared" si="81"/>
        <v>15</v>
      </c>
      <c r="S132" s="3">
        <f t="shared" si="81"/>
        <v>30</v>
      </c>
      <c r="T132" s="3">
        <f t="shared" si="81"/>
        <v>45</v>
      </c>
      <c r="U132" s="3">
        <f t="shared" si="89"/>
        <v>60</v>
      </c>
      <c r="V132" s="3">
        <f t="shared" si="86"/>
        <v>75</v>
      </c>
      <c r="W132" s="3">
        <f t="shared" si="86"/>
        <v>90</v>
      </c>
      <c r="X132" s="3">
        <f t="shared" si="86"/>
        <v>105</v>
      </c>
      <c r="Y132" s="3">
        <f t="shared" si="61"/>
        <v>120</v>
      </c>
      <c r="Z132" s="3">
        <f t="shared" si="61"/>
        <v>135</v>
      </c>
      <c r="AA132" s="3">
        <f t="shared" si="61"/>
        <v>150</v>
      </c>
      <c r="AB132" s="3">
        <f t="shared" si="61"/>
        <v>165</v>
      </c>
      <c r="AC132" s="3">
        <f t="shared" si="62"/>
        <v>180</v>
      </c>
      <c r="AD132" s="7">
        <f t="shared" si="71"/>
        <v>173.0903632062703</v>
      </c>
      <c r="AE132" s="7">
        <f t="shared" si="71"/>
        <v>164.21235731038337</v>
      </c>
      <c r="AF132" s="7">
        <f t="shared" si="71"/>
        <v>150.80577486863325</v>
      </c>
      <c r="AG132" s="7">
        <f t="shared" si="71"/>
        <v>136.96246721859904</v>
      </c>
      <c r="AH132" s="7">
        <f t="shared" si="58"/>
        <v>123.07694172913084</v>
      </c>
      <c r="AI132" s="7">
        <f t="shared" si="58"/>
        <v>109.27862989509718</v>
      </c>
      <c r="AJ132" s="7">
        <f t="shared" si="58"/>
        <v>95.669638302114606</v>
      </c>
      <c r="AK132" s="7">
        <f t="shared" si="58"/>
        <v>82.381440429862565</v>
      </c>
      <c r="AL132" s="7">
        <f t="shared" si="82"/>
        <v>69.623970337867547</v>
      </c>
      <c r="AM132" s="7">
        <f t="shared" si="82"/>
        <v>57.76982184609848</v>
      </c>
      <c r="AN132" s="7">
        <f t="shared" si="82"/>
        <v>47.515839862740414</v>
      </c>
      <c r="AO132" s="7">
        <f t="shared" si="82"/>
        <v>40.120418434316356</v>
      </c>
      <c r="AP132" s="7">
        <f t="shared" si="83"/>
        <v>37.330363206270306</v>
      </c>
      <c r="AQ132" s="7">
        <f t="shared" si="83"/>
        <v>40.120418434316356</v>
      </c>
      <c r="AR132" s="7">
        <f t="shared" si="83"/>
        <v>47.515839862740414</v>
      </c>
      <c r="AS132" s="7">
        <f t="shared" si="83"/>
        <v>57.76982184609848</v>
      </c>
      <c r="AT132" s="7">
        <f t="shared" si="90"/>
        <v>69.623970337867547</v>
      </c>
      <c r="AU132" s="7">
        <f t="shared" si="87"/>
        <v>82.381440429862565</v>
      </c>
      <c r="AV132" s="7">
        <f t="shared" si="87"/>
        <v>95.669638302114606</v>
      </c>
      <c r="AW132" s="7">
        <f t="shared" si="87"/>
        <v>109.27862989509718</v>
      </c>
      <c r="AX132" s="7">
        <f t="shared" si="63"/>
        <v>123.07694172913084</v>
      </c>
      <c r="AY132" s="7">
        <f t="shared" si="63"/>
        <v>136.96246721859904</v>
      </c>
      <c r="AZ132" s="7">
        <f t="shared" si="63"/>
        <v>150.80577486863325</v>
      </c>
      <c r="BA132" s="7">
        <f t="shared" si="63"/>
        <v>164.21235731038337</v>
      </c>
      <c r="BB132" s="7">
        <f t="shared" si="64"/>
        <v>173.0903632062703</v>
      </c>
      <c r="BC132" s="7">
        <f t="shared" si="72"/>
        <v>83.655115506610727</v>
      </c>
      <c r="BD132" s="7">
        <f t="shared" si="65"/>
        <v>11.154015400881431</v>
      </c>
      <c r="BE132" s="40">
        <f t="shared" si="73"/>
        <v>0.98382905400784104</v>
      </c>
      <c r="BF132" s="40">
        <f t="shared" si="74"/>
        <v>0</v>
      </c>
      <c r="BG132" s="40">
        <f t="shared" si="75"/>
        <v>0</v>
      </c>
      <c r="BH132" s="40">
        <f t="shared" si="75"/>
        <v>0</v>
      </c>
      <c r="BI132" s="40">
        <f t="shared" si="75"/>
        <v>0</v>
      </c>
      <c r="BJ132" s="40">
        <f t="shared" si="75"/>
        <v>0</v>
      </c>
      <c r="BK132" s="40">
        <f t="shared" si="59"/>
        <v>0</v>
      </c>
      <c r="BL132" s="40">
        <f t="shared" si="76"/>
        <v>0</v>
      </c>
      <c r="BM132" s="40">
        <f t="shared" si="76"/>
        <v>178.30267707701563</v>
      </c>
      <c r="BN132" s="40">
        <f t="shared" si="76"/>
        <v>468.26516107756595</v>
      </c>
      <c r="BO132" s="40">
        <f t="shared" si="76"/>
        <v>717.26159096456547</v>
      </c>
      <c r="BP132" s="40">
        <f t="shared" si="60"/>
        <v>908.32327152727089</v>
      </c>
      <c r="BQ132" s="40">
        <f t="shared" si="60"/>
        <v>1028.4296649796904</v>
      </c>
      <c r="BR132" s="40">
        <f t="shared" si="60"/>
        <v>1069.3957190932415</v>
      </c>
      <c r="BS132" s="40">
        <f t="shared" si="60"/>
        <v>1028.4296649796904</v>
      </c>
      <c r="BT132" s="40">
        <f t="shared" si="84"/>
        <v>908.32327152727089</v>
      </c>
      <c r="BU132" s="40">
        <f t="shared" si="84"/>
        <v>717.26159096456547</v>
      </c>
      <c r="BV132" s="40">
        <f t="shared" si="84"/>
        <v>468.26516107756595</v>
      </c>
      <c r="BW132" s="40">
        <f t="shared" si="84"/>
        <v>178.30267707701563</v>
      </c>
      <c r="BX132" s="40">
        <f t="shared" si="85"/>
        <v>0</v>
      </c>
      <c r="BY132" s="40">
        <f t="shared" si="85"/>
        <v>0</v>
      </c>
      <c r="BZ132" s="40">
        <f t="shared" si="85"/>
        <v>0</v>
      </c>
      <c r="CA132" s="40">
        <f t="shared" si="85"/>
        <v>0</v>
      </c>
      <c r="CB132" s="40">
        <f t="shared" si="91"/>
        <v>0</v>
      </c>
      <c r="CC132" s="40">
        <f t="shared" si="88"/>
        <v>0</v>
      </c>
      <c r="CD132" s="40">
        <f t="shared" si="88"/>
        <v>0</v>
      </c>
      <c r="CE132" s="40">
        <f t="shared" si="77"/>
        <v>545.3918167375532</v>
      </c>
      <c r="CF132" s="10">
        <f t="shared" si="66"/>
        <v>1.4600572017265212</v>
      </c>
      <c r="CG132" s="14">
        <v>44317</v>
      </c>
      <c r="CH132" s="35">
        <f t="shared" si="67"/>
        <v>6.9387096774193546</v>
      </c>
      <c r="CI132" s="7">
        <f t="shared" si="68"/>
        <v>26.487110966260655</v>
      </c>
      <c r="CJ132" s="7">
        <f t="shared" si="78"/>
        <v>13.508426592792935</v>
      </c>
      <c r="CK132" s="10">
        <f t="shared" si="69"/>
        <v>16.249379635966445</v>
      </c>
      <c r="CM132" s="17" t="s">
        <v>262</v>
      </c>
      <c r="CN132" t="s">
        <v>266</v>
      </c>
      <c r="CO132" s="18" t="s">
        <v>459</v>
      </c>
      <c r="CP132">
        <v>224</v>
      </c>
      <c r="CQ132">
        <v>240.6</v>
      </c>
      <c r="CR132">
        <v>220</v>
      </c>
      <c r="CS132">
        <v>207.1</v>
      </c>
      <c r="CT132">
        <v>194.7</v>
      </c>
      <c r="CU132">
        <v>203.2</v>
      </c>
      <c r="CV132">
        <v>200.2</v>
      </c>
      <c r="CW132">
        <v>208.3</v>
      </c>
      <c r="CX132">
        <v>164.1</v>
      </c>
      <c r="CY132">
        <v>179.1</v>
      </c>
      <c r="CZ132">
        <v>178</v>
      </c>
      <c r="DA132">
        <v>199.7</v>
      </c>
      <c r="DB132">
        <v>2419</v>
      </c>
      <c r="DC132" s="17">
        <v>-22.83</v>
      </c>
      <c r="DD132">
        <v>-42.18</v>
      </c>
      <c r="DE132">
        <v>5.57</v>
      </c>
      <c r="DF132" s="24">
        <v>25569</v>
      </c>
    </row>
    <row r="133" spans="1:110" ht="15.75" thickBot="1" x14ac:dyDescent="0.3">
      <c r="A133" s="8">
        <v>122</v>
      </c>
      <c r="B133" s="3" t="s">
        <v>20</v>
      </c>
      <c r="C133" s="14">
        <v>44318</v>
      </c>
      <c r="D133" s="11">
        <f t="shared" si="70"/>
        <v>15.515331797781426</v>
      </c>
      <c r="E133" s="8">
        <f t="shared" si="79"/>
        <v>-180</v>
      </c>
      <c r="F133" s="3">
        <f t="shared" si="79"/>
        <v>-165</v>
      </c>
      <c r="G133" s="3">
        <f t="shared" si="79"/>
        <v>-150</v>
      </c>
      <c r="H133" s="3">
        <f t="shared" si="79"/>
        <v>-135</v>
      </c>
      <c r="I133" s="3">
        <f t="shared" si="92"/>
        <v>-120</v>
      </c>
      <c r="J133" s="3">
        <f t="shared" si="92"/>
        <v>-105</v>
      </c>
      <c r="K133" s="3">
        <f t="shared" si="92"/>
        <v>-90</v>
      </c>
      <c r="L133" s="3">
        <f t="shared" si="92"/>
        <v>-75</v>
      </c>
      <c r="M133" s="3">
        <f t="shared" si="80"/>
        <v>-60</v>
      </c>
      <c r="N133" s="3">
        <f t="shared" si="80"/>
        <v>-45</v>
      </c>
      <c r="O133" s="3">
        <f t="shared" si="80"/>
        <v>-30</v>
      </c>
      <c r="P133" s="3">
        <f t="shared" si="80"/>
        <v>-15</v>
      </c>
      <c r="Q133" s="3">
        <f t="shared" si="81"/>
        <v>0</v>
      </c>
      <c r="R133" s="3">
        <f t="shared" si="81"/>
        <v>15</v>
      </c>
      <c r="S133" s="3">
        <f t="shared" si="81"/>
        <v>30</v>
      </c>
      <c r="T133" s="3">
        <f t="shared" si="81"/>
        <v>45</v>
      </c>
      <c r="U133" s="3">
        <f t="shared" si="89"/>
        <v>60</v>
      </c>
      <c r="V133" s="3">
        <f t="shared" si="86"/>
        <v>75</v>
      </c>
      <c r="W133" s="3">
        <f t="shared" si="86"/>
        <v>90</v>
      </c>
      <c r="X133" s="3">
        <f t="shared" si="86"/>
        <v>105</v>
      </c>
      <c r="Y133" s="3">
        <f t="shared" si="61"/>
        <v>120</v>
      </c>
      <c r="Z133" s="3">
        <f t="shared" si="61"/>
        <v>135</v>
      </c>
      <c r="AA133" s="3">
        <f t="shared" si="61"/>
        <v>150</v>
      </c>
      <c r="AB133" s="3">
        <f t="shared" si="61"/>
        <v>165</v>
      </c>
      <c r="AC133" s="3">
        <f t="shared" si="62"/>
        <v>180</v>
      </c>
      <c r="AD133" s="7">
        <f t="shared" si="71"/>
        <v>173.39533179778138</v>
      </c>
      <c r="AE133" s="7">
        <f t="shared" si="71"/>
        <v>164.3542402413434</v>
      </c>
      <c r="AF133" s="7">
        <f t="shared" si="71"/>
        <v>150.90003724863601</v>
      </c>
      <c r="AG133" s="7">
        <f t="shared" si="71"/>
        <v>137.04723416841898</v>
      </c>
      <c r="AH133" s="7">
        <f t="shared" si="58"/>
        <v>123.16447067301701</v>
      </c>
      <c r="AI133" s="7">
        <f t="shared" si="58"/>
        <v>109.37544539377377</v>
      </c>
      <c r="AJ133" s="7">
        <f t="shared" si="58"/>
        <v>95.780925175340911</v>
      </c>
      <c r="AK133" s="7">
        <f t="shared" si="58"/>
        <v>82.512683138102858</v>
      </c>
      <c r="AL133" s="7">
        <f t="shared" si="82"/>
        <v>69.78193500160809</v>
      </c>
      <c r="AM133" s="7">
        <f t="shared" si="82"/>
        <v>57.963085649558693</v>
      </c>
      <c r="AN133" s="7">
        <f t="shared" si="82"/>
        <v>47.753438422569047</v>
      </c>
      <c r="AO133" s="7">
        <f t="shared" si="82"/>
        <v>40.403622426883032</v>
      </c>
      <c r="AP133" s="7">
        <f t="shared" si="83"/>
        <v>37.635331797781433</v>
      </c>
      <c r="AQ133" s="7">
        <f t="shared" si="83"/>
        <v>40.403622426883032</v>
      </c>
      <c r="AR133" s="7">
        <f t="shared" si="83"/>
        <v>47.753438422569047</v>
      </c>
      <c r="AS133" s="7">
        <f t="shared" si="83"/>
        <v>57.963085649558693</v>
      </c>
      <c r="AT133" s="7">
        <f t="shared" si="90"/>
        <v>69.78193500160809</v>
      </c>
      <c r="AU133" s="7">
        <f t="shared" si="87"/>
        <v>82.512683138102858</v>
      </c>
      <c r="AV133" s="7">
        <f t="shared" si="87"/>
        <v>95.780925175340911</v>
      </c>
      <c r="AW133" s="7">
        <f t="shared" si="87"/>
        <v>109.37544539377377</v>
      </c>
      <c r="AX133" s="7">
        <f t="shared" si="63"/>
        <v>123.16447067301701</v>
      </c>
      <c r="AY133" s="7">
        <f t="shared" si="63"/>
        <v>137.04723416841898</v>
      </c>
      <c r="AZ133" s="7">
        <f t="shared" si="63"/>
        <v>150.90003724863601</v>
      </c>
      <c r="BA133" s="7">
        <f t="shared" si="63"/>
        <v>164.3542402413434</v>
      </c>
      <c r="BB133" s="7">
        <f t="shared" si="64"/>
        <v>173.39533179778138</v>
      </c>
      <c r="BC133" s="7">
        <f t="shared" si="72"/>
        <v>83.520959720323759</v>
      </c>
      <c r="BD133" s="7">
        <f t="shared" si="65"/>
        <v>11.136127962709834</v>
      </c>
      <c r="BE133" s="40">
        <f t="shared" si="73"/>
        <v>0.98333628519418981</v>
      </c>
      <c r="BF133" s="40">
        <f t="shared" si="74"/>
        <v>0</v>
      </c>
      <c r="BG133" s="40">
        <f t="shared" si="75"/>
        <v>0</v>
      </c>
      <c r="BH133" s="40">
        <f t="shared" si="75"/>
        <v>0</v>
      </c>
      <c r="BI133" s="40">
        <f t="shared" si="75"/>
        <v>0</v>
      </c>
      <c r="BJ133" s="40">
        <f t="shared" si="75"/>
        <v>0</v>
      </c>
      <c r="BK133" s="40">
        <f t="shared" si="59"/>
        <v>0</v>
      </c>
      <c r="BL133" s="40">
        <f t="shared" si="76"/>
        <v>0</v>
      </c>
      <c r="BM133" s="40">
        <f t="shared" si="76"/>
        <v>175.16099100740556</v>
      </c>
      <c r="BN133" s="40">
        <f t="shared" si="76"/>
        <v>464.5547204990512</v>
      </c>
      <c r="BO133" s="40">
        <f t="shared" si="76"/>
        <v>713.06274981696515</v>
      </c>
      <c r="BP133" s="40">
        <f t="shared" si="60"/>
        <v>903.74966744206699</v>
      </c>
      <c r="BQ133" s="40">
        <f t="shared" si="60"/>
        <v>1023.6204750632374</v>
      </c>
      <c r="BR133" s="40">
        <f t="shared" si="60"/>
        <v>1064.5061752369693</v>
      </c>
      <c r="BS133" s="40">
        <f t="shared" si="60"/>
        <v>1023.6204750632374</v>
      </c>
      <c r="BT133" s="40">
        <f t="shared" si="84"/>
        <v>903.74966744206699</v>
      </c>
      <c r="BU133" s="40">
        <f t="shared" si="84"/>
        <v>713.06274981696515</v>
      </c>
      <c r="BV133" s="40">
        <f t="shared" si="84"/>
        <v>464.5547204990512</v>
      </c>
      <c r="BW133" s="40">
        <f t="shared" si="84"/>
        <v>175.16099100740556</v>
      </c>
      <c r="BX133" s="40">
        <f t="shared" si="85"/>
        <v>0</v>
      </c>
      <c r="BY133" s="40">
        <f t="shared" si="85"/>
        <v>0</v>
      </c>
      <c r="BZ133" s="40">
        <f t="shared" si="85"/>
        <v>0</v>
      </c>
      <c r="CA133" s="40">
        <f t="shared" si="85"/>
        <v>0</v>
      </c>
      <c r="CB133" s="40">
        <f t="shared" si="91"/>
        <v>0</v>
      </c>
      <c r="CC133" s="40">
        <f t="shared" si="88"/>
        <v>0</v>
      </c>
      <c r="CD133" s="40">
        <f t="shared" si="88"/>
        <v>0</v>
      </c>
      <c r="CE133" s="40">
        <f t="shared" si="77"/>
        <v>542.8981493708543</v>
      </c>
      <c r="CF133" s="10">
        <f t="shared" si="66"/>
        <v>1.457715741545212</v>
      </c>
      <c r="CG133" s="14">
        <v>44318</v>
      </c>
      <c r="CH133" s="35">
        <f t="shared" si="67"/>
        <v>6.9387096774193546</v>
      </c>
      <c r="CI133" s="7">
        <f t="shared" si="68"/>
        <v>26.292666470160459</v>
      </c>
      <c r="CJ133" s="7">
        <f t="shared" si="78"/>
        <v>13.409259899781834</v>
      </c>
      <c r="CK133" s="10">
        <f t="shared" si="69"/>
        <v>16.143752867541476</v>
      </c>
      <c r="CM133" s="17" t="s">
        <v>315</v>
      </c>
      <c r="CN133" t="s">
        <v>320</v>
      </c>
      <c r="CO133" s="18" t="s">
        <v>460</v>
      </c>
      <c r="CP133">
        <v>143.5</v>
      </c>
      <c r="CQ133">
        <v>138.9</v>
      </c>
      <c r="CR133">
        <v>126.2</v>
      </c>
      <c r="CS133">
        <v>113.6</v>
      </c>
      <c r="CT133">
        <v>122.2</v>
      </c>
      <c r="CU133">
        <v>107.3</v>
      </c>
      <c r="CV133">
        <v>114.6</v>
      </c>
      <c r="CW133">
        <v>99</v>
      </c>
      <c r="CX133">
        <v>65.5</v>
      </c>
      <c r="CY133">
        <v>86.9</v>
      </c>
      <c r="CZ133">
        <v>118.8</v>
      </c>
      <c r="DA133">
        <v>139.30000000000001</v>
      </c>
      <c r="DB133">
        <v>1375.8</v>
      </c>
      <c r="DC133" s="17">
        <v>-24.72</v>
      </c>
      <c r="DD133">
        <v>-47.55</v>
      </c>
      <c r="DE133">
        <v>2.66</v>
      </c>
      <c r="DF133" s="24">
        <v>3289</v>
      </c>
    </row>
    <row r="134" spans="1:110" ht="15.75" thickBot="1" x14ac:dyDescent="0.3">
      <c r="A134" s="8">
        <v>123</v>
      </c>
      <c r="B134" s="3" t="s">
        <v>20</v>
      </c>
      <c r="C134" s="14">
        <v>44319</v>
      </c>
      <c r="D134" s="11">
        <f t="shared" si="70"/>
        <v>15.81570286163257</v>
      </c>
      <c r="E134" s="8">
        <f t="shared" si="79"/>
        <v>-180</v>
      </c>
      <c r="F134" s="3">
        <f t="shared" si="79"/>
        <v>-165</v>
      </c>
      <c r="G134" s="3">
        <f t="shared" si="79"/>
        <v>-150</v>
      </c>
      <c r="H134" s="3">
        <f t="shared" si="79"/>
        <v>-135</v>
      </c>
      <c r="I134" s="3">
        <f t="shared" si="92"/>
        <v>-120</v>
      </c>
      <c r="J134" s="3">
        <f t="shared" si="92"/>
        <v>-105</v>
      </c>
      <c r="K134" s="3">
        <f t="shared" si="92"/>
        <v>-90</v>
      </c>
      <c r="L134" s="3">
        <f t="shared" si="92"/>
        <v>-75</v>
      </c>
      <c r="M134" s="3">
        <f t="shared" si="80"/>
        <v>-60</v>
      </c>
      <c r="N134" s="3">
        <f t="shared" si="80"/>
        <v>-45</v>
      </c>
      <c r="O134" s="3">
        <f t="shared" si="80"/>
        <v>-30</v>
      </c>
      <c r="P134" s="3">
        <f t="shared" si="80"/>
        <v>-15</v>
      </c>
      <c r="Q134" s="3">
        <f t="shared" si="81"/>
        <v>0</v>
      </c>
      <c r="R134" s="3">
        <f t="shared" si="81"/>
        <v>15</v>
      </c>
      <c r="S134" s="3">
        <f t="shared" si="81"/>
        <v>30</v>
      </c>
      <c r="T134" s="3">
        <f t="shared" si="81"/>
        <v>45</v>
      </c>
      <c r="U134" s="3">
        <f t="shared" si="89"/>
        <v>60</v>
      </c>
      <c r="V134" s="3">
        <f t="shared" si="86"/>
        <v>75</v>
      </c>
      <c r="W134" s="3">
        <f t="shared" si="86"/>
        <v>90</v>
      </c>
      <c r="X134" s="3">
        <f t="shared" si="86"/>
        <v>105</v>
      </c>
      <c r="Y134" s="3">
        <f t="shared" si="61"/>
        <v>120</v>
      </c>
      <c r="Z134" s="3">
        <f t="shared" si="61"/>
        <v>135</v>
      </c>
      <c r="AA134" s="3">
        <f t="shared" si="61"/>
        <v>150</v>
      </c>
      <c r="AB134" s="3">
        <f t="shared" si="61"/>
        <v>165</v>
      </c>
      <c r="AC134" s="3">
        <f t="shared" si="62"/>
        <v>180</v>
      </c>
      <c r="AD134" s="7">
        <f t="shared" si="71"/>
        <v>173.69570286163261</v>
      </c>
      <c r="AE134" s="7">
        <f t="shared" si="71"/>
        <v>164.48950659129343</v>
      </c>
      <c r="AF134" s="7">
        <f t="shared" si="71"/>
        <v>150.99029272448126</v>
      </c>
      <c r="AG134" s="7">
        <f t="shared" si="71"/>
        <v>137.12914808864804</v>
      </c>
      <c r="AH134" s="7">
        <f t="shared" si="58"/>
        <v>123.2497276532863</v>
      </c>
      <c r="AI134" s="7">
        <f t="shared" si="58"/>
        <v>109.47029930203028</v>
      </c>
      <c r="AJ134" s="7">
        <f t="shared" si="58"/>
        <v>95.890395089599608</v>
      </c>
      <c r="AK134" s="7">
        <f t="shared" si="58"/>
        <v>82.642117191473034</v>
      </c>
      <c r="AL134" s="7">
        <f t="shared" si="82"/>
        <v>69.937945461146626</v>
      </c>
      <c r="AM134" s="7">
        <f t="shared" si="82"/>
        <v>58.15402887279042</v>
      </c>
      <c r="AN134" s="7">
        <f t="shared" si="82"/>
        <v>47.988019386813079</v>
      </c>
      <c r="AO134" s="7">
        <f t="shared" si="82"/>
        <v>40.682812134174611</v>
      </c>
      <c r="AP134" s="7">
        <f t="shared" si="83"/>
        <v>37.935702861632564</v>
      </c>
      <c r="AQ134" s="7">
        <f t="shared" si="83"/>
        <v>40.682812134174611</v>
      </c>
      <c r="AR134" s="7">
        <f t="shared" si="83"/>
        <v>47.988019386813079</v>
      </c>
      <c r="AS134" s="7">
        <f t="shared" si="83"/>
        <v>58.15402887279042</v>
      </c>
      <c r="AT134" s="7">
        <f t="shared" si="90"/>
        <v>69.937945461146626</v>
      </c>
      <c r="AU134" s="7">
        <f t="shared" si="87"/>
        <v>82.642117191473034</v>
      </c>
      <c r="AV134" s="7">
        <f t="shared" si="87"/>
        <v>95.890395089599608</v>
      </c>
      <c r="AW134" s="7">
        <f t="shared" si="87"/>
        <v>109.47029930203028</v>
      </c>
      <c r="AX134" s="7">
        <f t="shared" si="63"/>
        <v>123.2497276532863</v>
      </c>
      <c r="AY134" s="7">
        <f t="shared" si="63"/>
        <v>137.12914808864804</v>
      </c>
      <c r="AZ134" s="7">
        <f t="shared" si="63"/>
        <v>150.99029272448126</v>
      </c>
      <c r="BA134" s="7">
        <f t="shared" si="63"/>
        <v>164.48950659129343</v>
      </c>
      <c r="BB134" s="7">
        <f t="shared" si="64"/>
        <v>173.69570286163261</v>
      </c>
      <c r="BC134" s="7">
        <f t="shared" si="72"/>
        <v>83.38840327630561</v>
      </c>
      <c r="BD134" s="7">
        <f t="shared" si="65"/>
        <v>11.118453770174082</v>
      </c>
      <c r="BE134" s="40">
        <f t="shared" si="73"/>
        <v>0.98284845419886802</v>
      </c>
      <c r="BF134" s="40">
        <f t="shared" si="74"/>
        <v>0</v>
      </c>
      <c r="BG134" s="40">
        <f t="shared" si="75"/>
        <v>0</v>
      </c>
      <c r="BH134" s="40">
        <f t="shared" si="75"/>
        <v>0</v>
      </c>
      <c r="BI134" s="40">
        <f t="shared" si="75"/>
        <v>0</v>
      </c>
      <c r="BJ134" s="40">
        <f t="shared" si="75"/>
        <v>0</v>
      </c>
      <c r="BK134" s="40">
        <f t="shared" si="59"/>
        <v>0</v>
      </c>
      <c r="BL134" s="40">
        <f t="shared" si="76"/>
        <v>0</v>
      </c>
      <c r="BM134" s="40">
        <f t="shared" si="76"/>
        <v>172.06437258073129</v>
      </c>
      <c r="BN134" s="40">
        <f t="shared" si="76"/>
        <v>460.88959422361631</v>
      </c>
      <c r="BO134" s="40">
        <f t="shared" si="76"/>
        <v>708.90943478431143</v>
      </c>
      <c r="BP134" s="40">
        <f t="shared" si="60"/>
        <v>899.22175200077186</v>
      </c>
      <c r="BQ134" s="40">
        <f t="shared" si="60"/>
        <v>1018.8570759606699</v>
      </c>
      <c r="BR134" s="40">
        <f t="shared" si="60"/>
        <v>1059.6624570428592</v>
      </c>
      <c r="BS134" s="40">
        <f t="shared" si="60"/>
        <v>1018.8570759606699</v>
      </c>
      <c r="BT134" s="40">
        <f t="shared" si="84"/>
        <v>899.22175200077186</v>
      </c>
      <c r="BU134" s="40">
        <f t="shared" si="84"/>
        <v>708.90943478431143</v>
      </c>
      <c r="BV134" s="40">
        <f t="shared" si="84"/>
        <v>460.88959422361631</v>
      </c>
      <c r="BW134" s="40">
        <f t="shared" si="84"/>
        <v>172.06437258073129</v>
      </c>
      <c r="BX134" s="40">
        <f t="shared" si="85"/>
        <v>0</v>
      </c>
      <c r="BY134" s="40">
        <f t="shared" si="85"/>
        <v>0</v>
      </c>
      <c r="BZ134" s="40">
        <f t="shared" si="85"/>
        <v>0</v>
      </c>
      <c r="CA134" s="40">
        <f t="shared" si="85"/>
        <v>0</v>
      </c>
      <c r="CB134" s="40">
        <f t="shared" si="91"/>
        <v>0</v>
      </c>
      <c r="CC134" s="40">
        <f t="shared" si="88"/>
        <v>0</v>
      </c>
      <c r="CD134" s="40">
        <f t="shared" si="88"/>
        <v>0</v>
      </c>
      <c r="CE134" s="40">
        <f t="shared" si="77"/>
        <v>540.4278530918582</v>
      </c>
      <c r="CF134" s="10">
        <f t="shared" si="66"/>
        <v>1.4554021951523597</v>
      </c>
      <c r="CG134" s="14">
        <v>44319</v>
      </c>
      <c r="CH134" s="35">
        <f t="shared" si="67"/>
        <v>6.9387096774193546</v>
      </c>
      <c r="CI134" s="7">
        <f t="shared" si="68"/>
        <v>26.100358409778405</v>
      </c>
      <c r="CJ134" s="7">
        <f t="shared" si="78"/>
        <v>13.311182788986986</v>
      </c>
      <c r="CK134" s="10">
        <f t="shared" si="69"/>
        <v>16.039118104230599</v>
      </c>
      <c r="CM134" s="17" t="s">
        <v>89</v>
      </c>
      <c r="CN134" t="s">
        <v>95</v>
      </c>
      <c r="CO134" s="18" t="s">
        <v>461</v>
      </c>
      <c r="CP134">
        <v>216</v>
      </c>
      <c r="CQ134">
        <v>196.3</v>
      </c>
      <c r="CR134">
        <v>217.4</v>
      </c>
      <c r="CS134">
        <v>216.4</v>
      </c>
      <c r="CT134">
        <v>236.8</v>
      </c>
      <c r="CU134">
        <v>251.3</v>
      </c>
      <c r="CV134">
        <v>268.39999999999998</v>
      </c>
      <c r="CW134">
        <v>293.2</v>
      </c>
      <c r="CX134">
        <v>293.2</v>
      </c>
      <c r="CY134">
        <v>292</v>
      </c>
      <c r="CZ134">
        <v>275.5</v>
      </c>
      <c r="DA134">
        <v>252.8</v>
      </c>
      <c r="DB134">
        <v>3009.3</v>
      </c>
      <c r="DC134" s="17">
        <v>-6.37</v>
      </c>
      <c r="DD134">
        <v>-39.299999999999997</v>
      </c>
      <c r="DE134">
        <v>217.67</v>
      </c>
      <c r="DF134" s="24">
        <v>4019</v>
      </c>
    </row>
    <row r="135" spans="1:110" ht="15.75" thickBot="1" x14ac:dyDescent="0.3">
      <c r="A135" s="8">
        <v>124</v>
      </c>
      <c r="B135" s="3" t="s">
        <v>20</v>
      </c>
      <c r="C135" s="14">
        <v>44320</v>
      </c>
      <c r="D135" s="11">
        <f t="shared" si="70"/>
        <v>16.111387391394992</v>
      </c>
      <c r="E135" s="8">
        <f t="shared" si="79"/>
        <v>-180</v>
      </c>
      <c r="F135" s="3">
        <f t="shared" si="79"/>
        <v>-165</v>
      </c>
      <c r="G135" s="3">
        <f t="shared" si="79"/>
        <v>-150</v>
      </c>
      <c r="H135" s="3">
        <f t="shared" si="79"/>
        <v>-135</v>
      </c>
      <c r="I135" s="3">
        <f t="shared" si="92"/>
        <v>-120</v>
      </c>
      <c r="J135" s="3">
        <f t="shared" si="92"/>
        <v>-105</v>
      </c>
      <c r="K135" s="3">
        <f t="shared" si="92"/>
        <v>-90</v>
      </c>
      <c r="L135" s="3">
        <f t="shared" si="92"/>
        <v>-75</v>
      </c>
      <c r="M135" s="3">
        <f t="shared" si="80"/>
        <v>-60</v>
      </c>
      <c r="N135" s="3">
        <f t="shared" si="80"/>
        <v>-45</v>
      </c>
      <c r="O135" s="3">
        <f t="shared" si="80"/>
        <v>-30</v>
      </c>
      <c r="P135" s="3">
        <f t="shared" si="80"/>
        <v>-15</v>
      </c>
      <c r="Q135" s="3">
        <f t="shared" si="81"/>
        <v>0</v>
      </c>
      <c r="R135" s="3">
        <f t="shared" si="81"/>
        <v>15</v>
      </c>
      <c r="S135" s="3">
        <f t="shared" si="81"/>
        <v>30</v>
      </c>
      <c r="T135" s="3">
        <f t="shared" si="81"/>
        <v>45</v>
      </c>
      <c r="U135" s="3">
        <f t="shared" si="89"/>
        <v>60</v>
      </c>
      <c r="V135" s="3">
        <f t="shared" si="86"/>
        <v>75</v>
      </c>
      <c r="W135" s="3">
        <f t="shared" si="86"/>
        <v>90</v>
      </c>
      <c r="X135" s="3">
        <f t="shared" si="86"/>
        <v>105</v>
      </c>
      <c r="Y135" s="3">
        <f t="shared" si="61"/>
        <v>120</v>
      </c>
      <c r="Z135" s="3">
        <f t="shared" si="61"/>
        <v>135</v>
      </c>
      <c r="AA135" s="3">
        <f t="shared" si="61"/>
        <v>150</v>
      </c>
      <c r="AB135" s="3">
        <f t="shared" si="61"/>
        <v>165</v>
      </c>
      <c r="AC135" s="3">
        <f t="shared" si="62"/>
        <v>180</v>
      </c>
      <c r="AD135" s="7">
        <f t="shared" si="71"/>
        <v>173.99138739139491</v>
      </c>
      <c r="AE135" s="7">
        <f t="shared" si="71"/>
        <v>164.61820769930134</v>
      </c>
      <c r="AF135" s="7">
        <f t="shared" si="71"/>
        <v>151.07660989251806</v>
      </c>
      <c r="AG135" s="7">
        <f t="shared" si="71"/>
        <v>137.20824807238665</v>
      </c>
      <c r="AH135" s="7">
        <f t="shared" si="58"/>
        <v>123.33272641565956</v>
      </c>
      <c r="AI135" s="7">
        <f t="shared" si="58"/>
        <v>109.5631834633683</v>
      </c>
      <c r="AJ135" s="7">
        <f t="shared" si="58"/>
        <v>95.998019385734636</v>
      </c>
      <c r="AK135" s="7">
        <f t="shared" si="58"/>
        <v>82.769693447066544</v>
      </c>
      <c r="AL135" s="7">
        <f t="shared" si="82"/>
        <v>70.091931542533871</v>
      </c>
      <c r="AM135" s="7">
        <f t="shared" si="82"/>
        <v>58.342561039941494</v>
      </c>
      <c r="AN135" s="7">
        <f t="shared" si="82"/>
        <v>48.219478796970954</v>
      </c>
      <c r="AO135" s="7">
        <f t="shared" si="82"/>
        <v>40.957887886877216</v>
      </c>
      <c r="AP135" s="7">
        <f t="shared" si="83"/>
        <v>38.231387391394989</v>
      </c>
      <c r="AQ135" s="7">
        <f t="shared" si="83"/>
        <v>40.957887886877216</v>
      </c>
      <c r="AR135" s="7">
        <f t="shared" si="83"/>
        <v>48.219478796970954</v>
      </c>
      <c r="AS135" s="7">
        <f t="shared" si="83"/>
        <v>58.342561039941494</v>
      </c>
      <c r="AT135" s="7">
        <f t="shared" si="90"/>
        <v>70.091931542533871</v>
      </c>
      <c r="AU135" s="7">
        <f t="shared" si="87"/>
        <v>82.769693447066544</v>
      </c>
      <c r="AV135" s="7">
        <f t="shared" si="87"/>
        <v>95.998019385734636</v>
      </c>
      <c r="AW135" s="7">
        <f t="shared" si="87"/>
        <v>109.5631834633683</v>
      </c>
      <c r="AX135" s="7">
        <f t="shared" si="63"/>
        <v>123.33272641565956</v>
      </c>
      <c r="AY135" s="7">
        <f t="shared" si="63"/>
        <v>137.20824807238665</v>
      </c>
      <c r="AZ135" s="7">
        <f t="shared" si="63"/>
        <v>151.07660989251806</v>
      </c>
      <c r="BA135" s="7">
        <f t="shared" si="63"/>
        <v>164.61820769930134</v>
      </c>
      <c r="BB135" s="7">
        <f t="shared" si="64"/>
        <v>173.99138739139491</v>
      </c>
      <c r="BC135" s="7">
        <f t="shared" si="72"/>
        <v>83.257495102034298</v>
      </c>
      <c r="BD135" s="7">
        <f t="shared" si="65"/>
        <v>11.100999346937906</v>
      </c>
      <c r="BE135" s="40">
        <f t="shared" si="73"/>
        <v>0.98236570557672764</v>
      </c>
      <c r="BF135" s="40">
        <f t="shared" si="74"/>
        <v>0</v>
      </c>
      <c r="BG135" s="40">
        <f t="shared" si="75"/>
        <v>0</v>
      </c>
      <c r="BH135" s="40">
        <f t="shared" si="75"/>
        <v>0</v>
      </c>
      <c r="BI135" s="40">
        <f t="shared" si="75"/>
        <v>0</v>
      </c>
      <c r="BJ135" s="40">
        <f t="shared" si="75"/>
        <v>0</v>
      </c>
      <c r="BK135" s="40">
        <f t="shared" si="59"/>
        <v>0</v>
      </c>
      <c r="BL135" s="40">
        <f t="shared" si="76"/>
        <v>0</v>
      </c>
      <c r="BM135" s="40">
        <f t="shared" si="76"/>
        <v>169.01393515906784</v>
      </c>
      <c r="BN135" s="40">
        <f t="shared" si="76"/>
        <v>457.27143965750332</v>
      </c>
      <c r="BO135" s="40">
        <f t="shared" si="76"/>
        <v>704.80377045416537</v>
      </c>
      <c r="BP135" s="40">
        <f t="shared" si="60"/>
        <v>894.7420082717797</v>
      </c>
      <c r="BQ135" s="40">
        <f t="shared" si="60"/>
        <v>1014.1421760908552</v>
      </c>
      <c r="BR135" s="40">
        <f t="shared" si="60"/>
        <v>1054.8673497926281</v>
      </c>
      <c r="BS135" s="40">
        <f t="shared" si="60"/>
        <v>1014.1421760908552</v>
      </c>
      <c r="BT135" s="40">
        <f t="shared" si="84"/>
        <v>894.7420082717797</v>
      </c>
      <c r="BU135" s="40">
        <f t="shared" si="84"/>
        <v>704.80377045416537</v>
      </c>
      <c r="BV135" s="40">
        <f t="shared" si="84"/>
        <v>457.27143965750332</v>
      </c>
      <c r="BW135" s="40">
        <f t="shared" si="84"/>
        <v>169.01393515906784</v>
      </c>
      <c r="BX135" s="40">
        <f t="shared" si="85"/>
        <v>0</v>
      </c>
      <c r="BY135" s="40">
        <f t="shared" si="85"/>
        <v>0</v>
      </c>
      <c r="BZ135" s="40">
        <f t="shared" si="85"/>
        <v>0</v>
      </c>
      <c r="CA135" s="40">
        <f t="shared" si="85"/>
        <v>0</v>
      </c>
      <c r="CB135" s="40">
        <f t="shared" si="91"/>
        <v>0</v>
      </c>
      <c r="CC135" s="40">
        <f t="shared" si="88"/>
        <v>0</v>
      </c>
      <c r="CD135" s="40">
        <f t="shared" si="88"/>
        <v>0</v>
      </c>
      <c r="CE135" s="40">
        <f t="shared" si="77"/>
        <v>537.98234839424038</v>
      </c>
      <c r="CF135" s="10">
        <f t="shared" si="66"/>
        <v>1.453117416493551</v>
      </c>
      <c r="CG135" s="14">
        <v>44320</v>
      </c>
      <c r="CH135" s="35">
        <f t="shared" si="67"/>
        <v>6.9387096774193546</v>
      </c>
      <c r="CI135" s="7">
        <f t="shared" si="68"/>
        <v>25.910283853354457</v>
      </c>
      <c r="CJ135" s="7">
        <f t="shared" si="78"/>
        <v>13.214244765210774</v>
      </c>
      <c r="CK135" s="10">
        <f t="shared" si="69"/>
        <v>15.935534691595143</v>
      </c>
      <c r="CM135" s="17" t="s">
        <v>125</v>
      </c>
      <c r="CN135" t="s">
        <v>134</v>
      </c>
      <c r="CO135" s="18" t="s">
        <v>462</v>
      </c>
      <c r="CP135">
        <v>148.9</v>
      </c>
      <c r="CQ135">
        <v>132.19999999999999</v>
      </c>
      <c r="CR135">
        <v>145.69999999999999</v>
      </c>
      <c r="CS135">
        <v>171.5</v>
      </c>
      <c r="CT135">
        <v>222.2</v>
      </c>
      <c r="CU135">
        <v>262</v>
      </c>
      <c r="CV135">
        <v>281.3</v>
      </c>
      <c r="CW135">
        <v>264.60000000000002</v>
      </c>
      <c r="CX135">
        <v>198.7</v>
      </c>
      <c r="CY135">
        <v>159.69999999999999</v>
      </c>
      <c r="CZ135">
        <v>143.30000000000001</v>
      </c>
      <c r="DA135">
        <v>143.6</v>
      </c>
      <c r="DB135">
        <v>2273.6999999999998</v>
      </c>
      <c r="DC135" s="17">
        <v>-5.53</v>
      </c>
      <c r="DD135">
        <v>-47.48</v>
      </c>
      <c r="DE135">
        <v>123.3</v>
      </c>
      <c r="DF135" s="24">
        <v>4750</v>
      </c>
    </row>
    <row r="136" spans="1:110" ht="15.75" thickBot="1" x14ac:dyDescent="0.3">
      <c r="A136" s="8">
        <v>125</v>
      </c>
      <c r="B136" s="3" t="s">
        <v>20</v>
      </c>
      <c r="C136" s="14">
        <v>44321</v>
      </c>
      <c r="D136" s="11">
        <f t="shared" si="70"/>
        <v>16.402297769361123</v>
      </c>
      <c r="E136" s="8">
        <f t="shared" si="79"/>
        <v>-180</v>
      </c>
      <c r="F136" s="3">
        <f t="shared" si="79"/>
        <v>-165</v>
      </c>
      <c r="G136" s="3">
        <f t="shared" si="79"/>
        <v>-150</v>
      </c>
      <c r="H136" s="3">
        <f t="shared" si="79"/>
        <v>-135</v>
      </c>
      <c r="I136" s="3">
        <f t="shared" si="92"/>
        <v>-120</v>
      </c>
      <c r="J136" s="3">
        <f t="shared" si="92"/>
        <v>-105</v>
      </c>
      <c r="K136" s="3">
        <f t="shared" si="92"/>
        <v>-90</v>
      </c>
      <c r="L136" s="3">
        <f t="shared" si="92"/>
        <v>-75</v>
      </c>
      <c r="M136" s="3">
        <f t="shared" si="80"/>
        <v>-60</v>
      </c>
      <c r="N136" s="3">
        <f t="shared" si="80"/>
        <v>-45</v>
      </c>
      <c r="O136" s="3">
        <f t="shared" si="80"/>
        <v>-30</v>
      </c>
      <c r="P136" s="3">
        <f t="shared" si="80"/>
        <v>-15</v>
      </c>
      <c r="Q136" s="3">
        <f t="shared" si="81"/>
        <v>0</v>
      </c>
      <c r="R136" s="3">
        <f t="shared" si="81"/>
        <v>15</v>
      </c>
      <c r="S136" s="3">
        <f t="shared" si="81"/>
        <v>30</v>
      </c>
      <c r="T136" s="3">
        <f t="shared" si="81"/>
        <v>45</v>
      </c>
      <c r="U136" s="3">
        <f t="shared" si="89"/>
        <v>60</v>
      </c>
      <c r="V136" s="3">
        <f t="shared" si="86"/>
        <v>75</v>
      </c>
      <c r="W136" s="3">
        <f t="shared" si="86"/>
        <v>90</v>
      </c>
      <c r="X136" s="3">
        <f t="shared" si="86"/>
        <v>105</v>
      </c>
      <c r="Y136" s="3">
        <f t="shared" si="61"/>
        <v>120</v>
      </c>
      <c r="Z136" s="3">
        <f t="shared" si="61"/>
        <v>135</v>
      </c>
      <c r="AA136" s="3">
        <f t="shared" si="61"/>
        <v>150</v>
      </c>
      <c r="AB136" s="3">
        <f t="shared" si="61"/>
        <v>165</v>
      </c>
      <c r="AC136" s="3">
        <f t="shared" si="62"/>
        <v>180</v>
      </c>
      <c r="AD136" s="7">
        <f t="shared" si="71"/>
        <v>174.28229776936115</v>
      </c>
      <c r="AE136" s="7">
        <f t="shared" si="71"/>
        <v>164.74040831809774</v>
      </c>
      <c r="AF136" s="7">
        <f t="shared" si="71"/>
        <v>151.15906149353006</v>
      </c>
      <c r="AG136" s="7">
        <f t="shared" si="71"/>
        <v>137.28457523471442</v>
      </c>
      <c r="AH136" s="7">
        <f t="shared" ref="AH136:AK199" si="93">DEGREES(ACOS((SIN(RADIANS($J$4))*SIN(RADIANS($D136))+COS(RADIANS($J$4))*COS(RADIANS($D136))*COS(RADIANS(I136)))))</f>
        <v>123.41348199178245</v>
      </c>
      <c r="AI136" s="7">
        <f t="shared" si="93"/>
        <v>109.65409067825036</v>
      </c>
      <c r="AJ136" s="7">
        <f t="shared" si="93"/>
        <v>96.103770219135129</v>
      </c>
      <c r="AK136" s="7">
        <f t="shared" si="93"/>
        <v>82.895363571772549</v>
      </c>
      <c r="AL136" s="7">
        <f t="shared" si="82"/>
        <v>70.243824032534519</v>
      </c>
      <c r="AM136" s="7">
        <f t="shared" si="82"/>
        <v>58.528592986051926</v>
      </c>
      <c r="AN136" s="7">
        <f t="shared" si="82"/>
        <v>48.447714473208137</v>
      </c>
      <c r="AO136" s="7">
        <f t="shared" si="82"/>
        <v>41.228751817127247</v>
      </c>
      <c r="AP136" s="7">
        <f t="shared" si="83"/>
        <v>38.522297769361117</v>
      </c>
      <c r="AQ136" s="7">
        <f t="shared" si="83"/>
        <v>41.228751817127247</v>
      </c>
      <c r="AR136" s="7">
        <f t="shared" si="83"/>
        <v>48.447714473208137</v>
      </c>
      <c r="AS136" s="7">
        <f t="shared" si="83"/>
        <v>58.528592986051926</v>
      </c>
      <c r="AT136" s="7">
        <f t="shared" si="90"/>
        <v>70.243824032534519</v>
      </c>
      <c r="AU136" s="7">
        <f t="shared" si="87"/>
        <v>82.895363571772549</v>
      </c>
      <c r="AV136" s="7">
        <f t="shared" si="87"/>
        <v>96.103770219135129</v>
      </c>
      <c r="AW136" s="7">
        <f t="shared" si="87"/>
        <v>109.65409067825036</v>
      </c>
      <c r="AX136" s="7">
        <f t="shared" si="63"/>
        <v>123.41348199178245</v>
      </c>
      <c r="AY136" s="7">
        <f t="shared" si="63"/>
        <v>137.28457523471442</v>
      </c>
      <c r="AZ136" s="7">
        <f t="shared" si="63"/>
        <v>151.15906149353006</v>
      </c>
      <c r="BA136" s="7">
        <f t="shared" si="63"/>
        <v>164.74040831809774</v>
      </c>
      <c r="BB136" s="7">
        <f t="shared" si="64"/>
        <v>174.28229776936115</v>
      </c>
      <c r="BC136" s="7">
        <f t="shared" si="72"/>
        <v>83.128284511633382</v>
      </c>
      <c r="BD136" s="7">
        <f t="shared" si="65"/>
        <v>11.083771268217784</v>
      </c>
      <c r="BE136" s="40">
        <f t="shared" si="73"/>
        <v>0.98188818237660425</v>
      </c>
      <c r="BF136" s="40">
        <f t="shared" si="74"/>
        <v>0</v>
      </c>
      <c r="BG136" s="40">
        <f t="shared" si="75"/>
        <v>0</v>
      </c>
      <c r="BH136" s="40">
        <f t="shared" si="75"/>
        <v>0</v>
      </c>
      <c r="BI136" s="40">
        <f t="shared" si="75"/>
        <v>0</v>
      </c>
      <c r="BJ136" s="40">
        <f t="shared" si="75"/>
        <v>0</v>
      </c>
      <c r="BK136" s="40">
        <f t="shared" ref="BK136:BK199" si="94">IF(1367*$BE136*COS(RADIANS(AI136))&gt;0,1367*$BE136*COS(RADIANS(AI136)),0)</f>
        <v>0</v>
      </c>
      <c r="BL136" s="40">
        <f t="shared" si="76"/>
        <v>0</v>
      </c>
      <c r="BM136" s="40">
        <f t="shared" si="76"/>
        <v>166.01076970162589</v>
      </c>
      <c r="BN136" s="40">
        <f t="shared" si="76"/>
        <v>453.70189068661819</v>
      </c>
      <c r="BO136" s="40">
        <f t="shared" si="76"/>
        <v>700.74785693415504</v>
      </c>
      <c r="BP136" s="40">
        <f t="shared" ref="BP136:BS199" si="95">IF(1367*$BE136*COS(RADIANS(AN136))&gt;0,1367*$BE136*COS(RADIANS(AN136)),0)</f>
        <v>890.31289410722968</v>
      </c>
      <c r="BQ136" s="40">
        <f t="shared" si="95"/>
        <v>1009.4784581935323</v>
      </c>
      <c r="BR136" s="40">
        <f t="shared" si="95"/>
        <v>1050.1236129309877</v>
      </c>
      <c r="BS136" s="40">
        <f t="shared" si="95"/>
        <v>1009.4784581935323</v>
      </c>
      <c r="BT136" s="40">
        <f t="shared" si="84"/>
        <v>890.31289410722968</v>
      </c>
      <c r="BU136" s="40">
        <f t="shared" si="84"/>
        <v>700.74785693415504</v>
      </c>
      <c r="BV136" s="40">
        <f t="shared" si="84"/>
        <v>453.70189068661819</v>
      </c>
      <c r="BW136" s="40">
        <f t="shared" si="84"/>
        <v>166.01076970162589</v>
      </c>
      <c r="BX136" s="40">
        <f t="shared" si="85"/>
        <v>0</v>
      </c>
      <c r="BY136" s="40">
        <f t="shared" si="85"/>
        <v>0</v>
      </c>
      <c r="BZ136" s="40">
        <f t="shared" si="85"/>
        <v>0</v>
      </c>
      <c r="CA136" s="40">
        <f t="shared" si="85"/>
        <v>0</v>
      </c>
      <c r="CB136" s="40">
        <f t="shared" si="91"/>
        <v>0</v>
      </c>
      <c r="CC136" s="40">
        <f t="shared" si="88"/>
        <v>0</v>
      </c>
      <c r="CD136" s="40">
        <f t="shared" si="88"/>
        <v>0</v>
      </c>
      <c r="CE136" s="40">
        <f t="shared" si="77"/>
        <v>535.56304259480373</v>
      </c>
      <c r="CF136" s="10">
        <f t="shared" si="66"/>
        <v>1.4508622662626089</v>
      </c>
      <c r="CG136" s="14">
        <v>44321</v>
      </c>
      <c r="CH136" s="35">
        <f t="shared" si="67"/>
        <v>6.9387096774193546</v>
      </c>
      <c r="CI136" s="7">
        <f t="shared" si="68"/>
        <v>25.722538782025158</v>
      </c>
      <c r="CJ136" s="7">
        <f t="shared" si="78"/>
        <v>13.118494778832831</v>
      </c>
      <c r="CK136" s="10">
        <f t="shared" si="69"/>
        <v>15.833061531357011</v>
      </c>
      <c r="CM136" s="17" t="s">
        <v>303</v>
      </c>
      <c r="CN136" t="s">
        <v>306</v>
      </c>
      <c r="CO136" s="18" t="s">
        <v>463</v>
      </c>
      <c r="CP136">
        <v>151</v>
      </c>
      <c r="CQ136">
        <v>140.30000000000001</v>
      </c>
      <c r="CR136">
        <v>152.4</v>
      </c>
      <c r="CS136">
        <v>135.6</v>
      </c>
      <c r="CT136">
        <v>136.1</v>
      </c>
      <c r="CU136">
        <v>118.1</v>
      </c>
      <c r="CV136">
        <v>123.8</v>
      </c>
      <c r="CW136">
        <v>128.19999999999999</v>
      </c>
      <c r="CX136">
        <v>89.9</v>
      </c>
      <c r="CY136">
        <v>101.6</v>
      </c>
      <c r="CZ136">
        <v>136.30000000000001</v>
      </c>
      <c r="DA136">
        <v>122.1</v>
      </c>
      <c r="DB136">
        <v>1535.4</v>
      </c>
      <c r="DC136" s="17">
        <v>-26.9</v>
      </c>
      <c r="DD136">
        <v>-49.22</v>
      </c>
      <c r="DE136">
        <v>86.13</v>
      </c>
      <c r="DF136" s="24">
        <v>25855</v>
      </c>
    </row>
    <row r="137" spans="1:110" ht="15.75" thickBot="1" x14ac:dyDescent="0.3">
      <c r="A137" s="8">
        <v>126</v>
      </c>
      <c r="B137" s="3" t="s">
        <v>20</v>
      </c>
      <c r="C137" s="14">
        <v>44322</v>
      </c>
      <c r="D137" s="11">
        <f t="shared" si="70"/>
        <v>16.688347792507614</v>
      </c>
      <c r="E137" s="8">
        <f t="shared" si="79"/>
        <v>-180</v>
      </c>
      <c r="F137" s="3">
        <f t="shared" si="79"/>
        <v>-165</v>
      </c>
      <c r="G137" s="3">
        <f t="shared" si="79"/>
        <v>-150</v>
      </c>
      <c r="H137" s="3">
        <f t="shared" si="79"/>
        <v>-135</v>
      </c>
      <c r="I137" s="3">
        <f t="shared" si="92"/>
        <v>-120</v>
      </c>
      <c r="J137" s="3">
        <f t="shared" si="92"/>
        <v>-105</v>
      </c>
      <c r="K137" s="3">
        <f t="shared" si="92"/>
        <v>-90</v>
      </c>
      <c r="L137" s="3">
        <f t="shared" si="92"/>
        <v>-75</v>
      </c>
      <c r="M137" s="3">
        <f t="shared" si="80"/>
        <v>-60</v>
      </c>
      <c r="N137" s="3">
        <f t="shared" si="80"/>
        <v>-45</v>
      </c>
      <c r="O137" s="3">
        <f t="shared" si="80"/>
        <v>-30</v>
      </c>
      <c r="P137" s="3">
        <f t="shared" si="80"/>
        <v>-15</v>
      </c>
      <c r="Q137" s="3">
        <f t="shared" si="81"/>
        <v>0</v>
      </c>
      <c r="R137" s="3">
        <f t="shared" si="81"/>
        <v>15</v>
      </c>
      <c r="S137" s="3">
        <f t="shared" si="81"/>
        <v>30</v>
      </c>
      <c r="T137" s="3">
        <f t="shared" si="81"/>
        <v>45</v>
      </c>
      <c r="U137" s="3">
        <f t="shared" si="89"/>
        <v>60</v>
      </c>
      <c r="V137" s="3">
        <f t="shared" si="86"/>
        <v>75</v>
      </c>
      <c r="W137" s="3">
        <f t="shared" si="86"/>
        <v>90</v>
      </c>
      <c r="X137" s="3">
        <f t="shared" si="86"/>
        <v>105</v>
      </c>
      <c r="Y137" s="3">
        <f t="shared" si="61"/>
        <v>120</v>
      </c>
      <c r="Z137" s="3">
        <f t="shared" si="61"/>
        <v>135</v>
      </c>
      <c r="AA137" s="3">
        <f t="shared" si="61"/>
        <v>150</v>
      </c>
      <c r="AB137" s="3">
        <f t="shared" si="61"/>
        <v>165</v>
      </c>
      <c r="AC137" s="3">
        <f t="shared" si="62"/>
        <v>180</v>
      </c>
      <c r="AD137" s="7">
        <f t="shared" si="71"/>
        <v>174.56834779250764</v>
      </c>
      <c r="AE137" s="7">
        <f t="shared" si="71"/>
        <v>164.85618651373659</v>
      </c>
      <c r="AF137" s="7">
        <f t="shared" si="71"/>
        <v>151.23772418401973</v>
      </c>
      <c r="AG137" s="7">
        <f t="shared" si="71"/>
        <v>137.35817259050086</v>
      </c>
      <c r="AH137" s="7">
        <f t="shared" si="93"/>
        <v>123.49201063350172</v>
      </c>
      <c r="AI137" s="7">
        <f t="shared" si="93"/>
        <v>109.74301467448032</v>
      </c>
      <c r="AJ137" s="7">
        <f t="shared" si="93"/>
        <v>96.207620557247381</v>
      </c>
      <c r="AK137" s="7">
        <f t="shared" si="93"/>
        <v>83.019080061753797</v>
      </c>
      <c r="AL137" s="7">
        <f t="shared" si="82"/>
        <v>70.393554714494641</v>
      </c>
      <c r="AM137" s="7">
        <f t="shared" si="82"/>
        <v>58.712036898292375</v>
      </c>
      <c r="AN137" s="7">
        <f t="shared" si="82"/>
        <v>48.672626041427414</v>
      </c>
      <c r="AO137" s="7">
        <f t="shared" si="82"/>
        <v>41.495307870780437</v>
      </c>
      <c r="AP137" s="7">
        <f t="shared" si="83"/>
        <v>38.808347792507618</v>
      </c>
      <c r="AQ137" s="7">
        <f t="shared" si="83"/>
        <v>41.495307870780437</v>
      </c>
      <c r="AR137" s="7">
        <f t="shared" si="83"/>
        <v>48.672626041427414</v>
      </c>
      <c r="AS137" s="7">
        <f t="shared" si="83"/>
        <v>58.712036898292375</v>
      </c>
      <c r="AT137" s="7">
        <f t="shared" si="90"/>
        <v>70.393554714494641</v>
      </c>
      <c r="AU137" s="7">
        <f t="shared" si="87"/>
        <v>83.019080061753797</v>
      </c>
      <c r="AV137" s="7">
        <f t="shared" si="87"/>
        <v>96.207620557247381</v>
      </c>
      <c r="AW137" s="7">
        <f t="shared" si="87"/>
        <v>109.74301467448032</v>
      </c>
      <c r="AX137" s="7">
        <f t="shared" si="63"/>
        <v>123.49201063350172</v>
      </c>
      <c r="AY137" s="7">
        <f t="shared" si="63"/>
        <v>137.35817259050086</v>
      </c>
      <c r="AZ137" s="7">
        <f t="shared" si="63"/>
        <v>151.23772418401973</v>
      </c>
      <c r="BA137" s="7">
        <f t="shared" si="63"/>
        <v>164.85618651373659</v>
      </c>
      <c r="BB137" s="7">
        <f t="shared" si="64"/>
        <v>174.56834779250764</v>
      </c>
      <c r="BC137" s="7">
        <f t="shared" si="72"/>
        <v>83.000821171291534</v>
      </c>
      <c r="BD137" s="7">
        <f t="shared" si="65"/>
        <v>11.066776156172205</v>
      </c>
      <c r="BE137" s="40">
        <f t="shared" si="73"/>
        <v>0.98141602609892764</v>
      </c>
      <c r="BF137" s="40">
        <f t="shared" si="74"/>
        <v>0</v>
      </c>
      <c r="BG137" s="40">
        <f t="shared" si="75"/>
        <v>0</v>
      </c>
      <c r="BH137" s="40">
        <f t="shared" si="75"/>
        <v>0</v>
      </c>
      <c r="BI137" s="40">
        <f t="shared" si="75"/>
        <v>0</v>
      </c>
      <c r="BJ137" s="40">
        <f t="shared" si="75"/>
        <v>0</v>
      </c>
      <c r="BK137" s="40">
        <f t="shared" si="94"/>
        <v>0</v>
      </c>
      <c r="BL137" s="40">
        <f t="shared" si="76"/>
        <v>0</v>
      </c>
      <c r="BM137" s="40">
        <f t="shared" si="76"/>
        <v>163.05594441703602</v>
      </c>
      <c r="BN137" s="40">
        <f t="shared" si="76"/>
        <v>450.18255673736121</v>
      </c>
      <c r="BO137" s="40">
        <f t="shared" si="76"/>
        <v>696.74376840491516</v>
      </c>
      <c r="BP137" s="40">
        <f t="shared" si="95"/>
        <v>885.93684030622205</v>
      </c>
      <c r="BQ137" s="40">
        <f t="shared" si="95"/>
        <v>1004.8685772475422</v>
      </c>
      <c r="BR137" s="40">
        <f t="shared" si="95"/>
        <v>1045.433977900313</v>
      </c>
      <c r="BS137" s="40">
        <f t="shared" si="95"/>
        <v>1004.8685772475422</v>
      </c>
      <c r="BT137" s="40">
        <f t="shared" si="84"/>
        <v>885.93684030622205</v>
      </c>
      <c r="BU137" s="40">
        <f t="shared" si="84"/>
        <v>696.74376840491516</v>
      </c>
      <c r="BV137" s="40">
        <f t="shared" si="84"/>
        <v>450.18255673736121</v>
      </c>
      <c r="BW137" s="40">
        <f t="shared" si="84"/>
        <v>163.05594441703602</v>
      </c>
      <c r="BX137" s="40">
        <f t="shared" si="85"/>
        <v>0</v>
      </c>
      <c r="BY137" s="40">
        <f t="shared" si="85"/>
        <v>0</v>
      </c>
      <c r="BZ137" s="40">
        <f t="shared" si="85"/>
        <v>0</v>
      </c>
      <c r="CA137" s="40">
        <f t="shared" si="85"/>
        <v>0</v>
      </c>
      <c r="CB137" s="40">
        <f t="shared" si="91"/>
        <v>0</v>
      </c>
      <c r="CC137" s="40">
        <f t="shared" si="88"/>
        <v>0</v>
      </c>
      <c r="CD137" s="40">
        <f t="shared" si="88"/>
        <v>0</v>
      </c>
      <c r="CE137" s="40">
        <f t="shared" si="77"/>
        <v>533.17132872915965</v>
      </c>
      <c r="CF137" s="10">
        <f t="shared" si="66"/>
        <v>1.4486376112980537</v>
      </c>
      <c r="CG137" s="14">
        <v>44322</v>
      </c>
      <c r="CH137" s="35">
        <f t="shared" si="67"/>
        <v>6.9387096774193546</v>
      </c>
      <c r="CI137" s="7">
        <f t="shared" si="68"/>
        <v>25.537218025870104</v>
      </c>
      <c r="CJ137" s="7">
        <f t="shared" si="78"/>
        <v>13.023981193193753</v>
      </c>
      <c r="CK137" s="10">
        <f t="shared" si="69"/>
        <v>15.731757036832326</v>
      </c>
      <c r="CM137" s="17" t="s">
        <v>113</v>
      </c>
      <c r="CN137" t="s">
        <v>118</v>
      </c>
      <c r="CO137" s="18" t="s">
        <v>464</v>
      </c>
      <c r="CP137">
        <v>166.7</v>
      </c>
      <c r="CQ137">
        <v>172.6</v>
      </c>
      <c r="CR137">
        <v>184.1</v>
      </c>
      <c r="CS137">
        <v>227.5</v>
      </c>
      <c r="CT137">
        <v>243.7</v>
      </c>
      <c r="CU137">
        <v>251.4</v>
      </c>
      <c r="CV137">
        <v>262</v>
      </c>
      <c r="CW137">
        <v>267.60000000000002</v>
      </c>
      <c r="CX137">
        <v>211</v>
      </c>
      <c r="CY137">
        <v>189.9</v>
      </c>
      <c r="CZ137">
        <v>170.6</v>
      </c>
      <c r="DA137">
        <v>157.5</v>
      </c>
      <c r="DB137">
        <v>2504.6</v>
      </c>
      <c r="DC137" s="17">
        <v>-17.72</v>
      </c>
      <c r="DD137">
        <v>-48.17</v>
      </c>
      <c r="DE137">
        <v>772.99</v>
      </c>
      <c r="DF137" s="24">
        <v>28166</v>
      </c>
    </row>
    <row r="138" spans="1:110" ht="15.75" thickBot="1" x14ac:dyDescent="0.3">
      <c r="A138" s="8">
        <v>127</v>
      </c>
      <c r="B138" s="3" t="s">
        <v>20</v>
      </c>
      <c r="C138" s="14">
        <v>44323</v>
      </c>
      <c r="D138" s="11">
        <f t="shared" si="70"/>
        <v>16.969452698039142</v>
      </c>
      <c r="E138" s="8">
        <f t="shared" si="79"/>
        <v>-180</v>
      </c>
      <c r="F138" s="3">
        <f t="shared" si="79"/>
        <v>-165</v>
      </c>
      <c r="G138" s="3">
        <f t="shared" si="79"/>
        <v>-150</v>
      </c>
      <c r="H138" s="3">
        <f t="shared" si="79"/>
        <v>-135</v>
      </c>
      <c r="I138" s="3">
        <f t="shared" si="92"/>
        <v>-120</v>
      </c>
      <c r="J138" s="3">
        <f t="shared" si="92"/>
        <v>-105</v>
      </c>
      <c r="K138" s="3">
        <f t="shared" si="92"/>
        <v>-90</v>
      </c>
      <c r="L138" s="3">
        <f t="shared" si="92"/>
        <v>-75</v>
      </c>
      <c r="M138" s="3">
        <f t="shared" si="80"/>
        <v>-60</v>
      </c>
      <c r="N138" s="3">
        <f t="shared" si="80"/>
        <v>-45</v>
      </c>
      <c r="O138" s="3">
        <f t="shared" si="80"/>
        <v>-30</v>
      </c>
      <c r="P138" s="3">
        <f t="shared" si="80"/>
        <v>-15</v>
      </c>
      <c r="Q138" s="3">
        <f t="shared" si="81"/>
        <v>0</v>
      </c>
      <c r="R138" s="3">
        <f t="shared" si="81"/>
        <v>15</v>
      </c>
      <c r="S138" s="3">
        <f t="shared" si="81"/>
        <v>30</v>
      </c>
      <c r="T138" s="3">
        <f t="shared" si="81"/>
        <v>45</v>
      </c>
      <c r="U138" s="3">
        <f t="shared" si="89"/>
        <v>60</v>
      </c>
      <c r="V138" s="3">
        <f t="shared" si="86"/>
        <v>75</v>
      </c>
      <c r="W138" s="3">
        <f t="shared" si="86"/>
        <v>90</v>
      </c>
      <c r="X138" s="3">
        <f t="shared" si="86"/>
        <v>105</v>
      </c>
      <c r="Y138" s="3">
        <f t="shared" si="61"/>
        <v>120</v>
      </c>
      <c r="Z138" s="3">
        <f t="shared" si="61"/>
        <v>135</v>
      </c>
      <c r="AA138" s="3">
        <f t="shared" si="61"/>
        <v>150</v>
      </c>
      <c r="AB138" s="3">
        <f t="shared" si="61"/>
        <v>165</v>
      </c>
      <c r="AC138" s="3">
        <f t="shared" si="62"/>
        <v>180</v>
      </c>
      <c r="AD138" s="7">
        <f t="shared" si="71"/>
        <v>174.84945269803916</v>
      </c>
      <c r="AE138" s="7">
        <f t="shared" si="71"/>
        <v>164.96563347590509</v>
      </c>
      <c r="AF138" s="7">
        <f t="shared" si="71"/>
        <v>151.31267829672638</v>
      </c>
      <c r="AG138" s="7">
        <f t="shared" si="71"/>
        <v>137.42908492890345</v>
      </c>
      <c r="AH138" s="7">
        <f t="shared" si="93"/>
        <v>123.56832974541338</v>
      </c>
      <c r="AI138" s="7">
        <f t="shared" si="93"/>
        <v>109.82995007643366</v>
      </c>
      <c r="AJ138" s="7">
        <f t="shared" si="93"/>
        <v>96.309544176156081</v>
      </c>
      <c r="AK138" s="7">
        <f t="shared" si="93"/>
        <v>83.140796260962006</v>
      </c>
      <c r="AL138" s="7">
        <f t="shared" si="82"/>
        <v>70.541056402975784</v>
      </c>
      <c r="AM138" s="7">
        <f t="shared" si="82"/>
        <v>58.892806355626497</v>
      </c>
      <c r="AN138" s="7">
        <f t="shared" si="82"/>
        <v>48.89411495913744</v>
      </c>
      <c r="AO138" s="7">
        <f t="shared" si="82"/>
        <v>41.75746181971914</v>
      </c>
      <c r="AP138" s="7">
        <f t="shared" si="83"/>
        <v>39.089452698039139</v>
      </c>
      <c r="AQ138" s="7">
        <f t="shared" si="83"/>
        <v>41.75746181971914</v>
      </c>
      <c r="AR138" s="7">
        <f t="shared" si="83"/>
        <v>48.89411495913744</v>
      </c>
      <c r="AS138" s="7">
        <f t="shared" si="83"/>
        <v>58.892806355626497</v>
      </c>
      <c r="AT138" s="7">
        <f t="shared" si="90"/>
        <v>70.541056402975784</v>
      </c>
      <c r="AU138" s="7">
        <f t="shared" si="87"/>
        <v>83.140796260962006</v>
      </c>
      <c r="AV138" s="7">
        <f t="shared" si="87"/>
        <v>96.309544176156081</v>
      </c>
      <c r="AW138" s="7">
        <f t="shared" si="87"/>
        <v>109.82995007643366</v>
      </c>
      <c r="AX138" s="7">
        <f t="shared" si="63"/>
        <v>123.56832974541338</v>
      </c>
      <c r="AY138" s="7">
        <f t="shared" si="63"/>
        <v>137.42908492890345</v>
      </c>
      <c r="AZ138" s="7">
        <f t="shared" si="63"/>
        <v>151.31267829672638</v>
      </c>
      <c r="BA138" s="7">
        <f t="shared" si="63"/>
        <v>164.96563347590509</v>
      </c>
      <c r="BB138" s="7">
        <f t="shared" si="64"/>
        <v>174.84945269803916</v>
      </c>
      <c r="BC138" s="7">
        <f t="shared" si="72"/>
        <v>82.875155061967391</v>
      </c>
      <c r="BD138" s="7">
        <f t="shared" si="65"/>
        <v>11.050020674928986</v>
      </c>
      <c r="BE138" s="40">
        <f t="shared" si="73"/>
        <v>0.980949376653793</v>
      </c>
      <c r="BF138" s="40">
        <f t="shared" si="74"/>
        <v>0</v>
      </c>
      <c r="BG138" s="40">
        <f t="shared" si="75"/>
        <v>0</v>
      </c>
      <c r="BH138" s="40">
        <f t="shared" si="75"/>
        <v>0</v>
      </c>
      <c r="BI138" s="40">
        <f t="shared" si="75"/>
        <v>0</v>
      </c>
      <c r="BJ138" s="40">
        <f t="shared" si="75"/>
        <v>0</v>
      </c>
      <c r="BK138" s="40">
        <f t="shared" si="94"/>
        <v>0</v>
      </c>
      <c r="BL138" s="40">
        <f t="shared" si="76"/>
        <v>0</v>
      </c>
      <c r="BM138" s="40">
        <f t="shared" si="76"/>
        <v>160.15050444605842</v>
      </c>
      <c r="BN138" s="40">
        <f t="shared" si="76"/>
        <v>446.71502187483753</v>
      </c>
      <c r="BO138" s="40">
        <f t="shared" si="76"/>
        <v>692.79355171637872</v>
      </c>
      <c r="BP138" s="40">
        <f t="shared" si="95"/>
        <v>881.61624882597903</v>
      </c>
      <c r="BQ138" s="40">
        <f t="shared" si="95"/>
        <v>1000.3151584398804</v>
      </c>
      <c r="BR138" s="40">
        <f t="shared" si="95"/>
        <v>1040.8011460271184</v>
      </c>
      <c r="BS138" s="40">
        <f t="shared" si="95"/>
        <v>1000.3151584398804</v>
      </c>
      <c r="BT138" s="40">
        <f t="shared" si="84"/>
        <v>881.61624882597903</v>
      </c>
      <c r="BU138" s="40">
        <f t="shared" si="84"/>
        <v>692.79355171637872</v>
      </c>
      <c r="BV138" s="40">
        <f t="shared" si="84"/>
        <v>446.71502187483753</v>
      </c>
      <c r="BW138" s="40">
        <f t="shared" si="84"/>
        <v>160.15050444605842</v>
      </c>
      <c r="BX138" s="40">
        <f t="shared" si="85"/>
        <v>0</v>
      </c>
      <c r="BY138" s="40">
        <f t="shared" si="85"/>
        <v>0</v>
      </c>
      <c r="BZ138" s="40">
        <f t="shared" si="85"/>
        <v>0</v>
      </c>
      <c r="CA138" s="40">
        <f t="shared" si="85"/>
        <v>0</v>
      </c>
      <c r="CB138" s="40">
        <f t="shared" si="91"/>
        <v>0</v>
      </c>
      <c r="CC138" s="40">
        <f t="shared" si="88"/>
        <v>0</v>
      </c>
      <c r="CD138" s="40">
        <f t="shared" si="88"/>
        <v>0</v>
      </c>
      <c r="CE138" s="40">
        <f t="shared" si="77"/>
        <v>530.80858447383036</v>
      </c>
      <c r="CF138" s="10">
        <f t="shared" si="66"/>
        <v>1.4464443239321763</v>
      </c>
      <c r="CG138" s="14">
        <v>44323</v>
      </c>
      <c r="CH138" s="35">
        <f t="shared" si="67"/>
        <v>6.9387096774193546</v>
      </c>
      <c r="CI138" s="7">
        <f t="shared" si="68"/>
        <v>25.35441520166528</v>
      </c>
      <c r="CJ138" s="7">
        <f t="shared" si="78"/>
        <v>12.930751752849293</v>
      </c>
      <c r="CK138" s="10">
        <f t="shared" si="69"/>
        <v>15.63167908897265</v>
      </c>
      <c r="CM138" s="17" t="s">
        <v>284</v>
      </c>
      <c r="CN138" t="s">
        <v>290</v>
      </c>
      <c r="CO138" s="18" t="s">
        <v>465</v>
      </c>
      <c r="CP138">
        <v>238.2</v>
      </c>
      <c r="CQ138">
        <v>196.3</v>
      </c>
      <c r="CR138">
        <v>212.9</v>
      </c>
      <c r="CS138">
        <v>178.9</v>
      </c>
      <c r="CT138">
        <v>155.30000000000001</v>
      </c>
      <c r="CU138">
        <v>125.4</v>
      </c>
      <c r="CV138">
        <v>153.69999999999999</v>
      </c>
      <c r="CW138">
        <v>161.19999999999999</v>
      </c>
      <c r="CX138">
        <v>147.6</v>
      </c>
      <c r="CY138">
        <v>176.5</v>
      </c>
      <c r="CZ138">
        <v>218</v>
      </c>
      <c r="DA138">
        <v>233.3</v>
      </c>
      <c r="DB138">
        <v>2197.3000000000002</v>
      </c>
      <c r="DC138" s="17">
        <v>-27.18</v>
      </c>
      <c r="DD138">
        <v>-53.23</v>
      </c>
      <c r="DE138">
        <v>247.1</v>
      </c>
      <c r="DF138" s="24">
        <v>12936</v>
      </c>
    </row>
    <row r="139" spans="1:110" ht="15.75" thickBot="1" x14ac:dyDescent="0.3">
      <c r="A139" s="8">
        <v>128</v>
      </c>
      <c r="B139" s="3" t="s">
        <v>20</v>
      </c>
      <c r="C139" s="14">
        <v>44324</v>
      </c>
      <c r="D139" s="11">
        <f t="shared" si="70"/>
        <v>17.245529188505458</v>
      </c>
      <c r="E139" s="8">
        <f t="shared" si="79"/>
        <v>-180</v>
      </c>
      <c r="F139" s="3">
        <f t="shared" si="79"/>
        <v>-165</v>
      </c>
      <c r="G139" s="3">
        <f t="shared" si="79"/>
        <v>-150</v>
      </c>
      <c r="H139" s="3">
        <f t="shared" si="79"/>
        <v>-135</v>
      </c>
      <c r="I139" s="3">
        <f t="shared" si="92"/>
        <v>-120</v>
      </c>
      <c r="J139" s="3">
        <f t="shared" si="92"/>
        <v>-105</v>
      </c>
      <c r="K139" s="3">
        <f t="shared" si="92"/>
        <v>-90</v>
      </c>
      <c r="L139" s="3">
        <f t="shared" si="92"/>
        <v>-75</v>
      </c>
      <c r="M139" s="3">
        <f t="shared" si="80"/>
        <v>-60</v>
      </c>
      <c r="N139" s="3">
        <f t="shared" si="80"/>
        <v>-45</v>
      </c>
      <c r="O139" s="3">
        <f t="shared" si="80"/>
        <v>-30</v>
      </c>
      <c r="P139" s="3">
        <f t="shared" si="80"/>
        <v>-15</v>
      </c>
      <c r="Q139" s="3">
        <f t="shared" si="81"/>
        <v>0</v>
      </c>
      <c r="R139" s="3">
        <f t="shared" si="81"/>
        <v>15</v>
      </c>
      <c r="S139" s="3">
        <f t="shared" si="81"/>
        <v>30</v>
      </c>
      <c r="T139" s="3">
        <f t="shared" si="81"/>
        <v>45</v>
      </c>
      <c r="U139" s="3">
        <f t="shared" si="89"/>
        <v>60</v>
      </c>
      <c r="V139" s="3">
        <f t="shared" si="86"/>
        <v>75</v>
      </c>
      <c r="W139" s="3">
        <f t="shared" si="86"/>
        <v>90</v>
      </c>
      <c r="X139" s="3">
        <f t="shared" si="86"/>
        <v>105</v>
      </c>
      <c r="Y139" s="3">
        <f t="shared" si="61"/>
        <v>120</v>
      </c>
      <c r="Z139" s="3">
        <f t="shared" si="61"/>
        <v>135</v>
      </c>
      <c r="AA139" s="3">
        <f t="shared" si="61"/>
        <v>150</v>
      </c>
      <c r="AB139" s="3">
        <f t="shared" si="61"/>
        <v>165</v>
      </c>
      <c r="AC139" s="3">
        <f t="shared" si="62"/>
        <v>180</v>
      </c>
      <c r="AD139" s="7">
        <f t="shared" si="71"/>
        <v>175.12552918850542</v>
      </c>
      <c r="AE139" s="7">
        <f t="shared" si="71"/>
        <v>165.06885323840194</v>
      </c>
      <c r="AF139" s="7">
        <f t="shared" si="71"/>
        <v>151.38400759143752</v>
      </c>
      <c r="AG139" s="7">
        <f t="shared" si="71"/>
        <v>137.4973586849012</v>
      </c>
      <c r="AH139" s="7">
        <f t="shared" si="93"/>
        <v>123.64245781583392</v>
      </c>
      <c r="AI139" s="7">
        <f t="shared" si="93"/>
        <v>109.91489237321055</v>
      </c>
      <c r="AJ139" s="7">
        <f t="shared" si="93"/>
        <v>96.409515656265526</v>
      </c>
      <c r="AK139" s="7">
        <f t="shared" si="93"/>
        <v>83.260466378700031</v>
      </c>
      <c r="AL139" s="7">
        <f t="shared" si="82"/>
        <v>70.686262977164503</v>
      </c>
      <c r="AM139" s="7">
        <f t="shared" si="82"/>
        <v>59.070816366932789</v>
      </c>
      <c r="AN139" s="7">
        <f t="shared" si="82"/>
        <v>49.112084540176937</v>
      </c>
      <c r="AO139" s="7">
        <f t="shared" si="82"/>
        <v>42.015121274181332</v>
      </c>
      <c r="AP139" s="7">
        <f t="shared" si="83"/>
        <v>39.365529188505455</v>
      </c>
      <c r="AQ139" s="7">
        <f t="shared" si="83"/>
        <v>42.015121274181332</v>
      </c>
      <c r="AR139" s="7">
        <f t="shared" si="83"/>
        <v>49.112084540176937</v>
      </c>
      <c r="AS139" s="7">
        <f t="shared" si="83"/>
        <v>59.070816366932789</v>
      </c>
      <c r="AT139" s="7">
        <f t="shared" si="90"/>
        <v>70.686262977164503</v>
      </c>
      <c r="AU139" s="7">
        <f t="shared" si="87"/>
        <v>83.260466378700031</v>
      </c>
      <c r="AV139" s="7">
        <f t="shared" si="87"/>
        <v>96.409515656265526</v>
      </c>
      <c r="AW139" s="7">
        <f t="shared" si="87"/>
        <v>109.91489237321055</v>
      </c>
      <c r="AX139" s="7">
        <f t="shared" si="63"/>
        <v>123.64245781583392</v>
      </c>
      <c r="AY139" s="7">
        <f t="shared" si="63"/>
        <v>137.4973586849012</v>
      </c>
      <c r="AZ139" s="7">
        <f t="shared" si="63"/>
        <v>151.38400759143752</v>
      </c>
      <c r="BA139" s="7">
        <f t="shared" si="63"/>
        <v>165.06885323840194</v>
      </c>
      <c r="BB139" s="7">
        <f t="shared" si="64"/>
        <v>175.12552918850542</v>
      </c>
      <c r="BC139" s="7">
        <f t="shared" si="72"/>
        <v>82.751336439389206</v>
      </c>
      <c r="BD139" s="7">
        <f t="shared" si="65"/>
        <v>11.033511525251894</v>
      </c>
      <c r="BE139" s="40">
        <f t="shared" si="73"/>
        <v>0.98048837231950192</v>
      </c>
      <c r="BF139" s="40">
        <f t="shared" si="74"/>
        <v>0</v>
      </c>
      <c r="BG139" s="40">
        <f t="shared" si="75"/>
        <v>0</v>
      </c>
      <c r="BH139" s="40">
        <f t="shared" si="75"/>
        <v>0</v>
      </c>
      <c r="BI139" s="40">
        <f t="shared" si="75"/>
        <v>0</v>
      </c>
      <c r="BJ139" s="40">
        <f t="shared" si="75"/>
        <v>0</v>
      </c>
      <c r="BK139" s="40">
        <f t="shared" si="94"/>
        <v>0</v>
      </c>
      <c r="BL139" s="40">
        <f t="shared" si="76"/>
        <v>0</v>
      </c>
      <c r="BM139" s="40">
        <f t="shared" si="76"/>
        <v>157.29547157418128</v>
      </c>
      <c r="BN139" s="40">
        <f t="shared" si="76"/>
        <v>443.30084393853969</v>
      </c>
      <c r="BO139" s="40">
        <f t="shared" si="76"/>
        <v>688.89922502804609</v>
      </c>
      <c r="BP139" s="40">
        <f t="shared" si="95"/>
        <v>877.35349104196598</v>
      </c>
      <c r="BQ139" s="40">
        <f t="shared" si="95"/>
        <v>995.82079518685043</v>
      </c>
      <c r="BR139" s="40">
        <f t="shared" si="95"/>
        <v>1036.2277864617022</v>
      </c>
      <c r="BS139" s="40">
        <f t="shared" si="95"/>
        <v>995.82079518685043</v>
      </c>
      <c r="BT139" s="40">
        <f t="shared" si="84"/>
        <v>877.35349104196598</v>
      </c>
      <c r="BU139" s="40">
        <f t="shared" si="84"/>
        <v>688.89922502804609</v>
      </c>
      <c r="BV139" s="40">
        <f t="shared" si="84"/>
        <v>443.30084393853969</v>
      </c>
      <c r="BW139" s="40">
        <f t="shared" si="84"/>
        <v>157.29547157418128</v>
      </c>
      <c r="BX139" s="40">
        <f t="shared" si="85"/>
        <v>0</v>
      </c>
      <c r="BY139" s="40">
        <f t="shared" si="85"/>
        <v>0</v>
      </c>
      <c r="BZ139" s="40">
        <f t="shared" si="85"/>
        <v>0</v>
      </c>
      <c r="CA139" s="40">
        <f t="shared" si="85"/>
        <v>0</v>
      </c>
      <c r="CB139" s="40">
        <f t="shared" si="91"/>
        <v>0</v>
      </c>
      <c r="CC139" s="40">
        <f t="shared" si="88"/>
        <v>0</v>
      </c>
      <c r="CD139" s="40">
        <f t="shared" si="88"/>
        <v>0</v>
      </c>
      <c r="CE139" s="40">
        <f t="shared" si="77"/>
        <v>528.47617109546809</v>
      </c>
      <c r="CF139" s="10">
        <f t="shared" si="66"/>
        <v>1.4442832812929027</v>
      </c>
      <c r="CG139" s="14">
        <v>44324</v>
      </c>
      <c r="CH139" s="35">
        <f t="shared" si="67"/>
        <v>6.9387096774193546</v>
      </c>
      <c r="CI139" s="7">
        <f t="shared" si="68"/>
        <v>25.174222652360857</v>
      </c>
      <c r="CJ139" s="7">
        <f t="shared" si="78"/>
        <v>12.838853552704037</v>
      </c>
      <c r="CK139" s="10">
        <f t="shared" si="69"/>
        <v>15.532884993028782</v>
      </c>
      <c r="CM139" s="17" t="s">
        <v>253</v>
      </c>
      <c r="CN139" t="s">
        <v>257</v>
      </c>
      <c r="CO139" s="18" t="s">
        <v>466</v>
      </c>
      <c r="CP139">
        <v>164.9</v>
      </c>
      <c r="CQ139">
        <v>144.1</v>
      </c>
      <c r="CR139">
        <v>163.19999999999999</v>
      </c>
      <c r="CS139">
        <v>149.80000000000001</v>
      </c>
      <c r="CT139">
        <v>145.80000000000001</v>
      </c>
      <c r="CU139">
        <v>137.5</v>
      </c>
      <c r="CV139">
        <v>154.69999999999999</v>
      </c>
      <c r="CW139">
        <v>169.9</v>
      </c>
      <c r="CX139">
        <v>135.30000000000001</v>
      </c>
      <c r="CY139">
        <v>143.30000000000001</v>
      </c>
      <c r="CZ139">
        <v>170.6</v>
      </c>
      <c r="DA139">
        <v>173.4</v>
      </c>
      <c r="DB139">
        <v>1852.5</v>
      </c>
      <c r="DC139" s="17">
        <v>-25.47</v>
      </c>
      <c r="DD139">
        <v>-50.63</v>
      </c>
      <c r="DE139">
        <v>836.95</v>
      </c>
      <c r="DF139" s="24">
        <v>24374</v>
      </c>
    </row>
    <row r="140" spans="1:110" ht="15.75" thickBot="1" x14ac:dyDescent="0.3">
      <c r="A140" s="8">
        <v>129</v>
      </c>
      <c r="B140" s="3" t="s">
        <v>20</v>
      </c>
      <c r="C140" s="14">
        <v>44325</v>
      </c>
      <c r="D140" s="11">
        <f t="shared" si="70"/>
        <v>17.516495456484218</v>
      </c>
      <c r="E140" s="8">
        <f t="shared" si="79"/>
        <v>-180</v>
      </c>
      <c r="F140" s="3">
        <f t="shared" si="79"/>
        <v>-165</v>
      </c>
      <c r="G140" s="3">
        <f t="shared" si="79"/>
        <v>-150</v>
      </c>
      <c r="H140" s="3">
        <f t="shared" si="79"/>
        <v>-135</v>
      </c>
      <c r="I140" s="3">
        <f t="shared" si="92"/>
        <v>-120</v>
      </c>
      <c r="J140" s="3">
        <f t="shared" si="92"/>
        <v>-105</v>
      </c>
      <c r="K140" s="3">
        <f t="shared" si="92"/>
        <v>-90</v>
      </c>
      <c r="L140" s="3">
        <f t="shared" si="92"/>
        <v>-75</v>
      </c>
      <c r="M140" s="3">
        <f t="shared" si="80"/>
        <v>-60</v>
      </c>
      <c r="N140" s="3">
        <f t="shared" si="80"/>
        <v>-45</v>
      </c>
      <c r="O140" s="3">
        <f t="shared" si="80"/>
        <v>-30</v>
      </c>
      <c r="P140" s="3">
        <f t="shared" si="80"/>
        <v>-15</v>
      </c>
      <c r="Q140" s="3">
        <f t="shared" si="81"/>
        <v>0</v>
      </c>
      <c r="R140" s="3">
        <f t="shared" si="81"/>
        <v>15</v>
      </c>
      <c r="S140" s="3">
        <f t="shared" si="81"/>
        <v>30</v>
      </c>
      <c r="T140" s="3">
        <f t="shared" si="81"/>
        <v>45</v>
      </c>
      <c r="U140" s="3">
        <f t="shared" si="89"/>
        <v>60</v>
      </c>
      <c r="V140" s="3">
        <f t="shared" si="86"/>
        <v>75</v>
      </c>
      <c r="W140" s="3">
        <f t="shared" si="86"/>
        <v>90</v>
      </c>
      <c r="X140" s="3">
        <f t="shared" si="86"/>
        <v>105</v>
      </c>
      <c r="Y140" s="3">
        <f t="shared" si="86"/>
        <v>120</v>
      </c>
      <c r="Z140" s="3">
        <f t="shared" si="86"/>
        <v>135</v>
      </c>
      <c r="AA140" s="3">
        <f t="shared" si="86"/>
        <v>150</v>
      </c>
      <c r="AB140" s="3">
        <f t="shared" si="86"/>
        <v>165</v>
      </c>
      <c r="AC140" s="3">
        <f t="shared" ref="AC140:AC203" si="96">(AC$11-12)*15</f>
        <v>180</v>
      </c>
      <c r="AD140" s="7">
        <f t="shared" si="71"/>
        <v>175.39649545648433</v>
      </c>
      <c r="AE140" s="7">
        <f t="shared" si="71"/>
        <v>165.16596231069033</v>
      </c>
      <c r="AF140" s="7">
        <f t="shared" si="71"/>
        <v>151.45179899719548</v>
      </c>
      <c r="AG140" s="7">
        <f t="shared" ref="AG140:AJ203" si="97">DEGREES(ACOS((SIN(RADIANS($J$4))*SIN(RADIANS($D140))+COS(RADIANS($J$4))*COS(RADIANS($D140))*COS(RADIANS(H140)))))</f>
        <v>137.56304180821769</v>
      </c>
      <c r="AH140" s="7">
        <f t="shared" si="93"/>
        <v>123.71441434635118</v>
      </c>
      <c r="AI140" s="7">
        <f t="shared" si="93"/>
        <v>109.99783788578715</v>
      </c>
      <c r="AJ140" s="7">
        <f t="shared" si="93"/>
        <v>96.507510377114329</v>
      </c>
      <c r="AK140" s="7">
        <f t="shared" si="93"/>
        <v>83.378045506242572</v>
      </c>
      <c r="AL140" s="7">
        <f t="shared" si="82"/>
        <v>70.829109413068423</v>
      </c>
      <c r="AM140" s="7">
        <f t="shared" si="82"/>
        <v>59.24598340762271</v>
      </c>
      <c r="AN140" s="7">
        <f t="shared" si="82"/>
        <v>49.326439978347999</v>
      </c>
      <c r="AO140" s="7">
        <f t="shared" si="82"/>
        <v>42.268195695093908</v>
      </c>
      <c r="AP140" s="7">
        <f t="shared" si="83"/>
        <v>39.636495456484219</v>
      </c>
      <c r="AQ140" s="7">
        <f t="shared" si="83"/>
        <v>42.268195695093908</v>
      </c>
      <c r="AR140" s="7">
        <f t="shared" si="83"/>
        <v>49.326439978347999</v>
      </c>
      <c r="AS140" s="7">
        <f t="shared" si="83"/>
        <v>59.24598340762271</v>
      </c>
      <c r="AT140" s="7">
        <f t="shared" si="90"/>
        <v>70.829109413068423</v>
      </c>
      <c r="AU140" s="7">
        <f t="shared" si="87"/>
        <v>83.378045506242572</v>
      </c>
      <c r="AV140" s="7">
        <f t="shared" si="87"/>
        <v>96.507510377114329</v>
      </c>
      <c r="AW140" s="7">
        <f t="shared" si="87"/>
        <v>109.99783788578715</v>
      </c>
      <c r="AX140" s="7">
        <f t="shared" si="87"/>
        <v>123.71441434635118</v>
      </c>
      <c r="AY140" s="7">
        <f t="shared" si="87"/>
        <v>137.56304180821769</v>
      </c>
      <c r="AZ140" s="7">
        <f t="shared" si="87"/>
        <v>151.45179899719548</v>
      </c>
      <c r="BA140" s="7">
        <f t="shared" si="87"/>
        <v>165.16596231069033</v>
      </c>
      <c r="BB140" s="7">
        <f t="shared" ref="BB140:BB203" si="98">DEGREES(ACOS((SIN(RADIANS($J$4))*SIN(RADIANS($D140))+COS(RADIANS($J$4))*COS(RADIANS($D140))*COS(RADIANS(AC140)))))</f>
        <v>175.39649545648433</v>
      </c>
      <c r="BC140" s="7">
        <f t="shared" si="72"/>
        <v>82.6294157913688</v>
      </c>
      <c r="BD140" s="7">
        <f t="shared" ref="BD140:BD203" si="99">(2*BC140)/15</f>
        <v>11.017255438849173</v>
      </c>
      <c r="BE140" s="40">
        <f t="shared" si="73"/>
        <v>0.98003314970158795</v>
      </c>
      <c r="BF140" s="40">
        <f t="shared" si="74"/>
        <v>0</v>
      </c>
      <c r="BG140" s="40">
        <f t="shared" si="75"/>
        <v>0</v>
      </c>
      <c r="BH140" s="40">
        <f t="shared" si="75"/>
        <v>0</v>
      </c>
      <c r="BI140" s="40">
        <f t="shared" si="75"/>
        <v>0</v>
      </c>
      <c r="BJ140" s="40">
        <f t="shared" ref="BJ140:BK203" si="100">IF(1367*$BE140*COS(RADIANS(AH140))&gt;0,1367*$BE140*COS(RADIANS(AH140)),0)</f>
        <v>0</v>
      </c>
      <c r="BK140" s="40">
        <f t="shared" si="94"/>
        <v>0</v>
      </c>
      <c r="BL140" s="40">
        <f t="shared" si="76"/>
        <v>0</v>
      </c>
      <c r="BM140" s="40">
        <f t="shared" si="76"/>
        <v>154.49184397351965</v>
      </c>
      <c r="BN140" s="40">
        <f t="shared" si="76"/>
        <v>439.94155371548493</v>
      </c>
      <c r="BO140" s="40">
        <f t="shared" ref="BO140:BR203" si="101">IF(1367*$BE140*COS(RADIANS(AM140))&gt;0,1367*$BE140*COS(RADIANS(AM140)),0)</f>
        <v>685.06277649372146</v>
      </c>
      <c r="BP140" s="40">
        <f t="shared" si="95"/>
        <v>873.15090605786509</v>
      </c>
      <c r="BQ140" s="40">
        <f t="shared" si="95"/>
        <v>991.38804720845064</v>
      </c>
      <c r="BR140" s="40">
        <f t="shared" si="95"/>
        <v>1031.71653417218</v>
      </c>
      <c r="BS140" s="40">
        <f t="shared" si="95"/>
        <v>991.38804720845064</v>
      </c>
      <c r="BT140" s="40">
        <f t="shared" si="84"/>
        <v>873.15090605786509</v>
      </c>
      <c r="BU140" s="40">
        <f t="shared" si="84"/>
        <v>685.06277649372146</v>
      </c>
      <c r="BV140" s="40">
        <f t="shared" si="84"/>
        <v>439.94155371548493</v>
      </c>
      <c r="BW140" s="40">
        <f t="shared" si="84"/>
        <v>154.49184397351965</v>
      </c>
      <c r="BX140" s="40">
        <f t="shared" si="85"/>
        <v>0</v>
      </c>
      <c r="BY140" s="40">
        <f t="shared" si="85"/>
        <v>0</v>
      </c>
      <c r="BZ140" s="40">
        <f t="shared" si="85"/>
        <v>0</v>
      </c>
      <c r="CA140" s="40">
        <f t="shared" si="85"/>
        <v>0</v>
      </c>
      <c r="CB140" s="40">
        <f t="shared" si="91"/>
        <v>0</v>
      </c>
      <c r="CC140" s="40">
        <f t="shared" si="88"/>
        <v>0</v>
      </c>
      <c r="CD140" s="40">
        <f t="shared" si="88"/>
        <v>0</v>
      </c>
      <c r="CE140" s="40">
        <f t="shared" si="77"/>
        <v>526.17543242781176</v>
      </c>
      <c r="CF140" s="10">
        <f t="shared" ref="CF140:CF203" si="102">(PI()*BC140)/180</f>
        <v>1.4421553645587817</v>
      </c>
      <c r="CG140" s="14">
        <v>44325</v>
      </c>
      <c r="CH140" s="35">
        <f t="shared" ref="CH140:CH203" si="103">HLOOKUP(B140,$J$5:$V$7,3,)</f>
        <v>6.9387096774193546</v>
      </c>
      <c r="CI140" s="7">
        <f t="shared" ref="CI140:CI203" si="104">37.59*BE140*(CF$12*SIN(RADIANS($J$4))*SIN(RADIANS($D140))+COS(RADIANS($J$4))*COS(RADIANS($D140))*SIN(RADIANS(BC140)))</f>
        <v>24.996731388297615</v>
      </c>
      <c r="CJ140" s="7">
        <f t="shared" si="78"/>
        <v>12.748333008031784</v>
      </c>
      <c r="CK140" s="10">
        <f t="shared" ref="CK140:CK203" si="105">CI140*(0.29+0.52*($CH140/BD140))</f>
        <v>15.435431435851049</v>
      </c>
      <c r="CM140" s="17" t="s">
        <v>61</v>
      </c>
      <c r="CN140" t="s">
        <v>74</v>
      </c>
      <c r="CO140" s="18" t="s">
        <v>467</v>
      </c>
      <c r="CP140">
        <v>258.60000000000002</v>
      </c>
      <c r="CQ140">
        <v>230.2</v>
      </c>
      <c r="CR140">
        <v>228</v>
      </c>
      <c r="CS140">
        <v>236.3</v>
      </c>
      <c r="CT140">
        <v>245.3</v>
      </c>
      <c r="CU140">
        <v>231.7</v>
      </c>
      <c r="CV140">
        <v>265.60000000000002</v>
      </c>
      <c r="CW140">
        <v>275.8</v>
      </c>
      <c r="CX140">
        <v>274.10000000000002</v>
      </c>
      <c r="CY140">
        <v>268.7</v>
      </c>
      <c r="CZ140">
        <v>227.9</v>
      </c>
      <c r="DA140">
        <v>231.5</v>
      </c>
      <c r="DB140">
        <v>2973.7</v>
      </c>
      <c r="DC140" s="17">
        <v>-11.3</v>
      </c>
      <c r="DD140">
        <v>-41.87</v>
      </c>
      <c r="DE140">
        <v>747.16</v>
      </c>
      <c r="DF140" s="24">
        <v>25903</v>
      </c>
    </row>
    <row r="141" spans="1:110" ht="15.75" thickBot="1" x14ac:dyDescent="0.3">
      <c r="A141" s="8">
        <v>130</v>
      </c>
      <c r="B141" s="3" t="s">
        <v>20</v>
      </c>
      <c r="C141" s="14">
        <v>44326</v>
      </c>
      <c r="D141" s="11">
        <f t="shared" ref="D141:D204" si="106">(23.45)*SIN(RADIANS((360/365)*(A141-80)))</f>
        <v>17.782271208822287</v>
      </c>
      <c r="E141" s="8">
        <f t="shared" si="79"/>
        <v>-180</v>
      </c>
      <c r="F141" s="3">
        <f t="shared" si="79"/>
        <v>-165</v>
      </c>
      <c r="G141" s="3">
        <f t="shared" si="79"/>
        <v>-150</v>
      </c>
      <c r="H141" s="3">
        <f t="shared" si="79"/>
        <v>-135</v>
      </c>
      <c r="I141" s="3">
        <f t="shared" si="92"/>
        <v>-120</v>
      </c>
      <c r="J141" s="3">
        <f t="shared" si="92"/>
        <v>-105</v>
      </c>
      <c r="K141" s="3">
        <f t="shared" si="92"/>
        <v>-90</v>
      </c>
      <c r="L141" s="3">
        <f t="shared" si="92"/>
        <v>-75</v>
      </c>
      <c r="M141" s="3">
        <f t="shared" si="80"/>
        <v>-60</v>
      </c>
      <c r="N141" s="3">
        <f t="shared" si="80"/>
        <v>-45</v>
      </c>
      <c r="O141" s="3">
        <f t="shared" si="80"/>
        <v>-30</v>
      </c>
      <c r="P141" s="3">
        <f t="shared" si="80"/>
        <v>-15</v>
      </c>
      <c r="Q141" s="3">
        <f t="shared" si="81"/>
        <v>0</v>
      </c>
      <c r="R141" s="3">
        <f t="shared" si="81"/>
        <v>15</v>
      </c>
      <c r="S141" s="3">
        <f t="shared" si="81"/>
        <v>30</v>
      </c>
      <c r="T141" s="3">
        <f t="shared" si="81"/>
        <v>45</v>
      </c>
      <c r="U141" s="3">
        <f t="shared" si="89"/>
        <v>60</v>
      </c>
      <c r="V141" s="3">
        <f t="shared" si="86"/>
        <v>75</v>
      </c>
      <c r="W141" s="3">
        <f t="shared" si="86"/>
        <v>90</v>
      </c>
      <c r="X141" s="3">
        <f t="shared" si="86"/>
        <v>105</v>
      </c>
      <c r="Y141" s="3">
        <f t="shared" si="86"/>
        <v>120</v>
      </c>
      <c r="Z141" s="3">
        <f t="shared" si="86"/>
        <v>135</v>
      </c>
      <c r="AA141" s="3">
        <f t="shared" si="86"/>
        <v>150</v>
      </c>
      <c r="AB141" s="3">
        <f t="shared" si="86"/>
        <v>165</v>
      </c>
      <c r="AC141" s="3">
        <f t="shared" si="96"/>
        <v>180</v>
      </c>
      <c r="AD141" s="7">
        <f t="shared" ref="AD141:AJ204" si="107">DEGREES(ACOS((SIN(RADIANS($J$4))*SIN(RADIANS($D141))+COS(RADIANS($J$4))*COS(RADIANS($D141))*COS(RADIANS(E141)))))</f>
        <v>175.66227120882226</v>
      </c>
      <c r="AE141" s="7">
        <f t="shared" si="107"/>
        <v>165.25708922282411</v>
      </c>
      <c r="AF141" s="7">
        <f t="shared" si="107"/>
        <v>151.51614234702848</v>
      </c>
      <c r="AG141" s="7">
        <f t="shared" si="97"/>
        <v>137.6261836299914</v>
      </c>
      <c r="AH141" s="7">
        <f t="shared" si="93"/>
        <v>123.78421978011235</v>
      </c>
      <c r="AI141" s="7">
        <f t="shared" si="93"/>
        <v>110.07878373324257</v>
      </c>
      <c r="AJ141" s="7">
        <f t="shared" si="93"/>
        <v>96.603504511359063</v>
      </c>
      <c r="AK141" s="7">
        <f t="shared" si="93"/>
        <v>83.493489632528906</v>
      </c>
      <c r="AL141" s="7">
        <f t="shared" si="82"/>
        <v>70.969531814510916</v>
      </c>
      <c r="AM141" s="7">
        <f t="shared" si="82"/>
        <v>59.418225454791532</v>
      </c>
      <c r="AN141" s="7">
        <f t="shared" si="82"/>
        <v>49.537088370009577</v>
      </c>
      <c r="AO141" s="7">
        <f t="shared" si="82"/>
        <v>42.516596406393305</v>
      </c>
      <c r="AP141" s="7">
        <f t="shared" si="83"/>
        <v>39.902271208822285</v>
      </c>
      <c r="AQ141" s="7">
        <f t="shared" si="83"/>
        <v>42.516596406393305</v>
      </c>
      <c r="AR141" s="7">
        <f t="shared" si="83"/>
        <v>49.537088370009577</v>
      </c>
      <c r="AS141" s="7">
        <f t="shared" si="83"/>
        <v>59.418225454791532</v>
      </c>
      <c r="AT141" s="7">
        <f t="shared" si="90"/>
        <v>70.969531814510916</v>
      </c>
      <c r="AU141" s="7">
        <f t="shared" si="87"/>
        <v>83.493489632528906</v>
      </c>
      <c r="AV141" s="7">
        <f t="shared" si="87"/>
        <v>96.603504511359063</v>
      </c>
      <c r="AW141" s="7">
        <f t="shared" si="87"/>
        <v>110.07878373324257</v>
      </c>
      <c r="AX141" s="7">
        <f t="shared" si="87"/>
        <v>123.78421978011235</v>
      </c>
      <c r="AY141" s="7">
        <f t="shared" si="87"/>
        <v>137.6261836299914</v>
      </c>
      <c r="AZ141" s="7">
        <f t="shared" si="87"/>
        <v>151.51614234702848</v>
      </c>
      <c r="BA141" s="7">
        <f t="shared" si="87"/>
        <v>165.25708922282411</v>
      </c>
      <c r="BB141" s="7">
        <f t="shared" si="98"/>
        <v>175.66227120882226</v>
      </c>
      <c r="BC141" s="7">
        <f t="shared" ref="BC141:BC204" si="108">DEGREES(ACOS(-(TAN(RADIANS($J$4))*TAN(RADIANS($D141)))))</f>
        <v>82.509443792459081</v>
      </c>
      <c r="BD141" s="7">
        <f t="shared" si="99"/>
        <v>11.001259172327877</v>
      </c>
      <c r="BE141" s="40">
        <f t="shared" ref="BE141:BE204" si="109">1+0.033*COS(RADIANS((360*$A141)/365))</f>
        <v>0.97958384369233742</v>
      </c>
      <c r="BF141" s="40">
        <f t="shared" ref="BF141:BF204" si="110">IF(1367*$BE141*COS(RADIANS(AD141))&gt;0,1367*$BE141*COS(RADIANS(AD141)),0)</f>
        <v>0</v>
      </c>
      <c r="BG141" s="40">
        <f t="shared" ref="BG141:BK204" si="111">IF(1367*$BE141*COS(RADIANS(AE141))&gt;0,1367*$BE141*COS(RADIANS(AE141)),0)</f>
        <v>0</v>
      </c>
      <c r="BH141" s="40">
        <f t="shared" si="111"/>
        <v>0</v>
      </c>
      <c r="BI141" s="40">
        <f t="shared" si="111"/>
        <v>0</v>
      </c>
      <c r="BJ141" s="40">
        <f t="shared" si="100"/>
        <v>0</v>
      </c>
      <c r="BK141" s="40">
        <f t="shared" si="94"/>
        <v>0</v>
      </c>
      <c r="BL141" s="40">
        <f t="shared" ref="BL141:BR204" si="112">IF(1367*$BE141*COS(RADIANS(AJ141))&gt;0,1367*$BE141*COS(RADIANS(AJ141)),0)</f>
        <v>0</v>
      </c>
      <c r="BM141" s="40">
        <f t="shared" si="112"/>
        <v>151.74059597333934</v>
      </c>
      <c r="BN141" s="40">
        <f t="shared" si="112"/>
        <v>436.63865415070899</v>
      </c>
      <c r="BO141" s="40">
        <f t="shared" si="101"/>
        <v>681.28616299109046</v>
      </c>
      <c r="BP141" s="40">
        <f t="shared" si="95"/>
        <v>869.01079906613643</v>
      </c>
      <c r="BQ141" s="40">
        <f t="shared" si="95"/>
        <v>987.01943865696194</v>
      </c>
      <c r="BR141" s="40">
        <f t="shared" si="95"/>
        <v>1027.2699879939496</v>
      </c>
      <c r="BS141" s="40">
        <f t="shared" si="95"/>
        <v>987.01943865696194</v>
      </c>
      <c r="BT141" s="40">
        <f t="shared" si="84"/>
        <v>869.01079906613643</v>
      </c>
      <c r="BU141" s="40">
        <f t="shared" si="84"/>
        <v>681.28616299109046</v>
      </c>
      <c r="BV141" s="40">
        <f t="shared" si="84"/>
        <v>436.63865415070899</v>
      </c>
      <c r="BW141" s="40">
        <f t="shared" si="84"/>
        <v>151.74059597333934</v>
      </c>
      <c r="BX141" s="40">
        <f t="shared" si="85"/>
        <v>0</v>
      </c>
      <c r="BY141" s="40">
        <f t="shared" si="85"/>
        <v>0</v>
      </c>
      <c r="BZ141" s="40">
        <f t="shared" si="85"/>
        <v>0</v>
      </c>
      <c r="CA141" s="40">
        <f t="shared" si="85"/>
        <v>0</v>
      </c>
      <c r="CB141" s="40">
        <f t="shared" si="91"/>
        <v>0</v>
      </c>
      <c r="CC141" s="40">
        <f t="shared" si="88"/>
        <v>0</v>
      </c>
      <c r="CD141" s="40">
        <f t="shared" si="88"/>
        <v>0</v>
      </c>
      <c r="CE141" s="40">
        <f t="shared" ref="CE141:CE204" si="113">BR141*0.51</f>
        <v>523.90769387691432</v>
      </c>
      <c r="CF141" s="10">
        <f t="shared" si="102"/>
        <v>1.4400614581676077</v>
      </c>
      <c r="CG141" s="14">
        <v>44326</v>
      </c>
      <c r="CH141" s="35">
        <f t="shared" si="103"/>
        <v>6.9387096774193546</v>
      </c>
      <c r="CI141" s="7">
        <f t="shared" si="104"/>
        <v>24.822031030171193</v>
      </c>
      <c r="CJ141" s="7">
        <f t="shared" ref="CJ141:CJ204" si="114">CI141*0.51</f>
        <v>12.659235825387308</v>
      </c>
      <c r="CK141" s="10">
        <f t="shared" si="105"/>
        <v>15.339374443838473</v>
      </c>
      <c r="CM141" s="17" t="s">
        <v>311</v>
      </c>
      <c r="CN141" t="s">
        <v>312</v>
      </c>
      <c r="CO141" s="18" t="s">
        <v>468</v>
      </c>
      <c r="CP141">
        <v>219.7</v>
      </c>
      <c r="CQ141">
        <v>194.3</v>
      </c>
      <c r="CR141">
        <v>195</v>
      </c>
      <c r="CS141">
        <v>179.7</v>
      </c>
      <c r="CT141">
        <v>171.2</v>
      </c>
      <c r="CU141">
        <v>142.80000000000001</v>
      </c>
      <c r="CV141">
        <v>158.6</v>
      </c>
      <c r="CW141">
        <v>159.19999999999999</v>
      </c>
      <c r="CX141">
        <v>176.3</v>
      </c>
      <c r="CY141">
        <v>208.3</v>
      </c>
      <c r="CZ141">
        <v>213.8</v>
      </c>
      <c r="DA141">
        <v>226.4</v>
      </c>
      <c r="DB141">
        <v>2245.3000000000002</v>
      </c>
      <c r="DC141" s="17">
        <v>-11.27</v>
      </c>
      <c r="DD141">
        <v>-37.79</v>
      </c>
      <c r="DE141">
        <v>208</v>
      </c>
      <c r="DF141" s="24">
        <v>8619</v>
      </c>
    </row>
    <row r="142" spans="1:110" ht="15.75" thickBot="1" x14ac:dyDescent="0.3">
      <c r="A142" s="8">
        <v>131</v>
      </c>
      <c r="B142" s="3" t="s">
        <v>20</v>
      </c>
      <c r="C142" s="14">
        <v>44327</v>
      </c>
      <c r="D142" s="11">
        <f t="shared" si="106"/>
        <v>18.042777690428341</v>
      </c>
      <c r="E142" s="8">
        <f t="shared" si="79"/>
        <v>-180</v>
      </c>
      <c r="F142" s="3">
        <f t="shared" si="79"/>
        <v>-165</v>
      </c>
      <c r="G142" s="3">
        <f t="shared" si="79"/>
        <v>-150</v>
      </c>
      <c r="H142" s="3">
        <f t="shared" si="79"/>
        <v>-135</v>
      </c>
      <c r="I142" s="3">
        <f t="shared" si="92"/>
        <v>-120</v>
      </c>
      <c r="J142" s="3">
        <f t="shared" si="92"/>
        <v>-105</v>
      </c>
      <c r="K142" s="3">
        <f t="shared" si="92"/>
        <v>-90</v>
      </c>
      <c r="L142" s="3">
        <f t="shared" si="92"/>
        <v>-75</v>
      </c>
      <c r="M142" s="3">
        <f t="shared" si="80"/>
        <v>-60</v>
      </c>
      <c r="N142" s="3">
        <f t="shared" si="80"/>
        <v>-45</v>
      </c>
      <c r="O142" s="3">
        <f t="shared" si="80"/>
        <v>-30</v>
      </c>
      <c r="P142" s="3">
        <f t="shared" si="80"/>
        <v>-15</v>
      </c>
      <c r="Q142" s="3">
        <f t="shared" si="81"/>
        <v>0</v>
      </c>
      <c r="R142" s="3">
        <f t="shared" si="81"/>
        <v>15</v>
      </c>
      <c r="S142" s="3">
        <f t="shared" si="81"/>
        <v>30</v>
      </c>
      <c r="T142" s="3">
        <f t="shared" si="81"/>
        <v>45</v>
      </c>
      <c r="U142" s="3">
        <f t="shared" si="89"/>
        <v>60</v>
      </c>
      <c r="V142" s="3">
        <f t="shared" si="86"/>
        <v>75</v>
      </c>
      <c r="W142" s="3">
        <f t="shared" si="86"/>
        <v>90</v>
      </c>
      <c r="X142" s="3">
        <f t="shared" si="86"/>
        <v>105</v>
      </c>
      <c r="Y142" s="3">
        <f t="shared" si="86"/>
        <v>120</v>
      </c>
      <c r="Z142" s="3">
        <f t="shared" si="86"/>
        <v>135</v>
      </c>
      <c r="AA142" s="3">
        <f t="shared" si="86"/>
        <v>150</v>
      </c>
      <c r="AB142" s="3">
        <f t="shared" si="86"/>
        <v>165</v>
      </c>
      <c r="AC142" s="3">
        <f t="shared" si="96"/>
        <v>180</v>
      </c>
      <c r="AD142" s="7">
        <f t="shared" si="107"/>
        <v>175.92277769042838</v>
      </c>
      <c r="AE142" s="7">
        <f t="shared" si="107"/>
        <v>165.34237398740177</v>
      </c>
      <c r="AF142" s="7">
        <f t="shared" si="107"/>
        <v>151.57713010635268</v>
      </c>
      <c r="AG142" s="7">
        <f t="shared" si="97"/>
        <v>137.68683472755257</v>
      </c>
      <c r="AH142" s="7">
        <f t="shared" si="93"/>
        <v>123.85189542901028</v>
      </c>
      <c r="AI142" s="7">
        <f t="shared" si="93"/>
        <v>110.15772779814135</v>
      </c>
      <c r="AJ142" s="7">
        <f t="shared" si="93"/>
        <v>96.697475017963654</v>
      </c>
      <c r="AK142" s="7">
        <f t="shared" si="93"/>
        <v>83.60675565894276</v>
      </c>
      <c r="AL142" s="7">
        <f t="shared" si="82"/>
        <v>71.107467442939026</v>
      </c>
      <c r="AM142" s="7">
        <f t="shared" si="82"/>
        <v>59.587462020938951</v>
      </c>
      <c r="AN142" s="7">
        <f t="shared" si="82"/>
        <v>49.74393873567881</v>
      </c>
      <c r="AO142" s="7">
        <f t="shared" si="82"/>
        <v>42.760236607316266</v>
      </c>
      <c r="AP142" s="7">
        <f t="shared" si="83"/>
        <v>40.162777690428335</v>
      </c>
      <c r="AQ142" s="7">
        <f t="shared" si="83"/>
        <v>42.760236607316266</v>
      </c>
      <c r="AR142" s="7">
        <f t="shared" si="83"/>
        <v>49.74393873567881</v>
      </c>
      <c r="AS142" s="7">
        <f t="shared" si="83"/>
        <v>59.587462020938951</v>
      </c>
      <c r="AT142" s="7">
        <f t="shared" si="90"/>
        <v>71.107467442939026</v>
      </c>
      <c r="AU142" s="7">
        <f t="shared" si="87"/>
        <v>83.60675565894276</v>
      </c>
      <c r="AV142" s="7">
        <f t="shared" si="87"/>
        <v>96.697475017963654</v>
      </c>
      <c r="AW142" s="7">
        <f t="shared" si="87"/>
        <v>110.15772779814135</v>
      </c>
      <c r="AX142" s="7">
        <f t="shared" si="87"/>
        <v>123.85189542901028</v>
      </c>
      <c r="AY142" s="7">
        <f t="shared" si="87"/>
        <v>137.68683472755257</v>
      </c>
      <c r="AZ142" s="7">
        <f t="shared" si="87"/>
        <v>151.57713010635268</v>
      </c>
      <c r="BA142" s="7">
        <f t="shared" si="87"/>
        <v>165.34237398740177</v>
      </c>
      <c r="BB142" s="7">
        <f t="shared" si="98"/>
        <v>175.92277769042838</v>
      </c>
      <c r="BC142" s="7">
        <f t="shared" si="108"/>
        <v>82.391471255995341</v>
      </c>
      <c r="BD142" s="7">
        <f t="shared" si="99"/>
        <v>10.985529500799379</v>
      </c>
      <c r="BE142" s="40">
        <f t="shared" si="109"/>
        <v>0.97914058743081744</v>
      </c>
      <c r="BF142" s="40">
        <f t="shared" si="110"/>
        <v>0</v>
      </c>
      <c r="BG142" s="40">
        <f t="shared" si="111"/>
        <v>0</v>
      </c>
      <c r="BH142" s="40">
        <f t="shared" si="111"/>
        <v>0</v>
      </c>
      <c r="BI142" s="40">
        <f t="shared" si="111"/>
        <v>0</v>
      </c>
      <c r="BJ142" s="40">
        <f t="shared" si="100"/>
        <v>0</v>
      </c>
      <c r="BK142" s="40">
        <f t="shared" si="94"/>
        <v>0</v>
      </c>
      <c r="BL142" s="40">
        <f t="shared" si="112"/>
        <v>0</v>
      </c>
      <c r="BM142" s="40">
        <f t="shared" si="112"/>
        <v>149.04267785848725</v>
      </c>
      <c r="BN142" s="40">
        <f t="shared" si="112"/>
        <v>433.39361959490628</v>
      </c>
      <c r="BO142" s="40">
        <f t="shared" si="101"/>
        <v>677.57130889639609</v>
      </c>
      <c r="BP142" s="40">
        <f t="shared" si="95"/>
        <v>864.93543975977059</v>
      </c>
      <c r="BQ142" s="40">
        <f t="shared" si="95"/>
        <v>982.71745630055739</v>
      </c>
      <c r="BR142" s="40">
        <f t="shared" si="95"/>
        <v>1022.8907087354866</v>
      </c>
      <c r="BS142" s="40">
        <f t="shared" si="95"/>
        <v>982.71745630055739</v>
      </c>
      <c r="BT142" s="40">
        <f t="shared" si="84"/>
        <v>864.93543975977059</v>
      </c>
      <c r="BU142" s="40">
        <f t="shared" si="84"/>
        <v>677.57130889639609</v>
      </c>
      <c r="BV142" s="40">
        <f t="shared" si="84"/>
        <v>433.39361959490628</v>
      </c>
      <c r="BW142" s="40">
        <f t="shared" si="84"/>
        <v>149.04267785848725</v>
      </c>
      <c r="BX142" s="40">
        <f t="shared" si="85"/>
        <v>0</v>
      </c>
      <c r="BY142" s="40">
        <f t="shared" si="85"/>
        <v>0</v>
      </c>
      <c r="BZ142" s="40">
        <f t="shared" si="85"/>
        <v>0</v>
      </c>
      <c r="CA142" s="40">
        <f t="shared" si="85"/>
        <v>0</v>
      </c>
      <c r="CB142" s="40">
        <f t="shared" si="91"/>
        <v>0</v>
      </c>
      <c r="CC142" s="40">
        <f t="shared" si="88"/>
        <v>0</v>
      </c>
      <c r="CD142" s="40">
        <f t="shared" si="88"/>
        <v>0</v>
      </c>
      <c r="CE142" s="40">
        <f t="shared" si="113"/>
        <v>521.67426145509819</v>
      </c>
      <c r="CF142" s="10">
        <f t="shared" si="102"/>
        <v>1.4380024489793866</v>
      </c>
      <c r="CG142" s="14">
        <v>44327</v>
      </c>
      <c r="CH142" s="35">
        <f t="shared" si="103"/>
        <v>6.9387096774193546</v>
      </c>
      <c r="CI142" s="7">
        <f t="shared" si="104"/>
        <v>24.650209753750019</v>
      </c>
      <c r="CJ142" s="7">
        <f t="shared" si="114"/>
        <v>12.571606974412511</v>
      </c>
      <c r="CK142" s="10">
        <f t="shared" si="105"/>
        <v>15.244769341548526</v>
      </c>
      <c r="CM142" s="17" t="s">
        <v>61</v>
      </c>
      <c r="CN142" t="s">
        <v>75</v>
      </c>
      <c r="CO142" s="18" t="s">
        <v>469</v>
      </c>
      <c r="CP142">
        <v>226.1</v>
      </c>
      <c r="CQ142">
        <v>211.7</v>
      </c>
      <c r="CR142">
        <v>219.1</v>
      </c>
      <c r="CS142">
        <v>192.9</v>
      </c>
      <c r="CT142">
        <v>177.2</v>
      </c>
      <c r="CU142">
        <v>150.30000000000001</v>
      </c>
      <c r="CV142">
        <v>169.9</v>
      </c>
      <c r="CW142">
        <v>183.1</v>
      </c>
      <c r="CX142">
        <v>192</v>
      </c>
      <c r="CY142">
        <v>202.3</v>
      </c>
      <c r="CZ142">
        <v>185.2</v>
      </c>
      <c r="DA142">
        <v>195.5</v>
      </c>
      <c r="DB142">
        <v>2305.3000000000002</v>
      </c>
      <c r="DC142" s="17">
        <v>-12.52</v>
      </c>
      <c r="DD142">
        <v>-40.28</v>
      </c>
      <c r="DE142">
        <v>249.89</v>
      </c>
      <c r="DF142" s="24">
        <v>11556</v>
      </c>
    </row>
    <row r="143" spans="1:110" ht="15.75" thickBot="1" x14ac:dyDescent="0.3">
      <c r="A143" s="8">
        <v>132</v>
      </c>
      <c r="B143" s="3" t="s">
        <v>20</v>
      </c>
      <c r="C143" s="14">
        <v>44328</v>
      </c>
      <c r="D143" s="11">
        <f t="shared" si="106"/>
        <v>18.297937707609684</v>
      </c>
      <c r="E143" s="8">
        <f t="shared" si="79"/>
        <v>-180</v>
      </c>
      <c r="F143" s="3">
        <f t="shared" si="79"/>
        <v>-165</v>
      </c>
      <c r="G143" s="3">
        <f t="shared" si="79"/>
        <v>-150</v>
      </c>
      <c r="H143" s="3">
        <f t="shared" si="79"/>
        <v>-135</v>
      </c>
      <c r="I143" s="3">
        <f t="shared" si="92"/>
        <v>-120</v>
      </c>
      <c r="J143" s="3">
        <f t="shared" si="92"/>
        <v>-105</v>
      </c>
      <c r="K143" s="3">
        <f t="shared" si="92"/>
        <v>-90</v>
      </c>
      <c r="L143" s="3">
        <f t="shared" si="92"/>
        <v>-75</v>
      </c>
      <c r="M143" s="3">
        <f t="shared" si="80"/>
        <v>-60</v>
      </c>
      <c r="N143" s="3">
        <f t="shared" si="80"/>
        <v>-45</v>
      </c>
      <c r="O143" s="3">
        <f t="shared" si="80"/>
        <v>-30</v>
      </c>
      <c r="P143" s="3">
        <f t="shared" si="80"/>
        <v>-15</v>
      </c>
      <c r="Q143" s="3">
        <f t="shared" si="81"/>
        <v>0</v>
      </c>
      <c r="R143" s="3">
        <f t="shared" si="81"/>
        <v>15</v>
      </c>
      <c r="S143" s="3">
        <f t="shared" si="81"/>
        <v>30</v>
      </c>
      <c r="T143" s="3">
        <f t="shared" si="81"/>
        <v>45</v>
      </c>
      <c r="U143" s="3">
        <f t="shared" si="89"/>
        <v>60</v>
      </c>
      <c r="V143" s="3">
        <f t="shared" si="86"/>
        <v>75</v>
      </c>
      <c r="W143" s="3">
        <f t="shared" si="86"/>
        <v>90</v>
      </c>
      <c r="X143" s="3">
        <f t="shared" si="86"/>
        <v>105</v>
      </c>
      <c r="Y143" s="3">
        <f t="shared" si="86"/>
        <v>120</v>
      </c>
      <c r="Z143" s="3">
        <f t="shared" si="86"/>
        <v>135</v>
      </c>
      <c r="AA143" s="3">
        <f t="shared" si="86"/>
        <v>150</v>
      </c>
      <c r="AB143" s="3">
        <f t="shared" si="86"/>
        <v>165</v>
      </c>
      <c r="AC143" s="3">
        <f t="shared" si="96"/>
        <v>180</v>
      </c>
      <c r="AD143" s="7">
        <f t="shared" si="107"/>
        <v>176.1779377076096</v>
      </c>
      <c r="AE143" s="7">
        <f t="shared" si="107"/>
        <v>165.42196748348829</v>
      </c>
      <c r="AF143" s="7">
        <f t="shared" si="107"/>
        <v>151.63485709620045</v>
      </c>
      <c r="AG143" s="7">
        <f t="shared" si="97"/>
        <v>137.74504678766658</v>
      </c>
      <c r="AH143" s="7">
        <f t="shared" si="93"/>
        <v>123.91746339992925</v>
      </c>
      <c r="AI143" s="7">
        <f t="shared" si="93"/>
        <v>110.23466869115263</v>
      </c>
      <c r="AJ143" s="7">
        <f t="shared" si="93"/>
        <v>96.789399634633781</v>
      </c>
      <c r="AK143" s="7">
        <f t="shared" si="93"/>
        <v>83.717801413196725</v>
      </c>
      <c r="AL143" s="7">
        <f t="shared" si="82"/>
        <v>71.24285474605999</v>
      </c>
      <c r="AM143" s="7">
        <f t="shared" si="82"/>
        <v>59.753614186296396</v>
      </c>
      <c r="AN143" s="7">
        <f t="shared" si="82"/>
        <v>49.946902040685195</v>
      </c>
      <c r="AO143" s="7">
        <f t="shared" si="82"/>
        <v>42.999031384643587</v>
      </c>
      <c r="AP143" s="7">
        <f t="shared" si="83"/>
        <v>40.417937707609688</v>
      </c>
      <c r="AQ143" s="7">
        <f t="shared" si="83"/>
        <v>42.999031384643587</v>
      </c>
      <c r="AR143" s="7">
        <f t="shared" si="83"/>
        <v>49.946902040685195</v>
      </c>
      <c r="AS143" s="7">
        <f t="shared" si="83"/>
        <v>59.753614186296396</v>
      </c>
      <c r="AT143" s="7">
        <f t="shared" si="90"/>
        <v>71.24285474605999</v>
      </c>
      <c r="AU143" s="7">
        <f t="shared" si="87"/>
        <v>83.717801413196725</v>
      </c>
      <c r="AV143" s="7">
        <f t="shared" si="87"/>
        <v>96.789399634633781</v>
      </c>
      <c r="AW143" s="7">
        <f t="shared" si="87"/>
        <v>110.23466869115263</v>
      </c>
      <c r="AX143" s="7">
        <f t="shared" si="87"/>
        <v>123.91746339992925</v>
      </c>
      <c r="AY143" s="7">
        <f t="shared" si="87"/>
        <v>137.74504678766658</v>
      </c>
      <c r="AZ143" s="7">
        <f t="shared" si="87"/>
        <v>151.63485709620045</v>
      </c>
      <c r="BA143" s="7">
        <f t="shared" si="87"/>
        <v>165.42196748348829</v>
      </c>
      <c r="BB143" s="7">
        <f t="shared" si="98"/>
        <v>176.1779377076096</v>
      </c>
      <c r="BC143" s="7">
        <f t="shared" si="108"/>
        <v>82.275549083571079</v>
      </c>
      <c r="BD143" s="7">
        <f t="shared" si="99"/>
        <v>10.970073211142811</v>
      </c>
      <c r="BE143" s="40">
        <f t="shared" si="109"/>
        <v>0.97870351226342489</v>
      </c>
      <c r="BF143" s="40">
        <f t="shared" si="110"/>
        <v>0</v>
      </c>
      <c r="BG143" s="40">
        <f t="shared" si="111"/>
        <v>0</v>
      </c>
      <c r="BH143" s="40">
        <f t="shared" si="111"/>
        <v>0</v>
      </c>
      <c r="BI143" s="40">
        <f t="shared" si="111"/>
        <v>0</v>
      </c>
      <c r="BJ143" s="40">
        <f t="shared" si="100"/>
        <v>0</v>
      </c>
      <c r="BK143" s="40">
        <f t="shared" si="94"/>
        <v>0</v>
      </c>
      <c r="BL143" s="40">
        <f t="shared" si="112"/>
        <v>0</v>
      </c>
      <c r="BM143" s="40">
        <f t="shared" si="112"/>
        <v>146.39901569493315</v>
      </c>
      <c r="BN143" s="40">
        <f t="shared" si="112"/>
        <v>430.20789508894336</v>
      </c>
      <c r="BO143" s="40">
        <f t="shared" si="101"/>
        <v>673.9201049043495</v>
      </c>
      <c r="BP143" s="40">
        <f t="shared" si="95"/>
        <v>860.927060795702</v>
      </c>
      <c r="BQ143" s="40">
        <f t="shared" si="95"/>
        <v>978.48454776261099</v>
      </c>
      <c r="BR143" s="40">
        <f t="shared" si="95"/>
        <v>1018.5812173412146</v>
      </c>
      <c r="BS143" s="40">
        <f t="shared" si="95"/>
        <v>978.48454776261099</v>
      </c>
      <c r="BT143" s="40">
        <f t="shared" si="84"/>
        <v>860.927060795702</v>
      </c>
      <c r="BU143" s="40">
        <f t="shared" si="84"/>
        <v>673.9201049043495</v>
      </c>
      <c r="BV143" s="40">
        <f t="shared" si="84"/>
        <v>430.20789508894336</v>
      </c>
      <c r="BW143" s="40">
        <f t="shared" si="84"/>
        <v>146.39901569493315</v>
      </c>
      <c r="BX143" s="40">
        <f t="shared" si="85"/>
        <v>0</v>
      </c>
      <c r="BY143" s="40">
        <f t="shared" si="85"/>
        <v>0</v>
      </c>
      <c r="BZ143" s="40">
        <f t="shared" si="85"/>
        <v>0</v>
      </c>
      <c r="CA143" s="40">
        <f t="shared" si="85"/>
        <v>0</v>
      </c>
      <c r="CB143" s="40">
        <f t="shared" si="91"/>
        <v>0</v>
      </c>
      <c r="CC143" s="40">
        <f t="shared" si="88"/>
        <v>0</v>
      </c>
      <c r="CD143" s="40">
        <f t="shared" si="88"/>
        <v>0</v>
      </c>
      <c r="CE143" s="40">
        <f t="shared" si="113"/>
        <v>519.47642084401946</v>
      </c>
      <c r="CF143" s="10">
        <f t="shared" si="102"/>
        <v>1.4359792253945185</v>
      </c>
      <c r="CG143" s="14">
        <v>44328</v>
      </c>
      <c r="CH143" s="35">
        <f t="shared" si="103"/>
        <v>6.9387096774193546</v>
      </c>
      <c r="CI143" s="7">
        <f t="shared" si="104"/>
        <v>24.481354236348565</v>
      </c>
      <c r="CJ143" s="7">
        <f t="shared" si="114"/>
        <v>12.485490660537769</v>
      </c>
      <c r="CK143" s="10">
        <f t="shared" si="105"/>
        <v>15.151670710977921</v>
      </c>
      <c r="CM143" s="17" t="s">
        <v>42</v>
      </c>
      <c r="CN143" t="s">
        <v>49</v>
      </c>
      <c r="CO143" s="18" t="s">
        <v>470</v>
      </c>
      <c r="CP143">
        <v>106.2</v>
      </c>
      <c r="CQ143">
        <v>92.2</v>
      </c>
      <c r="CR143">
        <v>92.1</v>
      </c>
      <c r="CS143">
        <v>103.8</v>
      </c>
      <c r="CT143">
        <v>124.4</v>
      </c>
      <c r="CU143">
        <v>154.9</v>
      </c>
      <c r="CV143">
        <v>202.6</v>
      </c>
      <c r="CW143">
        <v>202.7</v>
      </c>
      <c r="CX143">
        <v>187.4</v>
      </c>
      <c r="CY143">
        <v>173.8</v>
      </c>
      <c r="CZ143">
        <v>136.80000000000001</v>
      </c>
      <c r="DA143">
        <v>127.4</v>
      </c>
      <c r="DB143">
        <v>1704.3</v>
      </c>
      <c r="DC143" s="17">
        <v>-3.13</v>
      </c>
      <c r="DD143">
        <v>-58.43</v>
      </c>
      <c r="DE143">
        <v>40</v>
      </c>
      <c r="DF143" s="24">
        <v>9863</v>
      </c>
    </row>
    <row r="144" spans="1:110" ht="15.75" thickBot="1" x14ac:dyDescent="0.3">
      <c r="A144" s="8">
        <v>133</v>
      </c>
      <c r="B144" s="3" t="s">
        <v>20</v>
      </c>
      <c r="C144" s="14">
        <v>44329</v>
      </c>
      <c r="D144" s="11">
        <f t="shared" si="106"/>
        <v>18.547675650946424</v>
      </c>
      <c r="E144" s="8">
        <f t="shared" si="79"/>
        <v>-180</v>
      </c>
      <c r="F144" s="3">
        <f t="shared" si="79"/>
        <v>-165</v>
      </c>
      <c r="G144" s="3">
        <f t="shared" si="79"/>
        <v>-150</v>
      </c>
      <c r="H144" s="3">
        <f t="shared" ref="H144:K207" si="115">(H$11-12)*15</f>
        <v>-135</v>
      </c>
      <c r="I144" s="3">
        <f t="shared" si="92"/>
        <v>-120</v>
      </c>
      <c r="J144" s="3">
        <f t="shared" si="92"/>
        <v>-105</v>
      </c>
      <c r="K144" s="3">
        <f t="shared" si="92"/>
        <v>-90</v>
      </c>
      <c r="L144" s="3">
        <f t="shared" si="92"/>
        <v>-75</v>
      </c>
      <c r="M144" s="3">
        <f t="shared" si="80"/>
        <v>-60</v>
      </c>
      <c r="N144" s="3">
        <f t="shared" si="80"/>
        <v>-45</v>
      </c>
      <c r="O144" s="3">
        <f t="shared" si="80"/>
        <v>-30</v>
      </c>
      <c r="P144" s="3">
        <f t="shared" si="80"/>
        <v>-15</v>
      </c>
      <c r="Q144" s="3">
        <f t="shared" si="81"/>
        <v>0</v>
      </c>
      <c r="R144" s="3">
        <f t="shared" si="81"/>
        <v>15</v>
      </c>
      <c r="S144" s="3">
        <f t="shared" si="81"/>
        <v>30</v>
      </c>
      <c r="T144" s="3">
        <f t="shared" si="81"/>
        <v>45</v>
      </c>
      <c r="U144" s="3">
        <f t="shared" si="89"/>
        <v>60</v>
      </c>
      <c r="V144" s="3">
        <f t="shared" si="86"/>
        <v>75</v>
      </c>
      <c r="W144" s="3">
        <f t="shared" si="86"/>
        <v>90</v>
      </c>
      <c r="X144" s="3">
        <f t="shared" si="86"/>
        <v>105</v>
      </c>
      <c r="Y144" s="3">
        <f t="shared" si="86"/>
        <v>120</v>
      </c>
      <c r="Z144" s="3">
        <f t="shared" si="86"/>
        <v>135</v>
      </c>
      <c r="AA144" s="3">
        <f t="shared" si="86"/>
        <v>150</v>
      </c>
      <c r="AB144" s="3">
        <f t="shared" si="86"/>
        <v>165</v>
      </c>
      <c r="AC144" s="3">
        <f t="shared" si="96"/>
        <v>180</v>
      </c>
      <c r="AD144" s="7">
        <f t="shared" si="107"/>
        <v>176.42767565094658</v>
      </c>
      <c r="AE144" s="7">
        <f t="shared" si="107"/>
        <v>165.49603076861683</v>
      </c>
      <c r="AF144" s="7">
        <f t="shared" si="107"/>
        <v>151.68942021242657</v>
      </c>
      <c r="AG144" s="7">
        <f t="shared" si="97"/>
        <v>137.80087246860171</v>
      </c>
      <c r="AH144" s="7">
        <f t="shared" si="93"/>
        <v>123.98094652021419</v>
      </c>
      <c r="AI144" s="7">
        <f t="shared" si="93"/>
        <v>110.3096057149896</v>
      </c>
      <c r="AJ144" s="7">
        <f t="shared" si="93"/>
        <v>96.879256869536661</v>
      </c>
      <c r="AK144" s="7">
        <f t="shared" si="93"/>
        <v>83.826585662339895</v>
      </c>
      <c r="AL144" s="7">
        <f t="shared" si="82"/>
        <v>71.375633385324122</v>
      </c>
      <c r="AM144" s="7">
        <f t="shared" si="82"/>
        <v>59.916604629798293</v>
      </c>
      <c r="AN144" s="7">
        <f t="shared" si="82"/>
        <v>50.145891214920255</v>
      </c>
      <c r="AO144" s="7">
        <f t="shared" si="82"/>
        <v>43.232897724880061</v>
      </c>
      <c r="AP144" s="7">
        <f t="shared" si="83"/>
        <v>40.667675650946421</v>
      </c>
      <c r="AQ144" s="7">
        <f t="shared" si="83"/>
        <v>43.232897724880061</v>
      </c>
      <c r="AR144" s="7">
        <f t="shared" si="83"/>
        <v>50.145891214920255</v>
      </c>
      <c r="AS144" s="7">
        <f t="shared" si="83"/>
        <v>59.916604629798293</v>
      </c>
      <c r="AT144" s="7">
        <f t="shared" si="90"/>
        <v>71.375633385324122</v>
      </c>
      <c r="AU144" s="7">
        <f t="shared" si="87"/>
        <v>83.826585662339895</v>
      </c>
      <c r="AV144" s="7">
        <f t="shared" si="87"/>
        <v>96.879256869536661</v>
      </c>
      <c r="AW144" s="7">
        <f t="shared" si="87"/>
        <v>110.3096057149896</v>
      </c>
      <c r="AX144" s="7">
        <f t="shared" si="87"/>
        <v>123.98094652021419</v>
      </c>
      <c r="AY144" s="7">
        <f t="shared" si="87"/>
        <v>137.80087246860171</v>
      </c>
      <c r="AZ144" s="7">
        <f t="shared" si="87"/>
        <v>151.68942021242657</v>
      </c>
      <c r="BA144" s="7">
        <f t="shared" si="87"/>
        <v>165.49603076861683</v>
      </c>
      <c r="BB144" s="7">
        <f t="shared" si="98"/>
        <v>176.42767565094658</v>
      </c>
      <c r="BC144" s="7">
        <f t="shared" si="108"/>
        <v>82.1617282120109</v>
      </c>
      <c r="BD144" s="7">
        <f t="shared" si="99"/>
        <v>10.954897094934786</v>
      </c>
      <c r="BE144" s="40">
        <f t="shared" si="109"/>
        <v>0.97827274770496442</v>
      </c>
      <c r="BF144" s="40">
        <f t="shared" si="110"/>
        <v>0</v>
      </c>
      <c r="BG144" s="40">
        <f t="shared" si="111"/>
        <v>0</v>
      </c>
      <c r="BH144" s="40">
        <f t="shared" si="111"/>
        <v>0</v>
      </c>
      <c r="BI144" s="40">
        <f t="shared" si="111"/>
        <v>0</v>
      </c>
      <c r="BJ144" s="40">
        <f t="shared" si="100"/>
        <v>0</v>
      </c>
      <c r="BK144" s="40">
        <f t="shared" si="94"/>
        <v>0</v>
      </c>
      <c r="BL144" s="40">
        <f t="shared" si="112"/>
        <v>0</v>
      </c>
      <c r="BM144" s="40">
        <f t="shared" si="112"/>
        <v>143.81051118158004</v>
      </c>
      <c r="BN144" s="40">
        <f t="shared" si="112"/>
        <v>427.08289568484543</v>
      </c>
      <c r="BO144" s="40">
        <f t="shared" si="101"/>
        <v>670.33440689329723</v>
      </c>
      <c r="BP144" s="40">
        <f t="shared" si="95"/>
        <v>856.98785631020871</v>
      </c>
      <c r="BQ144" s="40">
        <f t="shared" si="95"/>
        <v>974.32311981722728</v>
      </c>
      <c r="BR144" s="40">
        <f t="shared" si="95"/>
        <v>1014.3439931120406</v>
      </c>
      <c r="BS144" s="40">
        <f t="shared" si="95"/>
        <v>974.32311981722728</v>
      </c>
      <c r="BT144" s="40">
        <f t="shared" si="84"/>
        <v>856.98785631020871</v>
      </c>
      <c r="BU144" s="40">
        <f t="shared" si="84"/>
        <v>670.33440689329723</v>
      </c>
      <c r="BV144" s="40">
        <f t="shared" si="84"/>
        <v>427.08289568484543</v>
      </c>
      <c r="BW144" s="40">
        <f t="shared" si="84"/>
        <v>143.81051118158004</v>
      </c>
      <c r="BX144" s="40">
        <f t="shared" si="85"/>
        <v>0</v>
      </c>
      <c r="BY144" s="40">
        <f t="shared" si="85"/>
        <v>0</v>
      </c>
      <c r="BZ144" s="40">
        <f t="shared" si="85"/>
        <v>0</v>
      </c>
      <c r="CA144" s="40">
        <f t="shared" si="85"/>
        <v>0</v>
      </c>
      <c r="CB144" s="40">
        <f t="shared" si="91"/>
        <v>0</v>
      </c>
      <c r="CC144" s="40">
        <f t="shared" si="88"/>
        <v>0</v>
      </c>
      <c r="CD144" s="40">
        <f t="shared" si="88"/>
        <v>0</v>
      </c>
      <c r="CE144" s="40">
        <f t="shared" si="113"/>
        <v>517.31543648714069</v>
      </c>
      <c r="CF144" s="10">
        <f t="shared" si="102"/>
        <v>1.4339926764283037</v>
      </c>
      <c r="CG144" s="14">
        <v>44329</v>
      </c>
      <c r="CH144" s="35">
        <f t="shared" si="103"/>
        <v>6.9387096774193546</v>
      </c>
      <c r="CI144" s="7">
        <f t="shared" si="104"/>
        <v>24.315549605054137</v>
      </c>
      <c r="CJ144" s="7">
        <f t="shared" si="114"/>
        <v>12.40093029857761</v>
      </c>
      <c r="CK144" s="10">
        <f t="shared" si="105"/>
        <v>15.060132351524626</v>
      </c>
      <c r="CM144" s="17" t="s">
        <v>206</v>
      </c>
      <c r="CN144" t="s">
        <v>212</v>
      </c>
      <c r="CO144" s="18" t="s">
        <v>471</v>
      </c>
      <c r="CP144">
        <v>143.6</v>
      </c>
      <c r="CQ144">
        <v>123.6</v>
      </c>
      <c r="CR144">
        <v>126.7</v>
      </c>
      <c r="CS144">
        <v>146.5</v>
      </c>
      <c r="CT144">
        <v>171.9</v>
      </c>
      <c r="CU144">
        <v>206.9</v>
      </c>
      <c r="CV144">
        <v>237.4</v>
      </c>
      <c r="CW144">
        <v>231.1</v>
      </c>
      <c r="CX144">
        <v>214.5</v>
      </c>
      <c r="CY144">
        <v>189.6</v>
      </c>
      <c r="CZ144">
        <v>170.3</v>
      </c>
      <c r="DA144">
        <v>136</v>
      </c>
      <c r="DB144">
        <v>2098.1</v>
      </c>
      <c r="DC144" s="17">
        <v>-4.28</v>
      </c>
      <c r="DD144">
        <v>-55.98</v>
      </c>
      <c r="DE144">
        <v>45</v>
      </c>
      <c r="DF144" s="24">
        <v>10228</v>
      </c>
    </row>
    <row r="145" spans="1:110" ht="15.75" thickBot="1" x14ac:dyDescent="0.3">
      <c r="A145" s="8">
        <v>134</v>
      </c>
      <c r="B145" s="3" t="s">
        <v>20</v>
      </c>
      <c r="C145" s="14">
        <v>44330</v>
      </c>
      <c r="D145" s="11">
        <f t="shared" si="106"/>
        <v>18.791917517696163</v>
      </c>
      <c r="E145" s="8">
        <f t="shared" ref="E145:K208" si="116">(E$11-12)*15</f>
        <v>-180</v>
      </c>
      <c r="F145" s="3">
        <f t="shared" si="116"/>
        <v>-165</v>
      </c>
      <c r="G145" s="3">
        <f t="shared" si="116"/>
        <v>-150</v>
      </c>
      <c r="H145" s="3">
        <f t="shared" si="115"/>
        <v>-135</v>
      </c>
      <c r="I145" s="3">
        <f t="shared" si="92"/>
        <v>-120</v>
      </c>
      <c r="J145" s="3">
        <f t="shared" si="92"/>
        <v>-105</v>
      </c>
      <c r="K145" s="3">
        <f t="shared" si="92"/>
        <v>-90</v>
      </c>
      <c r="L145" s="3">
        <f t="shared" si="92"/>
        <v>-75</v>
      </c>
      <c r="M145" s="3">
        <f t="shared" si="80"/>
        <v>-60</v>
      </c>
      <c r="N145" s="3">
        <f t="shared" si="80"/>
        <v>-45</v>
      </c>
      <c r="O145" s="3">
        <f t="shared" si="80"/>
        <v>-30</v>
      </c>
      <c r="P145" s="3">
        <f t="shared" si="80"/>
        <v>-15</v>
      </c>
      <c r="Q145" s="3">
        <f t="shared" si="81"/>
        <v>0</v>
      </c>
      <c r="R145" s="3">
        <f t="shared" si="81"/>
        <v>15</v>
      </c>
      <c r="S145" s="3">
        <f t="shared" si="81"/>
        <v>30</v>
      </c>
      <c r="T145" s="3">
        <f t="shared" si="81"/>
        <v>45</v>
      </c>
      <c r="U145" s="3">
        <f t="shared" si="89"/>
        <v>60</v>
      </c>
      <c r="V145" s="3">
        <f t="shared" si="86"/>
        <v>75</v>
      </c>
      <c r="W145" s="3">
        <f t="shared" si="86"/>
        <v>90</v>
      </c>
      <c r="X145" s="3">
        <f t="shared" si="86"/>
        <v>105</v>
      </c>
      <c r="Y145" s="3">
        <f t="shared" si="86"/>
        <v>120</v>
      </c>
      <c r="Z145" s="3">
        <f t="shared" si="86"/>
        <v>135</v>
      </c>
      <c r="AA145" s="3">
        <f t="shared" si="86"/>
        <v>150</v>
      </c>
      <c r="AB145" s="3">
        <f t="shared" si="86"/>
        <v>165</v>
      </c>
      <c r="AC145" s="3">
        <f t="shared" si="96"/>
        <v>180</v>
      </c>
      <c r="AD145" s="7">
        <f t="shared" si="107"/>
        <v>176.67191751769607</v>
      </c>
      <c r="AE145" s="7">
        <f t="shared" si="107"/>
        <v>165.56473432601092</v>
      </c>
      <c r="AF145" s="7">
        <f t="shared" si="107"/>
        <v>151.7409181420314</v>
      </c>
      <c r="AG145" s="7">
        <f t="shared" si="97"/>
        <v>137.8543652613761</v>
      </c>
      <c r="AH145" s="7">
        <f t="shared" si="93"/>
        <v>124.04236826252637</v>
      </c>
      <c r="AI145" s="7">
        <f t="shared" si="93"/>
        <v>110.38253882775324</v>
      </c>
      <c r="AJ145" s="7">
        <f t="shared" si="93"/>
        <v>96.967025992348553</v>
      </c>
      <c r="AK145" s="7">
        <f t="shared" si="93"/>
        <v>83.933068124909013</v>
      </c>
      <c r="AL145" s="7">
        <f t="shared" si="82"/>
        <v>71.505744262272373</v>
      </c>
      <c r="AM145" s="7">
        <f t="shared" si="82"/>
        <v>60.07635765873399</v>
      </c>
      <c r="AN145" s="7">
        <f t="shared" si="82"/>
        <v>50.340821171722268</v>
      </c>
      <c r="AO145" s="7">
        <f t="shared" si="82"/>
        <v>43.4617545263539</v>
      </c>
      <c r="AP145" s="7">
        <f t="shared" si="83"/>
        <v>40.91191751769616</v>
      </c>
      <c r="AQ145" s="7">
        <f t="shared" si="83"/>
        <v>43.4617545263539</v>
      </c>
      <c r="AR145" s="7">
        <f t="shared" si="83"/>
        <v>50.340821171722268</v>
      </c>
      <c r="AS145" s="7">
        <f t="shared" si="83"/>
        <v>60.07635765873399</v>
      </c>
      <c r="AT145" s="7">
        <f t="shared" si="90"/>
        <v>71.505744262272373</v>
      </c>
      <c r="AU145" s="7">
        <f t="shared" si="87"/>
        <v>83.933068124909013</v>
      </c>
      <c r="AV145" s="7">
        <f t="shared" si="87"/>
        <v>96.967025992348553</v>
      </c>
      <c r="AW145" s="7">
        <f t="shared" si="87"/>
        <v>110.38253882775324</v>
      </c>
      <c r="AX145" s="7">
        <f t="shared" si="87"/>
        <v>124.04236826252637</v>
      </c>
      <c r="AY145" s="7">
        <f t="shared" si="87"/>
        <v>137.8543652613761</v>
      </c>
      <c r="AZ145" s="7">
        <f t="shared" si="87"/>
        <v>151.7409181420314</v>
      </c>
      <c r="BA145" s="7">
        <f t="shared" si="87"/>
        <v>165.56473432601092</v>
      </c>
      <c r="BB145" s="7">
        <f t="shared" si="98"/>
        <v>176.67191751769607</v>
      </c>
      <c r="BC145" s="7">
        <f t="shared" si="108"/>
        <v>82.050059557914409</v>
      </c>
      <c r="BD145" s="7">
        <f t="shared" si="99"/>
        <v>10.940007941055255</v>
      </c>
      <c r="BE145" s="40">
        <f t="shared" si="109"/>
        <v>0.97784842140027151</v>
      </c>
      <c r="BF145" s="40">
        <f t="shared" si="110"/>
        <v>0</v>
      </c>
      <c r="BG145" s="40">
        <f t="shared" si="111"/>
        <v>0</v>
      </c>
      <c r="BH145" s="40">
        <f t="shared" si="111"/>
        <v>0</v>
      </c>
      <c r="BI145" s="40">
        <f t="shared" si="111"/>
        <v>0</v>
      </c>
      <c r="BJ145" s="40">
        <f t="shared" si="100"/>
        <v>0</v>
      </c>
      <c r="BK145" s="40">
        <f t="shared" si="94"/>
        <v>0</v>
      </c>
      <c r="BL145" s="40">
        <f t="shared" si="112"/>
        <v>0</v>
      </c>
      <c r="BM145" s="40">
        <f t="shared" si="112"/>
        <v>141.27804152744892</v>
      </c>
      <c r="BN145" s="40">
        <f t="shared" si="112"/>
        <v>424.02000580281964</v>
      </c>
      <c r="BO145" s="40">
        <f t="shared" si="101"/>
        <v>666.81603483556557</v>
      </c>
      <c r="BP145" s="40">
        <f t="shared" si="95"/>
        <v>853.11998048651503</v>
      </c>
      <c r="BQ145" s="40">
        <f t="shared" si="95"/>
        <v>970.23553674138225</v>
      </c>
      <c r="BR145" s="40">
        <f t="shared" si="95"/>
        <v>1010.1814719840069</v>
      </c>
      <c r="BS145" s="40">
        <f t="shared" si="95"/>
        <v>970.23553674138225</v>
      </c>
      <c r="BT145" s="40">
        <f t="shared" si="84"/>
        <v>853.11998048651503</v>
      </c>
      <c r="BU145" s="40">
        <f t="shared" si="84"/>
        <v>666.81603483556557</v>
      </c>
      <c r="BV145" s="40">
        <f t="shared" si="84"/>
        <v>424.02000580281964</v>
      </c>
      <c r="BW145" s="40">
        <f t="shared" si="84"/>
        <v>141.27804152744892</v>
      </c>
      <c r="BX145" s="40">
        <f t="shared" si="85"/>
        <v>0</v>
      </c>
      <c r="BY145" s="40">
        <f t="shared" si="85"/>
        <v>0</v>
      </c>
      <c r="BZ145" s="40">
        <f t="shared" si="85"/>
        <v>0</v>
      </c>
      <c r="CA145" s="40">
        <f t="shared" si="85"/>
        <v>0</v>
      </c>
      <c r="CB145" s="40">
        <f t="shared" si="91"/>
        <v>0</v>
      </c>
      <c r="CC145" s="40">
        <f t="shared" si="88"/>
        <v>0</v>
      </c>
      <c r="CD145" s="40">
        <f t="shared" si="88"/>
        <v>0</v>
      </c>
      <c r="CE145" s="40">
        <f t="shared" si="113"/>
        <v>515.19255071184352</v>
      </c>
      <c r="CF145" s="10">
        <f t="shared" si="102"/>
        <v>1.4320436907430494</v>
      </c>
      <c r="CG145" s="14">
        <v>44330</v>
      </c>
      <c r="CH145" s="35">
        <f t="shared" si="103"/>
        <v>6.9387096774193546</v>
      </c>
      <c r="CI145" s="7">
        <f t="shared" si="104"/>
        <v>24.15287938670215</v>
      </c>
      <c r="CJ145" s="7">
        <f t="shared" si="114"/>
        <v>12.317968487218097</v>
      </c>
      <c r="CK145" s="10">
        <f t="shared" si="105"/>
        <v>14.97020724064051</v>
      </c>
      <c r="CM145" s="17" t="s">
        <v>139</v>
      </c>
      <c r="CN145" t="s">
        <v>159</v>
      </c>
      <c r="CO145" s="18" t="s">
        <v>472</v>
      </c>
      <c r="CP145">
        <v>162.80000000000001</v>
      </c>
      <c r="CQ145">
        <v>184.8</v>
      </c>
      <c r="CR145">
        <v>168.2</v>
      </c>
      <c r="CS145">
        <v>181.8</v>
      </c>
      <c r="CT145">
        <v>185.1</v>
      </c>
      <c r="CU145">
        <v>194</v>
      </c>
      <c r="CV145">
        <v>177.2</v>
      </c>
      <c r="CW145">
        <v>202.4</v>
      </c>
      <c r="CX145">
        <v>164.8</v>
      </c>
      <c r="CY145">
        <v>168.2</v>
      </c>
      <c r="CZ145">
        <v>143.30000000000001</v>
      </c>
      <c r="DA145">
        <v>145.5</v>
      </c>
      <c r="DB145">
        <v>2078.1</v>
      </c>
      <c r="DC145" s="17">
        <v>-17.86</v>
      </c>
      <c r="DD145">
        <v>-42.85</v>
      </c>
      <c r="DE145">
        <v>914</v>
      </c>
      <c r="DF145" s="24">
        <v>9218</v>
      </c>
    </row>
    <row r="146" spans="1:110" ht="15.75" thickBot="1" x14ac:dyDescent="0.3">
      <c r="A146" s="8">
        <v>135</v>
      </c>
      <c r="B146" s="3" t="s">
        <v>20</v>
      </c>
      <c r="C146" s="14">
        <v>44331</v>
      </c>
      <c r="D146" s="11">
        <f t="shared" si="106"/>
        <v>19.030590933722614</v>
      </c>
      <c r="E146" s="8">
        <f t="shared" si="116"/>
        <v>-180</v>
      </c>
      <c r="F146" s="3">
        <f t="shared" si="116"/>
        <v>-165</v>
      </c>
      <c r="G146" s="3">
        <f t="shared" si="116"/>
        <v>-150</v>
      </c>
      <c r="H146" s="3">
        <f t="shared" si="115"/>
        <v>-135</v>
      </c>
      <c r="I146" s="3">
        <f t="shared" si="92"/>
        <v>-120</v>
      </c>
      <c r="J146" s="3">
        <f t="shared" si="92"/>
        <v>-105</v>
      </c>
      <c r="K146" s="3">
        <f t="shared" si="92"/>
        <v>-90</v>
      </c>
      <c r="L146" s="3">
        <f t="shared" si="92"/>
        <v>-75</v>
      </c>
      <c r="M146" s="3">
        <f t="shared" si="80"/>
        <v>-60</v>
      </c>
      <c r="N146" s="3">
        <f t="shared" si="80"/>
        <v>-45</v>
      </c>
      <c r="O146" s="3">
        <f t="shared" si="80"/>
        <v>-30</v>
      </c>
      <c r="P146" s="3">
        <f t="shared" si="80"/>
        <v>-15</v>
      </c>
      <c r="Q146" s="3">
        <f t="shared" si="81"/>
        <v>0</v>
      </c>
      <c r="R146" s="3">
        <f t="shared" si="81"/>
        <v>15</v>
      </c>
      <c r="S146" s="3">
        <f t="shared" si="81"/>
        <v>30</v>
      </c>
      <c r="T146" s="3">
        <f t="shared" si="81"/>
        <v>45</v>
      </c>
      <c r="U146" s="3">
        <f t="shared" si="89"/>
        <v>60</v>
      </c>
      <c r="V146" s="3">
        <f t="shared" si="86"/>
        <v>75</v>
      </c>
      <c r="W146" s="3">
        <f t="shared" si="86"/>
        <v>90</v>
      </c>
      <c r="X146" s="3">
        <f t="shared" si="86"/>
        <v>105</v>
      </c>
      <c r="Y146" s="3">
        <f t="shared" si="86"/>
        <v>120</v>
      </c>
      <c r="Z146" s="3">
        <f t="shared" si="86"/>
        <v>135</v>
      </c>
      <c r="AA146" s="3">
        <f t="shared" si="86"/>
        <v>150</v>
      </c>
      <c r="AB146" s="3">
        <f t="shared" si="86"/>
        <v>165</v>
      </c>
      <c r="AC146" s="3">
        <f t="shared" si="96"/>
        <v>180</v>
      </c>
      <c r="AD146" s="7">
        <f t="shared" si="107"/>
        <v>176.91059093372249</v>
      </c>
      <c r="AE146" s="7">
        <f t="shared" si="107"/>
        <v>165.62825725502535</v>
      </c>
      <c r="AF146" s="7">
        <f t="shared" si="107"/>
        <v>151.78945107772</v>
      </c>
      <c r="AG146" s="7">
        <f t="shared" si="97"/>
        <v>137.90557935053508</v>
      </c>
      <c r="AH146" s="7">
        <f t="shared" si="93"/>
        <v>124.10175266924959</v>
      </c>
      <c r="AI146" s="7">
        <f t="shared" si="93"/>
        <v>110.45346860576642</v>
      </c>
      <c r="AJ146" s="7">
        <f t="shared" si="93"/>
        <v>97.052687024673517</v>
      </c>
      <c r="AK146" s="7">
        <f t="shared" si="93"/>
        <v>84.037209482245061</v>
      </c>
      <c r="AL146" s="7">
        <f t="shared" si="82"/>
        <v>71.633129543768575</v>
      </c>
      <c r="AM146" s="7">
        <f t="shared" si="82"/>
        <v>60.232799237117213</v>
      </c>
      <c r="AN146" s="7">
        <f t="shared" si="82"/>
        <v>50.531608825933972</v>
      </c>
      <c r="AO146" s="7">
        <f t="shared" si="82"/>
        <v>43.68552261121917</v>
      </c>
      <c r="AP146" s="7">
        <f t="shared" si="83"/>
        <v>41.150590933722619</v>
      </c>
      <c r="AQ146" s="7">
        <f t="shared" si="83"/>
        <v>43.68552261121917</v>
      </c>
      <c r="AR146" s="7">
        <f t="shared" si="83"/>
        <v>50.531608825933972</v>
      </c>
      <c r="AS146" s="7">
        <f t="shared" si="83"/>
        <v>60.232799237117213</v>
      </c>
      <c r="AT146" s="7">
        <f t="shared" si="90"/>
        <v>71.633129543768575</v>
      </c>
      <c r="AU146" s="7">
        <f t="shared" si="87"/>
        <v>84.037209482245061</v>
      </c>
      <c r="AV146" s="7">
        <f t="shared" si="87"/>
        <v>97.052687024673517</v>
      </c>
      <c r="AW146" s="7">
        <f t="shared" si="87"/>
        <v>110.45346860576642</v>
      </c>
      <c r="AX146" s="7">
        <f t="shared" si="87"/>
        <v>124.10175266924959</v>
      </c>
      <c r="AY146" s="7">
        <f t="shared" si="87"/>
        <v>137.90557935053508</v>
      </c>
      <c r="AZ146" s="7">
        <f t="shared" si="87"/>
        <v>151.78945107772</v>
      </c>
      <c r="BA146" s="7">
        <f t="shared" si="87"/>
        <v>165.62825725502535</v>
      </c>
      <c r="BB146" s="7">
        <f t="shared" si="98"/>
        <v>176.91059093372249</v>
      </c>
      <c r="BC146" s="7">
        <f t="shared" si="108"/>
        <v>81.940593959857054</v>
      </c>
      <c r="BD146" s="7">
        <f t="shared" si="99"/>
        <v>10.92541252798094</v>
      </c>
      <c r="BE146" s="40">
        <f t="shared" si="109"/>
        <v>0.97743065908638782</v>
      </c>
      <c r="BF146" s="40">
        <f t="shared" si="110"/>
        <v>0</v>
      </c>
      <c r="BG146" s="40">
        <f t="shared" si="111"/>
        <v>0</v>
      </c>
      <c r="BH146" s="40">
        <f t="shared" si="111"/>
        <v>0</v>
      </c>
      <c r="BI146" s="40">
        <f t="shared" si="111"/>
        <v>0</v>
      </c>
      <c r="BJ146" s="40">
        <f t="shared" si="100"/>
        <v>0</v>
      </c>
      <c r="BK146" s="40">
        <f t="shared" si="94"/>
        <v>0</v>
      </c>
      <c r="BL146" s="40">
        <f t="shared" si="112"/>
        <v>0</v>
      </c>
      <c r="BM146" s="40">
        <f t="shared" si="112"/>
        <v>138.80245935328972</v>
      </c>
      <c r="BN146" s="40">
        <f t="shared" si="112"/>
        <v>421.0205786237633</v>
      </c>
      <c r="BO146" s="40">
        <f t="shared" si="101"/>
        <v>663.36677175279578</v>
      </c>
      <c r="BP146" s="40">
        <f t="shared" si="95"/>
        <v>849.32554617466349</v>
      </c>
      <c r="BQ146" s="40">
        <f t="shared" si="95"/>
        <v>966.22411872392126</v>
      </c>
      <c r="BR146" s="40">
        <f t="shared" si="95"/>
        <v>1006.0960448653623</v>
      </c>
      <c r="BS146" s="40">
        <f t="shared" si="95"/>
        <v>966.22411872392126</v>
      </c>
      <c r="BT146" s="40">
        <f t="shared" si="84"/>
        <v>849.32554617466349</v>
      </c>
      <c r="BU146" s="40">
        <f t="shared" si="84"/>
        <v>663.36677175279578</v>
      </c>
      <c r="BV146" s="40">
        <f t="shared" si="84"/>
        <v>421.0205786237633</v>
      </c>
      <c r="BW146" s="40">
        <f t="shared" si="84"/>
        <v>138.80245935328972</v>
      </c>
      <c r="BX146" s="40">
        <f t="shared" si="85"/>
        <v>0</v>
      </c>
      <c r="BY146" s="40">
        <f t="shared" si="85"/>
        <v>0</v>
      </c>
      <c r="BZ146" s="40">
        <f t="shared" si="85"/>
        <v>0</v>
      </c>
      <c r="CA146" s="40">
        <f t="shared" si="85"/>
        <v>0</v>
      </c>
      <c r="CB146" s="40">
        <f t="shared" si="91"/>
        <v>0</v>
      </c>
      <c r="CC146" s="40">
        <f t="shared" si="88"/>
        <v>0</v>
      </c>
      <c r="CD146" s="40">
        <f t="shared" si="88"/>
        <v>0</v>
      </c>
      <c r="CE146" s="40">
        <f t="shared" si="113"/>
        <v>513.10898288133478</v>
      </c>
      <c r="CF146" s="10">
        <f t="shared" si="102"/>
        <v>1.4301331556392838</v>
      </c>
      <c r="CG146" s="14">
        <v>44331</v>
      </c>
      <c r="CH146" s="35">
        <f t="shared" si="103"/>
        <v>6.9387096774193546</v>
      </c>
      <c r="CI146" s="7">
        <f t="shared" si="104"/>
        <v>23.99342545959168</v>
      </c>
      <c r="CJ146" s="7">
        <f t="shared" si="114"/>
        <v>12.236646984391758</v>
      </c>
      <c r="CK146" s="10">
        <f t="shared" si="105"/>
        <v>14.881947495184059</v>
      </c>
      <c r="CM146" s="17" t="s">
        <v>262</v>
      </c>
      <c r="CN146" t="s">
        <v>267</v>
      </c>
      <c r="CO146" s="18" t="s">
        <v>473</v>
      </c>
      <c r="CP146">
        <v>210</v>
      </c>
      <c r="CQ146">
        <v>214.1</v>
      </c>
      <c r="CR146">
        <v>209.2</v>
      </c>
      <c r="CS146">
        <v>195.4</v>
      </c>
      <c r="CT146">
        <v>192.8</v>
      </c>
      <c r="CU146">
        <v>190.5</v>
      </c>
      <c r="CV146">
        <v>193.9</v>
      </c>
      <c r="CW146">
        <v>202.8</v>
      </c>
      <c r="CX146">
        <v>169</v>
      </c>
      <c r="CY146">
        <v>174.7</v>
      </c>
      <c r="CZ146">
        <v>165</v>
      </c>
      <c r="DA146">
        <v>175.5</v>
      </c>
      <c r="DB146">
        <v>2292.9</v>
      </c>
      <c r="DC146" s="17">
        <v>-21.2</v>
      </c>
      <c r="DD146">
        <v>-41.9</v>
      </c>
      <c r="DE146">
        <v>123.59</v>
      </c>
      <c r="DF146" s="24">
        <v>8037</v>
      </c>
    </row>
    <row r="147" spans="1:110" ht="15.75" thickBot="1" x14ac:dyDescent="0.3">
      <c r="A147" s="8">
        <v>136</v>
      </c>
      <c r="B147" s="3" t="s">
        <v>20</v>
      </c>
      <c r="C147" s="14">
        <v>44332</v>
      </c>
      <c r="D147" s="11">
        <f t="shared" si="106"/>
        <v>19.263625174941613</v>
      </c>
      <c r="E147" s="8">
        <f t="shared" si="116"/>
        <v>-180</v>
      </c>
      <c r="F147" s="3">
        <f t="shared" si="116"/>
        <v>-165</v>
      </c>
      <c r="G147" s="3">
        <f t="shared" si="116"/>
        <v>-150</v>
      </c>
      <c r="H147" s="3">
        <f t="shared" si="115"/>
        <v>-135</v>
      </c>
      <c r="I147" s="3">
        <f t="shared" si="92"/>
        <v>-120</v>
      </c>
      <c r="J147" s="3">
        <f t="shared" si="92"/>
        <v>-105</v>
      </c>
      <c r="K147" s="3">
        <f t="shared" si="92"/>
        <v>-90</v>
      </c>
      <c r="L147" s="3">
        <f t="shared" si="92"/>
        <v>-75</v>
      </c>
      <c r="M147" s="3">
        <f t="shared" si="80"/>
        <v>-60</v>
      </c>
      <c r="N147" s="3">
        <f t="shared" si="80"/>
        <v>-45</v>
      </c>
      <c r="O147" s="3">
        <f t="shared" si="80"/>
        <v>-30</v>
      </c>
      <c r="P147" s="3">
        <f t="shared" si="80"/>
        <v>-15</v>
      </c>
      <c r="Q147" s="3">
        <f t="shared" si="81"/>
        <v>0</v>
      </c>
      <c r="R147" s="3">
        <f t="shared" si="81"/>
        <v>15</v>
      </c>
      <c r="S147" s="3">
        <f t="shared" si="81"/>
        <v>30</v>
      </c>
      <c r="T147" s="3">
        <f t="shared" si="81"/>
        <v>45</v>
      </c>
      <c r="U147" s="3">
        <f t="shared" si="89"/>
        <v>60</v>
      </c>
      <c r="V147" s="3">
        <f t="shared" si="86"/>
        <v>75</v>
      </c>
      <c r="W147" s="3">
        <f t="shared" si="86"/>
        <v>90</v>
      </c>
      <c r="X147" s="3">
        <f t="shared" si="86"/>
        <v>105</v>
      </c>
      <c r="Y147" s="3">
        <f t="shared" si="86"/>
        <v>120</v>
      </c>
      <c r="Z147" s="3">
        <f t="shared" si="86"/>
        <v>135</v>
      </c>
      <c r="AA147" s="3">
        <f t="shared" si="86"/>
        <v>150</v>
      </c>
      <c r="AB147" s="3">
        <f t="shared" si="86"/>
        <v>165</v>
      </c>
      <c r="AC147" s="3">
        <f t="shared" si="96"/>
        <v>180</v>
      </c>
      <c r="AD147" s="7">
        <f t="shared" si="107"/>
        <v>177.14362517494169</v>
      </c>
      <c r="AE147" s="7">
        <f t="shared" si="107"/>
        <v>165.68678641346722</v>
      </c>
      <c r="AF147" s="7">
        <f t="shared" si="107"/>
        <v>151.83512043178465</v>
      </c>
      <c r="AG147" s="7">
        <f t="shared" si="97"/>
        <v>137.95456947480179</v>
      </c>
      <c r="AH147" s="7">
        <f t="shared" si="93"/>
        <v>124.15912427661046</v>
      </c>
      <c r="AI147" s="7">
        <f t="shared" si="93"/>
        <v>110.52239620598483</v>
      </c>
      <c r="AJ147" s="7">
        <f t="shared" si="93"/>
        <v>97.136220729878218</v>
      </c>
      <c r="AK147" s="7">
        <f t="shared" si="93"/>
        <v>84.138971388998854</v>
      </c>
      <c r="AL147" s="7">
        <f t="shared" si="82"/>
        <v>71.757732686137459</v>
      </c>
      <c r="AM147" s="7">
        <f t="shared" si="82"/>
        <v>60.385857012809637</v>
      </c>
      <c r="AN147" s="7">
        <f t="shared" si="82"/>
        <v>50.718173111167985</v>
      </c>
      <c r="AO147" s="7">
        <f t="shared" si="82"/>
        <v>43.904124737345114</v>
      </c>
      <c r="AP147" s="7">
        <f t="shared" si="83"/>
        <v>41.383625174941606</v>
      </c>
      <c r="AQ147" s="7">
        <f t="shared" si="83"/>
        <v>43.904124737345114</v>
      </c>
      <c r="AR147" s="7">
        <f t="shared" si="83"/>
        <v>50.718173111167985</v>
      </c>
      <c r="AS147" s="7">
        <f t="shared" si="83"/>
        <v>60.385857012809637</v>
      </c>
      <c r="AT147" s="7">
        <f t="shared" si="90"/>
        <v>71.757732686137459</v>
      </c>
      <c r="AU147" s="7">
        <f t="shared" si="87"/>
        <v>84.138971388998854</v>
      </c>
      <c r="AV147" s="7">
        <f t="shared" si="87"/>
        <v>97.136220729878218</v>
      </c>
      <c r="AW147" s="7">
        <f t="shared" si="87"/>
        <v>110.52239620598483</v>
      </c>
      <c r="AX147" s="7">
        <f t="shared" si="87"/>
        <v>124.15912427661046</v>
      </c>
      <c r="AY147" s="7">
        <f t="shared" si="87"/>
        <v>137.95456947480179</v>
      </c>
      <c r="AZ147" s="7">
        <f t="shared" si="87"/>
        <v>151.83512043178465</v>
      </c>
      <c r="BA147" s="7">
        <f t="shared" si="87"/>
        <v>165.68678641346722</v>
      </c>
      <c r="BB147" s="7">
        <f t="shared" si="98"/>
        <v>177.14362517494169</v>
      </c>
      <c r="BC147" s="7">
        <f t="shared" si="108"/>
        <v>81.833382118345853</v>
      </c>
      <c r="BD147" s="7">
        <f t="shared" si="99"/>
        <v>10.911117615779448</v>
      </c>
      <c r="BE147" s="40">
        <f t="shared" si="109"/>
        <v>0.97701958455530324</v>
      </c>
      <c r="BF147" s="40">
        <f t="shared" si="110"/>
        <v>0</v>
      </c>
      <c r="BG147" s="40">
        <f t="shared" si="111"/>
        <v>0</v>
      </c>
      <c r="BH147" s="40">
        <f t="shared" si="111"/>
        <v>0</v>
      </c>
      <c r="BI147" s="40">
        <f t="shared" si="111"/>
        <v>0</v>
      </c>
      <c r="BJ147" s="40">
        <f t="shared" si="100"/>
        <v>0</v>
      </c>
      <c r="BK147" s="40">
        <f t="shared" si="94"/>
        <v>0</v>
      </c>
      <c r="BL147" s="40">
        <f t="shared" si="112"/>
        <v>0</v>
      </c>
      <c r="BM147" s="40">
        <f t="shared" si="112"/>
        <v>136.38459261662587</v>
      </c>
      <c r="BN147" s="40">
        <f t="shared" si="112"/>
        <v>418.08593551664927</v>
      </c>
      <c r="BO147" s="40">
        <f t="shared" si="101"/>
        <v>659.98836271597679</v>
      </c>
      <c r="BP147" s="40">
        <f t="shared" si="95"/>
        <v>845.60662356363628</v>
      </c>
      <c r="BQ147" s="40">
        <f t="shared" si="95"/>
        <v>962.29114033153962</v>
      </c>
      <c r="BR147" s="40">
        <f t="shared" si="95"/>
        <v>1002.0900560322357</v>
      </c>
      <c r="BS147" s="40">
        <f t="shared" si="95"/>
        <v>962.29114033153962</v>
      </c>
      <c r="BT147" s="40">
        <f t="shared" si="84"/>
        <v>845.60662356363628</v>
      </c>
      <c r="BU147" s="40">
        <f t="shared" si="84"/>
        <v>659.98836271597679</v>
      </c>
      <c r="BV147" s="40">
        <f t="shared" si="84"/>
        <v>418.08593551664927</v>
      </c>
      <c r="BW147" s="40">
        <f t="shared" si="84"/>
        <v>136.38459261662587</v>
      </c>
      <c r="BX147" s="40">
        <f t="shared" si="85"/>
        <v>0</v>
      </c>
      <c r="BY147" s="40">
        <f t="shared" si="85"/>
        <v>0</v>
      </c>
      <c r="BZ147" s="40">
        <f t="shared" si="85"/>
        <v>0</v>
      </c>
      <c r="CA147" s="40">
        <f t="shared" si="85"/>
        <v>0</v>
      </c>
      <c r="CB147" s="40">
        <f t="shared" si="91"/>
        <v>0</v>
      </c>
      <c r="CC147" s="40">
        <f t="shared" si="88"/>
        <v>0</v>
      </c>
      <c r="CD147" s="40">
        <f t="shared" si="88"/>
        <v>0</v>
      </c>
      <c r="CE147" s="40">
        <f t="shared" si="113"/>
        <v>511.06592857644023</v>
      </c>
      <c r="CF147" s="10">
        <f t="shared" si="102"/>
        <v>1.4282619560077869</v>
      </c>
      <c r="CG147" s="14">
        <v>44332</v>
      </c>
      <c r="CH147" s="35">
        <f t="shared" si="103"/>
        <v>6.9387096774193546</v>
      </c>
      <c r="CI147" s="7">
        <f t="shared" si="104"/>
        <v>23.837268006930191</v>
      </c>
      <c r="CJ147" s="7">
        <f t="shared" si="114"/>
        <v>12.157006683534398</v>
      </c>
      <c r="CK147" s="10">
        <f t="shared" si="105"/>
        <v>14.795404333482271</v>
      </c>
      <c r="CM147" s="17" t="s">
        <v>61</v>
      </c>
      <c r="CN147" t="s">
        <v>76</v>
      </c>
      <c r="CO147" s="18" t="s">
        <v>474</v>
      </c>
      <c r="CP147">
        <v>197.3</v>
      </c>
      <c r="CQ147">
        <v>180.5</v>
      </c>
      <c r="CR147">
        <v>169.5</v>
      </c>
      <c r="CS147">
        <v>159</v>
      </c>
      <c r="CT147">
        <v>158.1</v>
      </c>
      <c r="CU147">
        <v>128.69999999999999</v>
      </c>
      <c r="CV147">
        <v>148.6</v>
      </c>
      <c r="CW147">
        <v>160.4</v>
      </c>
      <c r="CX147">
        <v>172.3</v>
      </c>
      <c r="CY147">
        <v>182.6</v>
      </c>
      <c r="CZ147">
        <v>158.1</v>
      </c>
      <c r="DA147">
        <v>178.7</v>
      </c>
      <c r="DB147">
        <v>1993.8</v>
      </c>
      <c r="DC147" s="17">
        <v>-13.53</v>
      </c>
      <c r="DD147">
        <v>-40.119999999999997</v>
      </c>
      <c r="DE147">
        <v>755.61</v>
      </c>
      <c r="DF147" s="24">
        <v>15189</v>
      </c>
    </row>
    <row r="148" spans="1:110" ht="15.75" thickBot="1" x14ac:dyDescent="0.3">
      <c r="A148" s="8">
        <v>137</v>
      </c>
      <c r="B148" s="3" t="s">
        <v>20</v>
      </c>
      <c r="C148" s="14">
        <v>44333</v>
      </c>
      <c r="D148" s="11">
        <f t="shared" si="106"/>
        <v>19.490951188278192</v>
      </c>
      <c r="E148" s="8">
        <f t="shared" si="116"/>
        <v>-180</v>
      </c>
      <c r="F148" s="3">
        <f t="shared" si="116"/>
        <v>-165</v>
      </c>
      <c r="G148" s="3">
        <f t="shared" si="116"/>
        <v>-150</v>
      </c>
      <c r="H148" s="3">
        <f t="shared" si="115"/>
        <v>-135</v>
      </c>
      <c r="I148" s="3">
        <f t="shared" si="92"/>
        <v>-120</v>
      </c>
      <c r="J148" s="3">
        <f t="shared" si="92"/>
        <v>-105</v>
      </c>
      <c r="K148" s="3">
        <f t="shared" si="92"/>
        <v>-90</v>
      </c>
      <c r="L148" s="3">
        <f t="shared" si="92"/>
        <v>-75</v>
      </c>
      <c r="M148" s="3">
        <f t="shared" si="80"/>
        <v>-60</v>
      </c>
      <c r="N148" s="3">
        <f t="shared" si="80"/>
        <v>-45</v>
      </c>
      <c r="O148" s="3">
        <f t="shared" si="80"/>
        <v>-30</v>
      </c>
      <c r="P148" s="3">
        <f t="shared" si="80"/>
        <v>-15</v>
      </c>
      <c r="Q148" s="3">
        <f t="shared" si="81"/>
        <v>0</v>
      </c>
      <c r="R148" s="3">
        <f t="shared" si="81"/>
        <v>15</v>
      </c>
      <c r="S148" s="3">
        <f t="shared" si="81"/>
        <v>30</v>
      </c>
      <c r="T148" s="3">
        <f t="shared" si="81"/>
        <v>45</v>
      </c>
      <c r="U148" s="3">
        <f t="shared" si="89"/>
        <v>60</v>
      </c>
      <c r="V148" s="3">
        <f t="shared" si="86"/>
        <v>75</v>
      </c>
      <c r="W148" s="3">
        <f t="shared" si="86"/>
        <v>90</v>
      </c>
      <c r="X148" s="3">
        <f t="shared" si="86"/>
        <v>105</v>
      </c>
      <c r="Y148" s="3">
        <f t="shared" si="86"/>
        <v>120</v>
      </c>
      <c r="Z148" s="3">
        <f t="shared" si="86"/>
        <v>135</v>
      </c>
      <c r="AA148" s="3">
        <f t="shared" si="86"/>
        <v>150</v>
      </c>
      <c r="AB148" s="3">
        <f t="shared" si="86"/>
        <v>165</v>
      </c>
      <c r="AC148" s="3">
        <f t="shared" si="96"/>
        <v>180</v>
      </c>
      <c r="AD148" s="7">
        <f t="shared" si="107"/>
        <v>177.37095118827818</v>
      </c>
      <c r="AE148" s="7">
        <f t="shared" si="107"/>
        <v>165.74051552092337</v>
      </c>
      <c r="AF148" s="7">
        <f t="shared" si="107"/>
        <v>151.87802855036151</v>
      </c>
      <c r="AG148" s="7">
        <f t="shared" si="97"/>
        <v>138.00139078793958</v>
      </c>
      <c r="AH148" s="7">
        <f t="shared" si="93"/>
        <v>124.21450803867455</v>
      </c>
      <c r="AI148" s="7">
        <f t="shared" si="93"/>
        <v>110.5893233280722</v>
      </c>
      <c r="AJ148" s="7">
        <f t="shared" si="93"/>
        <v>97.217608602389078</v>
      </c>
      <c r="AK148" s="7">
        <f t="shared" si="93"/>
        <v>84.238316482849726</v>
      </c>
      <c r="AL148" s="7">
        <f t="shared" si="82"/>
        <v>71.879498458230685</v>
      </c>
      <c r="AM148" s="7">
        <f t="shared" si="82"/>
        <v>60.53546034343465</v>
      </c>
      <c r="AN148" s="7">
        <f t="shared" si="82"/>
        <v>50.900434996313514</v>
      </c>
      <c r="AO148" s="7">
        <f t="shared" si="82"/>
        <v>44.117485610076614</v>
      </c>
      <c r="AP148" s="7">
        <f t="shared" si="83"/>
        <v>41.610951188278193</v>
      </c>
      <c r="AQ148" s="7">
        <f t="shared" si="83"/>
        <v>44.117485610076614</v>
      </c>
      <c r="AR148" s="7">
        <f t="shared" si="83"/>
        <v>50.900434996313514</v>
      </c>
      <c r="AS148" s="7">
        <f t="shared" si="83"/>
        <v>60.53546034343465</v>
      </c>
      <c r="AT148" s="7">
        <f t="shared" si="90"/>
        <v>71.879498458230685</v>
      </c>
      <c r="AU148" s="7">
        <f t="shared" si="87"/>
        <v>84.238316482849726</v>
      </c>
      <c r="AV148" s="7">
        <f t="shared" si="87"/>
        <v>97.217608602389078</v>
      </c>
      <c r="AW148" s="7">
        <f t="shared" si="87"/>
        <v>110.5893233280722</v>
      </c>
      <c r="AX148" s="7">
        <f t="shared" si="87"/>
        <v>124.21450803867455</v>
      </c>
      <c r="AY148" s="7">
        <f t="shared" si="87"/>
        <v>138.00139078793958</v>
      </c>
      <c r="AZ148" s="7">
        <f t="shared" si="87"/>
        <v>151.87802855036151</v>
      </c>
      <c r="BA148" s="7">
        <f t="shared" si="87"/>
        <v>165.74051552092337</v>
      </c>
      <c r="BB148" s="7">
        <f t="shared" si="98"/>
        <v>177.37095118827818</v>
      </c>
      <c r="BC148" s="7">
        <f t="shared" si="108"/>
        <v>81.728474533640664</v>
      </c>
      <c r="BD148" s="7">
        <f t="shared" si="99"/>
        <v>10.897129937818756</v>
      </c>
      <c r="BE148" s="40">
        <f t="shared" si="109"/>
        <v>0.97661531961727288</v>
      </c>
      <c r="BF148" s="40">
        <f t="shared" si="110"/>
        <v>0</v>
      </c>
      <c r="BG148" s="40">
        <f t="shared" si="111"/>
        <v>0</v>
      </c>
      <c r="BH148" s="40">
        <f t="shared" si="111"/>
        <v>0</v>
      </c>
      <c r="BI148" s="40">
        <f t="shared" si="111"/>
        <v>0</v>
      </c>
      <c r="BJ148" s="40">
        <f t="shared" si="100"/>
        <v>0</v>
      </c>
      <c r="BK148" s="40">
        <f t="shared" si="94"/>
        <v>0</v>
      </c>
      <c r="BL148" s="40">
        <f t="shared" si="112"/>
        <v>0</v>
      </c>
      <c r="BM148" s="40">
        <f t="shared" si="112"/>
        <v>134.02524455920829</v>
      </c>
      <c r="BN148" s="40">
        <f t="shared" si="112"/>
        <v>415.21736550010701</v>
      </c>
      <c r="BO148" s="40">
        <f t="shared" si="101"/>
        <v>656.68251388980093</v>
      </c>
      <c r="BP148" s="40">
        <f t="shared" si="95"/>
        <v>841.9652389055575</v>
      </c>
      <c r="BQ148" s="40">
        <f t="shared" si="95"/>
        <v>958.43882903173301</v>
      </c>
      <c r="BR148" s="40">
        <f t="shared" si="95"/>
        <v>998.16580158293777</v>
      </c>
      <c r="BS148" s="40">
        <f t="shared" si="95"/>
        <v>958.43882903173301</v>
      </c>
      <c r="BT148" s="40">
        <f t="shared" si="84"/>
        <v>841.9652389055575</v>
      </c>
      <c r="BU148" s="40">
        <f t="shared" si="84"/>
        <v>656.68251388980093</v>
      </c>
      <c r="BV148" s="40">
        <f t="shared" si="84"/>
        <v>415.21736550010701</v>
      </c>
      <c r="BW148" s="40">
        <f t="shared" si="84"/>
        <v>134.02524455920829</v>
      </c>
      <c r="BX148" s="40">
        <f t="shared" si="85"/>
        <v>0</v>
      </c>
      <c r="BY148" s="40">
        <f t="shared" si="85"/>
        <v>0</v>
      </c>
      <c r="BZ148" s="40">
        <f t="shared" si="85"/>
        <v>0</v>
      </c>
      <c r="CA148" s="40">
        <f t="shared" si="85"/>
        <v>0</v>
      </c>
      <c r="CB148" s="40">
        <f t="shared" si="91"/>
        <v>0</v>
      </c>
      <c r="CC148" s="40">
        <f t="shared" si="88"/>
        <v>0</v>
      </c>
      <c r="CD148" s="40">
        <f t="shared" si="88"/>
        <v>0</v>
      </c>
      <c r="CE148" s="40">
        <f t="shared" si="113"/>
        <v>509.06455880729828</v>
      </c>
      <c r="CF148" s="10">
        <f t="shared" si="102"/>
        <v>1.4264309732443665</v>
      </c>
      <c r="CG148" s="14">
        <v>44333</v>
      </c>
      <c r="CH148" s="35">
        <f t="shared" si="103"/>
        <v>6.9387096774193546</v>
      </c>
      <c r="CI148" s="7">
        <f t="shared" si="104"/>
        <v>23.684485471993778</v>
      </c>
      <c r="CJ148" s="7">
        <f t="shared" si="114"/>
        <v>12.079087590716826</v>
      </c>
      <c r="CK148" s="10">
        <f t="shared" si="105"/>
        <v>14.710628038111167</v>
      </c>
      <c r="CM148" s="17" t="s">
        <v>61</v>
      </c>
      <c r="CN148" t="s">
        <v>77</v>
      </c>
      <c r="CO148" s="18" t="s">
        <v>475</v>
      </c>
      <c r="CP148">
        <v>239</v>
      </c>
      <c r="CQ148">
        <v>217.5</v>
      </c>
      <c r="CR148">
        <v>202.9</v>
      </c>
      <c r="CS148">
        <v>193</v>
      </c>
      <c r="CT148">
        <v>202.5</v>
      </c>
      <c r="CU148">
        <v>169.9</v>
      </c>
      <c r="CV148">
        <v>197.1</v>
      </c>
      <c r="CW148">
        <v>219.8</v>
      </c>
      <c r="CX148">
        <v>225.9</v>
      </c>
      <c r="CY148">
        <v>224.9</v>
      </c>
      <c r="CZ148">
        <v>192.7</v>
      </c>
      <c r="DA148">
        <v>202.4</v>
      </c>
      <c r="DB148">
        <v>2487.6</v>
      </c>
      <c r="DC148" s="17">
        <v>-13.81</v>
      </c>
      <c r="DD148">
        <v>-41.3</v>
      </c>
      <c r="DE148">
        <v>531.42999999999995</v>
      </c>
      <c r="DF148" s="24">
        <v>26713</v>
      </c>
    </row>
    <row r="149" spans="1:110" ht="15.75" thickBot="1" x14ac:dyDescent="0.3">
      <c r="A149" s="8">
        <v>138</v>
      </c>
      <c r="B149" s="3" t="s">
        <v>20</v>
      </c>
      <c r="C149" s="14">
        <v>44334</v>
      </c>
      <c r="D149" s="11">
        <f t="shared" si="106"/>
        <v>19.712501612128509</v>
      </c>
      <c r="E149" s="8">
        <f t="shared" si="116"/>
        <v>-180</v>
      </c>
      <c r="F149" s="3">
        <f t="shared" si="116"/>
        <v>-165</v>
      </c>
      <c r="G149" s="3">
        <f t="shared" si="116"/>
        <v>-150</v>
      </c>
      <c r="H149" s="3">
        <f t="shared" si="115"/>
        <v>-135</v>
      </c>
      <c r="I149" s="3">
        <f t="shared" si="92"/>
        <v>-120</v>
      </c>
      <c r="J149" s="3">
        <f t="shared" si="92"/>
        <v>-105</v>
      </c>
      <c r="K149" s="3">
        <f t="shared" si="92"/>
        <v>-90</v>
      </c>
      <c r="L149" s="3">
        <f t="shared" si="92"/>
        <v>-75</v>
      </c>
      <c r="M149" s="3">
        <f t="shared" si="80"/>
        <v>-60</v>
      </c>
      <c r="N149" s="3">
        <f t="shared" si="80"/>
        <v>-45</v>
      </c>
      <c r="O149" s="3">
        <f t="shared" si="80"/>
        <v>-30</v>
      </c>
      <c r="P149" s="3">
        <f t="shared" si="80"/>
        <v>-15</v>
      </c>
      <c r="Q149" s="3">
        <f t="shared" si="81"/>
        <v>0</v>
      </c>
      <c r="R149" s="3">
        <f t="shared" si="81"/>
        <v>15</v>
      </c>
      <c r="S149" s="3">
        <f t="shared" si="81"/>
        <v>30</v>
      </c>
      <c r="T149" s="3">
        <f t="shared" si="81"/>
        <v>45</v>
      </c>
      <c r="U149" s="3">
        <f t="shared" si="89"/>
        <v>60</v>
      </c>
      <c r="V149" s="3">
        <f t="shared" si="86"/>
        <v>75</v>
      </c>
      <c r="W149" s="3">
        <f t="shared" si="86"/>
        <v>90</v>
      </c>
      <c r="X149" s="3">
        <f t="shared" si="86"/>
        <v>105</v>
      </c>
      <c r="Y149" s="3">
        <f t="shared" si="86"/>
        <v>120</v>
      </c>
      <c r="Z149" s="3">
        <f t="shared" si="86"/>
        <v>135</v>
      </c>
      <c r="AA149" s="3">
        <f t="shared" si="86"/>
        <v>150</v>
      </c>
      <c r="AB149" s="3">
        <f t="shared" si="86"/>
        <v>165</v>
      </c>
      <c r="AC149" s="3">
        <f t="shared" si="96"/>
        <v>180</v>
      </c>
      <c r="AD149" s="7">
        <f t="shared" si="107"/>
        <v>177.59250161212842</v>
      </c>
      <c r="AE149" s="7">
        <f t="shared" si="107"/>
        <v>165.78964423246637</v>
      </c>
      <c r="AF149" s="7">
        <f t="shared" si="107"/>
        <v>151.91827842906847</v>
      </c>
      <c r="AG149" s="7">
        <f t="shared" si="97"/>
        <v>138.04609872015345</v>
      </c>
      <c r="AH149" s="7">
        <f t="shared" si="93"/>
        <v>124.26792925138054</v>
      </c>
      <c r="AI149" s="7">
        <f t="shared" si="93"/>
        <v>110.65425217622756</v>
      </c>
      <c r="AJ149" s="7">
        <f t="shared" si="93"/>
        <v>97.296832856498639</v>
      </c>
      <c r="AK149" s="7">
        <f t="shared" si="93"/>
        <v>84.335208393463631</v>
      </c>
      <c r="AL149" s="7">
        <f t="shared" si="82"/>
        <v>71.998372963443771</v>
      </c>
      <c r="AM149" s="7">
        <f t="shared" si="82"/>
        <v>60.681540321117375</v>
      </c>
      <c r="AN149" s="7">
        <f t="shared" si="82"/>
        <v>51.07831750131519</v>
      </c>
      <c r="AO149" s="7">
        <f t="shared" si="82"/>
        <v>44.325531893850361</v>
      </c>
      <c r="AP149" s="7">
        <f t="shared" si="83"/>
        <v>41.832501612128503</v>
      </c>
      <c r="AQ149" s="7">
        <f t="shared" si="83"/>
        <v>44.325531893850361</v>
      </c>
      <c r="AR149" s="7">
        <f t="shared" si="83"/>
        <v>51.07831750131519</v>
      </c>
      <c r="AS149" s="7">
        <f t="shared" si="83"/>
        <v>60.681540321117375</v>
      </c>
      <c r="AT149" s="7">
        <f t="shared" si="90"/>
        <v>71.998372963443771</v>
      </c>
      <c r="AU149" s="7">
        <f t="shared" si="87"/>
        <v>84.335208393463631</v>
      </c>
      <c r="AV149" s="7">
        <f t="shared" si="87"/>
        <v>97.296832856498639</v>
      </c>
      <c r="AW149" s="7">
        <f t="shared" si="87"/>
        <v>110.65425217622756</v>
      </c>
      <c r="AX149" s="7">
        <f t="shared" si="87"/>
        <v>124.26792925138054</v>
      </c>
      <c r="AY149" s="7">
        <f t="shared" si="87"/>
        <v>138.04609872015345</v>
      </c>
      <c r="AZ149" s="7">
        <f t="shared" si="87"/>
        <v>151.91827842906847</v>
      </c>
      <c r="BA149" s="7">
        <f t="shared" si="87"/>
        <v>165.78964423246637</v>
      </c>
      <c r="BB149" s="7">
        <f t="shared" si="98"/>
        <v>177.59250161212842</v>
      </c>
      <c r="BC149" s="7">
        <f t="shared" si="108"/>
        <v>81.625921441563335</v>
      </c>
      <c r="BD149" s="7">
        <f t="shared" si="99"/>
        <v>10.883456192208445</v>
      </c>
      <c r="BE149" s="40">
        <f t="shared" si="109"/>
        <v>0.9762179840647226</v>
      </c>
      <c r="BF149" s="40">
        <f t="shared" si="110"/>
        <v>0</v>
      </c>
      <c r="BG149" s="40">
        <f t="shared" si="111"/>
        <v>0</v>
      </c>
      <c r="BH149" s="40">
        <f t="shared" si="111"/>
        <v>0</v>
      </c>
      <c r="BI149" s="40">
        <f t="shared" si="111"/>
        <v>0</v>
      </c>
      <c r="BJ149" s="40">
        <f t="shared" si="100"/>
        <v>0</v>
      </c>
      <c r="BK149" s="40">
        <f t="shared" si="94"/>
        <v>0</v>
      </c>
      <c r="BL149" s="40">
        <f t="shared" si="112"/>
        <v>0</v>
      </c>
      <c r="BM149" s="40">
        <f t="shared" si="112"/>
        <v>131.72519367580074</v>
      </c>
      <c r="BN149" s="40">
        <f t="shared" si="112"/>
        <v>412.41612473744919</v>
      </c>
      <c r="BO149" s="40">
        <f t="shared" si="101"/>
        <v>653.4508916208631</v>
      </c>
      <c r="BP149" s="40">
        <f t="shared" si="95"/>
        <v>838.40337329172405</v>
      </c>
      <c r="BQ149" s="40">
        <f t="shared" si="95"/>
        <v>954.66936377259015</v>
      </c>
      <c r="BR149" s="40">
        <f t="shared" si="95"/>
        <v>994.32552795082461</v>
      </c>
      <c r="BS149" s="40">
        <f t="shared" si="95"/>
        <v>954.66936377259015</v>
      </c>
      <c r="BT149" s="40">
        <f t="shared" si="84"/>
        <v>838.40337329172405</v>
      </c>
      <c r="BU149" s="40">
        <f t="shared" si="84"/>
        <v>653.4508916208631</v>
      </c>
      <c r="BV149" s="40">
        <f t="shared" si="84"/>
        <v>412.41612473744919</v>
      </c>
      <c r="BW149" s="40">
        <f t="shared" si="84"/>
        <v>131.72519367580074</v>
      </c>
      <c r="BX149" s="40">
        <f t="shared" si="85"/>
        <v>0</v>
      </c>
      <c r="BY149" s="40">
        <f t="shared" si="85"/>
        <v>0</v>
      </c>
      <c r="BZ149" s="40">
        <f t="shared" si="85"/>
        <v>0</v>
      </c>
      <c r="CA149" s="40">
        <f t="shared" si="85"/>
        <v>0</v>
      </c>
      <c r="CB149" s="40">
        <f t="shared" si="91"/>
        <v>0</v>
      </c>
      <c r="CC149" s="40">
        <f t="shared" si="88"/>
        <v>0</v>
      </c>
      <c r="CD149" s="40">
        <f t="shared" si="88"/>
        <v>0</v>
      </c>
      <c r="CE149" s="40">
        <f t="shared" si="113"/>
        <v>507.10601925492057</v>
      </c>
      <c r="CF149" s="10">
        <f t="shared" si="102"/>
        <v>1.4246410841295165</v>
      </c>
      <c r="CG149" s="14">
        <v>44334</v>
      </c>
      <c r="CH149" s="35">
        <f t="shared" si="103"/>
        <v>6.9387096774193546</v>
      </c>
      <c r="CI149" s="7">
        <f t="shared" si="104"/>
        <v>23.535154514987006</v>
      </c>
      <c r="CJ149" s="7">
        <f t="shared" si="114"/>
        <v>12.002928802643373</v>
      </c>
      <c r="CK149" s="10">
        <f t="shared" si="105"/>
        <v>14.627667919404548</v>
      </c>
      <c r="CM149" s="17" t="s">
        <v>139</v>
      </c>
      <c r="CN149" t="s">
        <v>160</v>
      </c>
      <c r="CO149" s="18" t="s">
        <v>476</v>
      </c>
      <c r="CP149">
        <v>164.8</v>
      </c>
      <c r="CQ149">
        <v>163.1</v>
      </c>
      <c r="CR149">
        <v>189</v>
      </c>
      <c r="CS149">
        <v>215.6</v>
      </c>
      <c r="CT149">
        <v>227.3</v>
      </c>
      <c r="CU149">
        <v>225</v>
      </c>
      <c r="CV149">
        <v>244.6</v>
      </c>
      <c r="CW149">
        <v>245.7</v>
      </c>
      <c r="CX149">
        <v>190.5</v>
      </c>
      <c r="CY149">
        <v>192.2</v>
      </c>
      <c r="CZ149">
        <v>186.1</v>
      </c>
      <c r="DA149">
        <v>175.4</v>
      </c>
      <c r="DB149">
        <v>2419.3000000000002</v>
      </c>
      <c r="DC149" s="17">
        <v>-18.95</v>
      </c>
      <c r="DD149">
        <v>-49.52</v>
      </c>
      <c r="DE149">
        <v>560</v>
      </c>
      <c r="DF149" s="24">
        <v>29175</v>
      </c>
    </row>
    <row r="150" spans="1:110" ht="15.75" thickBot="1" x14ac:dyDescent="0.3">
      <c r="A150" s="8">
        <v>139</v>
      </c>
      <c r="B150" s="3" t="s">
        <v>20</v>
      </c>
      <c r="C150" s="14">
        <v>44335</v>
      </c>
      <c r="D150" s="11">
        <f t="shared" si="106"/>
        <v>19.928210796320528</v>
      </c>
      <c r="E150" s="8">
        <f t="shared" si="116"/>
        <v>-180</v>
      </c>
      <c r="F150" s="3">
        <f t="shared" si="116"/>
        <v>-165</v>
      </c>
      <c r="G150" s="3">
        <f t="shared" si="116"/>
        <v>-150</v>
      </c>
      <c r="H150" s="3">
        <f t="shared" si="115"/>
        <v>-135</v>
      </c>
      <c r="I150" s="3">
        <f t="shared" si="92"/>
        <v>-120</v>
      </c>
      <c r="J150" s="3">
        <f t="shared" si="92"/>
        <v>-105</v>
      </c>
      <c r="K150" s="3">
        <f t="shared" si="92"/>
        <v>-90</v>
      </c>
      <c r="L150" s="3">
        <f t="shared" si="92"/>
        <v>-75</v>
      </c>
      <c r="M150" s="3">
        <f t="shared" si="80"/>
        <v>-60</v>
      </c>
      <c r="N150" s="3">
        <f t="shared" si="80"/>
        <v>-45</v>
      </c>
      <c r="O150" s="3">
        <f t="shared" si="80"/>
        <v>-30</v>
      </c>
      <c r="P150" s="3">
        <f t="shared" si="80"/>
        <v>-15</v>
      </c>
      <c r="Q150" s="3">
        <f t="shared" si="81"/>
        <v>0</v>
      </c>
      <c r="R150" s="3">
        <f t="shared" si="81"/>
        <v>15</v>
      </c>
      <c r="S150" s="3">
        <f t="shared" si="81"/>
        <v>30</v>
      </c>
      <c r="T150" s="3">
        <f t="shared" si="81"/>
        <v>45</v>
      </c>
      <c r="U150" s="3">
        <f t="shared" si="89"/>
        <v>60</v>
      </c>
      <c r="V150" s="3">
        <f t="shared" si="86"/>
        <v>75</v>
      </c>
      <c r="W150" s="3">
        <f t="shared" si="86"/>
        <v>90</v>
      </c>
      <c r="X150" s="3">
        <f t="shared" si="86"/>
        <v>105</v>
      </c>
      <c r="Y150" s="3">
        <f t="shared" si="86"/>
        <v>120</v>
      </c>
      <c r="Z150" s="3">
        <f t="shared" si="86"/>
        <v>135</v>
      </c>
      <c r="AA150" s="3">
        <f t="shared" si="86"/>
        <v>150</v>
      </c>
      <c r="AB150" s="3">
        <f t="shared" si="86"/>
        <v>165</v>
      </c>
      <c r="AC150" s="3">
        <f t="shared" si="96"/>
        <v>180</v>
      </c>
      <c r="AD150" s="7">
        <f t="shared" si="107"/>
        <v>177.80821079632048</v>
      </c>
      <c r="AE150" s="7">
        <f t="shared" si="107"/>
        <v>165.83437719215874</v>
      </c>
      <c r="AF150" s="7">
        <f t="shared" si="107"/>
        <v>151.95597343097961</v>
      </c>
      <c r="AG150" s="7">
        <f t="shared" si="97"/>
        <v>138.08874884034987</v>
      </c>
      <c r="AH150" s="7">
        <f t="shared" si="93"/>
        <v>124.31941347677098</v>
      </c>
      <c r="AI150" s="7">
        <f t="shared" si="93"/>
        <v>110.7171854208531</v>
      </c>
      <c r="AJ150" s="7">
        <f t="shared" si="93"/>
        <v>97.373876414729395</v>
      </c>
      <c r="AK150" s="7">
        <f t="shared" si="93"/>
        <v>84.429611750717299</v>
      </c>
      <c r="AL150" s="7">
        <f t="shared" si="82"/>
        <v>72.114303660707961</v>
      </c>
      <c r="AM150" s="7">
        <f t="shared" si="82"/>
        <v>60.824029796085924</v>
      </c>
      <c r="AN150" s="7">
        <f t="shared" si="82"/>
        <v>51.251745712253197</v>
      </c>
      <c r="AO150" s="7">
        <f t="shared" si="82"/>
        <v>44.528192223651679</v>
      </c>
      <c r="AP150" s="7">
        <f t="shared" si="83"/>
        <v>42.048210796320518</v>
      </c>
      <c r="AQ150" s="7">
        <f t="shared" si="83"/>
        <v>44.528192223651679</v>
      </c>
      <c r="AR150" s="7">
        <f t="shared" si="83"/>
        <v>51.251745712253197</v>
      </c>
      <c r="AS150" s="7">
        <f t="shared" si="83"/>
        <v>60.824029796085924</v>
      </c>
      <c r="AT150" s="7">
        <f t="shared" si="90"/>
        <v>72.114303660707961</v>
      </c>
      <c r="AU150" s="7">
        <f t="shared" si="87"/>
        <v>84.429611750717299</v>
      </c>
      <c r="AV150" s="7">
        <f t="shared" si="87"/>
        <v>97.373876414729395</v>
      </c>
      <c r="AW150" s="7">
        <f t="shared" si="87"/>
        <v>110.7171854208531</v>
      </c>
      <c r="AX150" s="7">
        <f t="shared" si="87"/>
        <v>124.31941347677098</v>
      </c>
      <c r="AY150" s="7">
        <f t="shared" si="87"/>
        <v>138.08874884034987</v>
      </c>
      <c r="AZ150" s="7">
        <f t="shared" si="87"/>
        <v>151.95597343097961</v>
      </c>
      <c r="BA150" s="7">
        <f t="shared" si="87"/>
        <v>165.83437719215874</v>
      </c>
      <c r="BB150" s="7">
        <f t="shared" si="98"/>
        <v>177.80821079632048</v>
      </c>
      <c r="BC150" s="7">
        <f t="shared" si="108"/>
        <v>81.52577274743004</v>
      </c>
      <c r="BD150" s="7">
        <f t="shared" si="99"/>
        <v>10.870103032990672</v>
      </c>
      <c r="BE150" s="40">
        <f t="shared" si="109"/>
        <v>0.97582769563675187</v>
      </c>
      <c r="BF150" s="40">
        <f t="shared" si="110"/>
        <v>0</v>
      </c>
      <c r="BG150" s="40">
        <f t="shared" si="111"/>
        <v>0</v>
      </c>
      <c r="BH150" s="40">
        <f t="shared" si="111"/>
        <v>0</v>
      </c>
      <c r="BI150" s="40">
        <f t="shared" si="111"/>
        <v>0</v>
      </c>
      <c r="BJ150" s="40">
        <f t="shared" si="100"/>
        <v>0</v>
      </c>
      <c r="BK150" s="40">
        <f t="shared" si="94"/>
        <v>0</v>
      </c>
      <c r="BL150" s="40">
        <f t="shared" si="112"/>
        <v>0</v>
      </c>
      <c r="BM150" s="40">
        <f t="shared" si="112"/>
        <v>129.48519370320602</v>
      </c>
      <c r="BN150" s="40">
        <f t="shared" si="112"/>
        <v>409.68343606434098</v>
      </c>
      <c r="BO150" s="40">
        <f t="shared" si="101"/>
        <v>650.29512156915393</v>
      </c>
      <c r="BP150" s="40">
        <f t="shared" si="95"/>
        <v>834.92296148010303</v>
      </c>
      <c r="BQ150" s="40">
        <f t="shared" si="95"/>
        <v>950.98487361918853</v>
      </c>
      <c r="BR150" s="40">
        <f t="shared" si="95"/>
        <v>990.57143047551051</v>
      </c>
      <c r="BS150" s="40">
        <f t="shared" si="95"/>
        <v>950.98487361918853</v>
      </c>
      <c r="BT150" s="40">
        <f t="shared" si="84"/>
        <v>834.92296148010303</v>
      </c>
      <c r="BU150" s="40">
        <f t="shared" si="84"/>
        <v>650.29512156915393</v>
      </c>
      <c r="BV150" s="40">
        <f t="shared" si="84"/>
        <v>409.68343606434098</v>
      </c>
      <c r="BW150" s="40">
        <f t="shared" si="84"/>
        <v>129.48519370320602</v>
      </c>
      <c r="BX150" s="40">
        <f t="shared" si="85"/>
        <v>0</v>
      </c>
      <c r="BY150" s="40">
        <f t="shared" si="85"/>
        <v>0</v>
      </c>
      <c r="BZ150" s="40">
        <f t="shared" si="85"/>
        <v>0</v>
      </c>
      <c r="CA150" s="40">
        <f t="shared" si="85"/>
        <v>0</v>
      </c>
      <c r="CB150" s="40">
        <f t="shared" si="91"/>
        <v>0</v>
      </c>
      <c r="CC150" s="40">
        <f t="shared" si="88"/>
        <v>0</v>
      </c>
      <c r="CD150" s="40">
        <f t="shared" si="88"/>
        <v>0</v>
      </c>
      <c r="CE150" s="40">
        <f t="shared" si="113"/>
        <v>505.19142954251038</v>
      </c>
      <c r="CF150" s="10">
        <f t="shared" si="102"/>
        <v>1.4228931596753176</v>
      </c>
      <c r="CG150" s="14">
        <v>44335</v>
      </c>
      <c r="CH150" s="35">
        <f t="shared" si="103"/>
        <v>6.9387096774193546</v>
      </c>
      <c r="CI150" s="7">
        <f t="shared" si="104"/>
        <v>23.389349971584</v>
      </c>
      <c r="CJ150" s="7">
        <f t="shared" si="114"/>
        <v>11.92856848550784</v>
      </c>
      <c r="CK150" s="10">
        <f t="shared" si="105"/>
        <v>14.546572279701127</v>
      </c>
      <c r="CM150" s="17" t="s">
        <v>113</v>
      </c>
      <c r="CN150" t="s">
        <v>119</v>
      </c>
      <c r="CO150" s="18" t="s">
        <v>477</v>
      </c>
      <c r="CP150">
        <v>162.5</v>
      </c>
      <c r="CQ150">
        <v>174.7</v>
      </c>
      <c r="CR150">
        <v>200.5</v>
      </c>
      <c r="CS150">
        <v>237.1</v>
      </c>
      <c r="CT150">
        <v>246.7</v>
      </c>
      <c r="CU150">
        <v>253</v>
      </c>
      <c r="CV150">
        <v>273.7</v>
      </c>
      <c r="CW150">
        <v>284.7</v>
      </c>
      <c r="CX150">
        <v>224.7</v>
      </c>
      <c r="CY150">
        <v>212.9</v>
      </c>
      <c r="CZ150">
        <v>182.2</v>
      </c>
      <c r="DA150">
        <v>167.2</v>
      </c>
      <c r="DB150">
        <v>2619.9</v>
      </c>
      <c r="DC150" s="17">
        <v>-18.420000000000002</v>
      </c>
      <c r="DD150">
        <v>-49.22</v>
      </c>
      <c r="DE150">
        <v>449</v>
      </c>
      <c r="DF150" s="24">
        <v>32669</v>
      </c>
    </row>
    <row r="151" spans="1:110" ht="15.75" thickBot="1" x14ac:dyDescent="0.3">
      <c r="A151" s="8">
        <v>140</v>
      </c>
      <c r="B151" s="3" t="s">
        <v>20</v>
      </c>
      <c r="C151" s="14">
        <v>44336</v>
      </c>
      <c r="D151" s="11">
        <f t="shared" si="106"/>
        <v>20.138014821567577</v>
      </c>
      <c r="E151" s="8">
        <f t="shared" si="116"/>
        <v>-180</v>
      </c>
      <c r="F151" s="3">
        <f t="shared" si="116"/>
        <v>-165</v>
      </c>
      <c r="G151" s="3">
        <f t="shared" si="116"/>
        <v>-150</v>
      </c>
      <c r="H151" s="3">
        <f t="shared" si="115"/>
        <v>-135</v>
      </c>
      <c r="I151" s="3">
        <f t="shared" si="92"/>
        <v>-120</v>
      </c>
      <c r="J151" s="3">
        <f t="shared" si="92"/>
        <v>-105</v>
      </c>
      <c r="K151" s="3">
        <f t="shared" si="92"/>
        <v>-90</v>
      </c>
      <c r="L151" s="3">
        <f t="shared" si="92"/>
        <v>-75</v>
      </c>
      <c r="M151" s="3">
        <f t="shared" si="80"/>
        <v>-60</v>
      </c>
      <c r="N151" s="3">
        <f t="shared" si="80"/>
        <v>-45</v>
      </c>
      <c r="O151" s="3">
        <f t="shared" si="80"/>
        <v>-30</v>
      </c>
      <c r="P151" s="3">
        <f t="shared" si="80"/>
        <v>-15</v>
      </c>
      <c r="Q151" s="3">
        <f t="shared" si="81"/>
        <v>0</v>
      </c>
      <c r="R151" s="3">
        <f t="shared" si="81"/>
        <v>15</v>
      </c>
      <c r="S151" s="3">
        <f t="shared" si="81"/>
        <v>30</v>
      </c>
      <c r="T151" s="3">
        <f t="shared" si="81"/>
        <v>45</v>
      </c>
      <c r="U151" s="3">
        <f t="shared" si="89"/>
        <v>60</v>
      </c>
      <c r="V151" s="3">
        <f t="shared" si="86"/>
        <v>75</v>
      </c>
      <c r="W151" s="3">
        <f t="shared" si="86"/>
        <v>90</v>
      </c>
      <c r="X151" s="3">
        <f t="shared" si="86"/>
        <v>105</v>
      </c>
      <c r="Y151" s="3">
        <f t="shared" si="86"/>
        <v>120</v>
      </c>
      <c r="Z151" s="3">
        <f t="shared" si="86"/>
        <v>135</v>
      </c>
      <c r="AA151" s="3">
        <f t="shared" si="86"/>
        <v>150</v>
      </c>
      <c r="AB151" s="3">
        <f t="shared" si="86"/>
        <v>165</v>
      </c>
      <c r="AC151" s="3">
        <f t="shared" si="96"/>
        <v>180</v>
      </c>
      <c r="AD151" s="7">
        <f t="shared" si="107"/>
        <v>178.01801482156776</v>
      </c>
      <c r="AE151" s="7">
        <f t="shared" si="107"/>
        <v>165.8749230756184</v>
      </c>
      <c r="AF151" s="7">
        <f t="shared" si="107"/>
        <v>151.9912170078382</v>
      </c>
      <c r="AG151" s="7">
        <f t="shared" si="97"/>
        <v>138.12939671956323</v>
      </c>
      <c r="AH151" s="7">
        <f t="shared" si="93"/>
        <v>124.36898646757743</v>
      </c>
      <c r="AI151" s="7">
        <f t="shared" si="93"/>
        <v>110.77812616015024</v>
      </c>
      <c r="AJ151" s="7">
        <f t="shared" si="93"/>
        <v>97.448722895803755</v>
      </c>
      <c r="AK151" s="7">
        <f t="shared" si="93"/>
        <v>84.521492192216499</v>
      </c>
      <c r="AL151" s="7">
        <f t="shared" si="82"/>
        <v>72.227239384481749</v>
      </c>
      <c r="AM151" s="7">
        <f t="shared" si="82"/>
        <v>60.962863399169301</v>
      </c>
      <c r="AN151" s="7">
        <f t="shared" si="82"/>
        <v>51.420646795752226</v>
      </c>
      <c r="AO151" s="7">
        <f t="shared" si="82"/>
        <v>44.725397216297473</v>
      </c>
      <c r="AP151" s="7">
        <f t="shared" si="83"/>
        <v>42.258014821567571</v>
      </c>
      <c r="AQ151" s="7">
        <f t="shared" si="83"/>
        <v>44.725397216297473</v>
      </c>
      <c r="AR151" s="7">
        <f t="shared" si="83"/>
        <v>51.420646795752226</v>
      </c>
      <c r="AS151" s="7">
        <f t="shared" si="83"/>
        <v>60.962863399169301</v>
      </c>
      <c r="AT151" s="7">
        <f t="shared" si="90"/>
        <v>72.227239384481749</v>
      </c>
      <c r="AU151" s="7">
        <f t="shared" si="87"/>
        <v>84.521492192216499</v>
      </c>
      <c r="AV151" s="7">
        <f t="shared" si="87"/>
        <v>97.448722895803755</v>
      </c>
      <c r="AW151" s="7">
        <f t="shared" si="87"/>
        <v>110.77812616015024</v>
      </c>
      <c r="AX151" s="7">
        <f t="shared" si="87"/>
        <v>124.36898646757743</v>
      </c>
      <c r="AY151" s="7">
        <f t="shared" si="87"/>
        <v>138.12939671956323</v>
      </c>
      <c r="AZ151" s="7">
        <f t="shared" si="87"/>
        <v>151.9912170078382</v>
      </c>
      <c r="BA151" s="7">
        <f t="shared" si="87"/>
        <v>165.8749230756184</v>
      </c>
      <c r="BB151" s="7">
        <f t="shared" si="98"/>
        <v>178.01801482156776</v>
      </c>
      <c r="BC151" s="7">
        <f t="shared" si="108"/>
        <v>81.428077958254022</v>
      </c>
      <c r="BD151" s="7">
        <f t="shared" si="99"/>
        <v>10.857077061100536</v>
      </c>
      <c r="BE151" s="40">
        <f t="shared" si="109"/>
        <v>0.97544456998424511</v>
      </c>
      <c r="BF151" s="40">
        <f t="shared" si="110"/>
        <v>0</v>
      </c>
      <c r="BG151" s="40">
        <f t="shared" si="111"/>
        <v>0</v>
      </c>
      <c r="BH151" s="40">
        <f t="shared" si="111"/>
        <v>0</v>
      </c>
      <c r="BI151" s="40">
        <f t="shared" si="111"/>
        <v>0</v>
      </c>
      <c r="BJ151" s="40">
        <f t="shared" si="100"/>
        <v>0</v>
      </c>
      <c r="BK151" s="40">
        <f t="shared" si="94"/>
        <v>0</v>
      </c>
      <c r="BL151" s="40">
        <f t="shared" si="112"/>
        <v>0</v>
      </c>
      <c r="BM151" s="40">
        <f t="shared" si="112"/>
        <v>127.30597362839315</v>
      </c>
      <c r="BN151" s="40">
        <f t="shared" si="112"/>
        <v>407.02048854824</v>
      </c>
      <c r="BO151" s="40">
        <f t="shared" si="101"/>
        <v>647.21678788220345</v>
      </c>
      <c r="BP151" s="40">
        <f t="shared" si="95"/>
        <v>831.52589077382606</v>
      </c>
      <c r="BQ151" s="40">
        <f t="shared" si="95"/>
        <v>947.38743644623821</v>
      </c>
      <c r="BR151" s="40">
        <f t="shared" si="95"/>
        <v>986.90565203212168</v>
      </c>
      <c r="BS151" s="40">
        <f t="shared" si="95"/>
        <v>947.38743644623821</v>
      </c>
      <c r="BT151" s="40">
        <f t="shared" si="84"/>
        <v>831.52589077382606</v>
      </c>
      <c r="BU151" s="40">
        <f t="shared" si="84"/>
        <v>647.21678788220345</v>
      </c>
      <c r="BV151" s="40">
        <f t="shared" si="84"/>
        <v>407.02048854824</v>
      </c>
      <c r="BW151" s="40">
        <f t="shared" si="84"/>
        <v>127.30597362839315</v>
      </c>
      <c r="BX151" s="40">
        <f t="shared" si="85"/>
        <v>0</v>
      </c>
      <c r="BY151" s="40">
        <f t="shared" si="85"/>
        <v>0</v>
      </c>
      <c r="BZ151" s="40">
        <f t="shared" si="85"/>
        <v>0</v>
      </c>
      <c r="CA151" s="40">
        <f t="shared" si="85"/>
        <v>0</v>
      </c>
      <c r="CB151" s="40">
        <f t="shared" si="91"/>
        <v>0</v>
      </c>
      <c r="CC151" s="40">
        <f t="shared" si="88"/>
        <v>0</v>
      </c>
      <c r="CD151" s="40">
        <f t="shared" si="88"/>
        <v>0</v>
      </c>
      <c r="CE151" s="40">
        <f t="shared" si="113"/>
        <v>503.32188253638208</v>
      </c>
      <c r="CF151" s="10">
        <f t="shared" si="102"/>
        <v>1.4211880639421546</v>
      </c>
      <c r="CG151" s="14">
        <v>44336</v>
      </c>
      <c r="CH151" s="35">
        <f t="shared" si="103"/>
        <v>6.9387096774193546</v>
      </c>
      <c r="CI151" s="7">
        <f t="shared" si="104"/>
        <v>23.24714481313087</v>
      </c>
      <c r="CJ151" s="7">
        <f t="shared" si="114"/>
        <v>11.856043854696743</v>
      </c>
      <c r="CK151" s="10">
        <f t="shared" si="105"/>
        <v>14.467388378340704</v>
      </c>
      <c r="CM151" s="17" t="s">
        <v>253</v>
      </c>
      <c r="CN151" t="s">
        <v>258</v>
      </c>
      <c r="CO151" s="18" t="s">
        <v>478</v>
      </c>
      <c r="CP151">
        <v>179.6</v>
      </c>
      <c r="CQ151">
        <v>169.1</v>
      </c>
      <c r="CR151">
        <v>192.4</v>
      </c>
      <c r="CS151">
        <v>165.8</v>
      </c>
      <c r="CT151">
        <v>164.4</v>
      </c>
      <c r="CU151">
        <v>140.4</v>
      </c>
      <c r="CV151">
        <v>159.5</v>
      </c>
      <c r="CW151">
        <v>197.4</v>
      </c>
      <c r="CX151">
        <v>160.6</v>
      </c>
      <c r="CY151">
        <v>166.2</v>
      </c>
      <c r="CZ151">
        <v>191.6</v>
      </c>
      <c r="DA151">
        <v>178.1</v>
      </c>
      <c r="DB151">
        <v>2065.1</v>
      </c>
      <c r="DC151" s="17">
        <v>-25</v>
      </c>
      <c r="DD151">
        <v>-50.85</v>
      </c>
      <c r="DE151">
        <v>808</v>
      </c>
      <c r="DF151" s="24">
        <v>4384</v>
      </c>
    </row>
    <row r="152" spans="1:110" ht="15.75" thickBot="1" x14ac:dyDescent="0.3">
      <c r="A152" s="8">
        <v>141</v>
      </c>
      <c r="B152" s="3" t="s">
        <v>20</v>
      </c>
      <c r="C152" s="14">
        <v>44337</v>
      </c>
      <c r="D152" s="11">
        <f t="shared" si="106"/>
        <v>20.341851518409044</v>
      </c>
      <c r="E152" s="8">
        <f t="shared" si="116"/>
        <v>-180</v>
      </c>
      <c r="F152" s="3">
        <f t="shared" si="116"/>
        <v>-165</v>
      </c>
      <c r="G152" s="3">
        <f t="shared" si="116"/>
        <v>-150</v>
      </c>
      <c r="H152" s="3">
        <f t="shared" si="115"/>
        <v>-135</v>
      </c>
      <c r="I152" s="3">
        <f t="shared" si="92"/>
        <v>-120</v>
      </c>
      <c r="J152" s="3">
        <f t="shared" si="92"/>
        <v>-105</v>
      </c>
      <c r="K152" s="3">
        <f t="shared" si="92"/>
        <v>-90</v>
      </c>
      <c r="L152" s="3">
        <f t="shared" si="92"/>
        <v>-75</v>
      </c>
      <c r="M152" s="3">
        <f t="shared" si="80"/>
        <v>-60</v>
      </c>
      <c r="N152" s="3">
        <f t="shared" si="80"/>
        <v>-45</v>
      </c>
      <c r="O152" s="3">
        <f t="shared" si="80"/>
        <v>-30</v>
      </c>
      <c r="P152" s="3">
        <f t="shared" si="80"/>
        <v>-15</v>
      </c>
      <c r="Q152" s="3">
        <f t="shared" si="81"/>
        <v>0</v>
      </c>
      <c r="R152" s="3">
        <f t="shared" si="81"/>
        <v>15</v>
      </c>
      <c r="S152" s="3">
        <f t="shared" si="81"/>
        <v>30</v>
      </c>
      <c r="T152" s="3">
        <f t="shared" si="81"/>
        <v>45</v>
      </c>
      <c r="U152" s="3">
        <f t="shared" si="89"/>
        <v>60</v>
      </c>
      <c r="V152" s="3">
        <f t="shared" si="86"/>
        <v>75</v>
      </c>
      <c r="W152" s="3">
        <f t="shared" si="86"/>
        <v>90</v>
      </c>
      <c r="X152" s="3">
        <f t="shared" si="86"/>
        <v>105</v>
      </c>
      <c r="Y152" s="3">
        <f t="shared" si="86"/>
        <v>120</v>
      </c>
      <c r="Z152" s="3">
        <f t="shared" si="86"/>
        <v>135</v>
      </c>
      <c r="AA152" s="3">
        <f t="shared" si="86"/>
        <v>150</v>
      </c>
      <c r="AB152" s="3">
        <f t="shared" si="86"/>
        <v>165</v>
      </c>
      <c r="AC152" s="3">
        <f t="shared" si="96"/>
        <v>180</v>
      </c>
      <c r="AD152" s="7">
        <f t="shared" si="107"/>
        <v>178.22185151840912</v>
      </c>
      <c r="AE152" s="7">
        <f t="shared" si="107"/>
        <v>165.91149363057542</v>
      </c>
      <c r="AF152" s="7">
        <f t="shared" si="107"/>
        <v>152.02411242535013</v>
      </c>
      <c r="AG152" s="7">
        <f t="shared" si="97"/>
        <v>138.16809779584557</v>
      </c>
      <c r="AH152" s="7">
        <f t="shared" si="93"/>
        <v>124.41667409231464</v>
      </c>
      <c r="AI152" s="7">
        <f t="shared" si="93"/>
        <v>110.83707788173281</v>
      </c>
      <c r="AJ152" s="7">
        <f t="shared" si="93"/>
        <v>97.521356602269748</v>
      </c>
      <c r="AK152" s="7">
        <f t="shared" si="93"/>
        <v>84.610816370137101</v>
      </c>
      <c r="AL152" s="7">
        <f t="shared" si="82"/>
        <v>72.337130363767315</v>
      </c>
      <c r="AM152" s="7">
        <f t="shared" si="82"/>
        <v>61.097977563225875</v>
      </c>
      <c r="AN152" s="7">
        <f t="shared" si="82"/>
        <v>51.584950012744812</v>
      </c>
      <c r="AO152" s="7">
        <f t="shared" si="82"/>
        <v>44.91707948153104</v>
      </c>
      <c r="AP152" s="7">
        <f t="shared" si="83"/>
        <v>42.461851518409048</v>
      </c>
      <c r="AQ152" s="7">
        <f t="shared" si="83"/>
        <v>44.91707948153104</v>
      </c>
      <c r="AR152" s="7">
        <f t="shared" si="83"/>
        <v>51.584950012744812</v>
      </c>
      <c r="AS152" s="7">
        <f t="shared" si="83"/>
        <v>61.097977563225875</v>
      </c>
      <c r="AT152" s="7">
        <f t="shared" si="90"/>
        <v>72.337130363767315</v>
      </c>
      <c r="AU152" s="7">
        <f t="shared" si="87"/>
        <v>84.610816370137101</v>
      </c>
      <c r="AV152" s="7">
        <f t="shared" si="87"/>
        <v>97.521356602269748</v>
      </c>
      <c r="AW152" s="7">
        <f t="shared" si="87"/>
        <v>110.83707788173281</v>
      </c>
      <c r="AX152" s="7">
        <f t="shared" si="87"/>
        <v>124.41667409231464</v>
      </c>
      <c r="AY152" s="7">
        <f t="shared" si="87"/>
        <v>138.16809779584557</v>
      </c>
      <c r="AZ152" s="7">
        <f t="shared" si="87"/>
        <v>152.02411242535013</v>
      </c>
      <c r="BA152" s="7">
        <f t="shared" si="87"/>
        <v>165.91149363057542</v>
      </c>
      <c r="BB152" s="7">
        <f t="shared" si="98"/>
        <v>178.22185151840912</v>
      </c>
      <c r="BC152" s="7">
        <f t="shared" si="108"/>
        <v>81.332886113378208</v>
      </c>
      <c r="BD152" s="7">
        <f t="shared" si="99"/>
        <v>10.844384815117094</v>
      </c>
      <c r="BE152" s="40">
        <f t="shared" si="109"/>
        <v>0.97506872063560157</v>
      </c>
      <c r="BF152" s="40">
        <f t="shared" si="110"/>
        <v>0</v>
      </c>
      <c r="BG152" s="40">
        <f t="shared" si="111"/>
        <v>0</v>
      </c>
      <c r="BH152" s="40">
        <f t="shared" si="111"/>
        <v>0</v>
      </c>
      <c r="BI152" s="40">
        <f t="shared" si="111"/>
        <v>0</v>
      </c>
      <c r="BJ152" s="40">
        <f t="shared" si="100"/>
        <v>0</v>
      </c>
      <c r="BK152" s="40">
        <f t="shared" si="94"/>
        <v>0</v>
      </c>
      <c r="BL152" s="40">
        <f t="shared" si="112"/>
        <v>0</v>
      </c>
      <c r="BM152" s="40">
        <f t="shared" si="112"/>
        <v>125.18823771458092</v>
      </c>
      <c r="BN152" s="40">
        <f t="shared" si="112"/>
        <v>404.4284370787002</v>
      </c>
      <c r="BO152" s="40">
        <f t="shared" si="101"/>
        <v>644.21743241117088</v>
      </c>
      <c r="BP152" s="40">
        <f t="shared" si="95"/>
        <v>828.21399995013678</v>
      </c>
      <c r="BQ152" s="40">
        <f t="shared" si="95"/>
        <v>943.8790776865219</v>
      </c>
      <c r="BR152" s="40">
        <f t="shared" si="95"/>
        <v>983.33028171817</v>
      </c>
      <c r="BS152" s="40">
        <f t="shared" si="95"/>
        <v>943.8790776865219</v>
      </c>
      <c r="BT152" s="40">
        <f t="shared" si="84"/>
        <v>828.21399995013678</v>
      </c>
      <c r="BU152" s="40">
        <f t="shared" si="84"/>
        <v>644.21743241117088</v>
      </c>
      <c r="BV152" s="40">
        <f t="shared" si="84"/>
        <v>404.4284370787002</v>
      </c>
      <c r="BW152" s="40">
        <f t="shared" si="84"/>
        <v>125.18823771458092</v>
      </c>
      <c r="BX152" s="40">
        <f t="shared" si="85"/>
        <v>0</v>
      </c>
      <c r="BY152" s="40">
        <f t="shared" si="85"/>
        <v>0</v>
      </c>
      <c r="BZ152" s="40">
        <f t="shared" si="85"/>
        <v>0</v>
      </c>
      <c r="CA152" s="40">
        <f t="shared" si="85"/>
        <v>0</v>
      </c>
      <c r="CB152" s="40">
        <f t="shared" si="91"/>
        <v>0</v>
      </c>
      <c r="CC152" s="40">
        <f t="shared" si="88"/>
        <v>0</v>
      </c>
      <c r="CD152" s="40">
        <f t="shared" si="88"/>
        <v>0</v>
      </c>
      <c r="CE152" s="40">
        <f t="shared" si="113"/>
        <v>501.49844367626673</v>
      </c>
      <c r="CF152" s="10">
        <f t="shared" si="102"/>
        <v>1.4195266528280237</v>
      </c>
      <c r="CG152" s="14">
        <v>44337</v>
      </c>
      <c r="CH152" s="35">
        <f t="shared" si="103"/>
        <v>6.9387096774193546</v>
      </c>
      <c r="CI152" s="7">
        <f t="shared" si="104"/>
        <v>23.10861010848782</v>
      </c>
      <c r="CJ152" s="7">
        <f t="shared" si="114"/>
        <v>11.785391155328789</v>
      </c>
      <c r="CK152" s="10">
        <f t="shared" si="105"/>
        <v>14.390162397421031</v>
      </c>
      <c r="CM152" s="17" t="s">
        <v>190</v>
      </c>
      <c r="CN152" t="s">
        <v>193</v>
      </c>
      <c r="CO152" s="18" t="s">
        <v>479</v>
      </c>
      <c r="CP152">
        <v>207.3</v>
      </c>
      <c r="CQ152">
        <v>190.3</v>
      </c>
      <c r="CR152">
        <v>226</v>
      </c>
      <c r="CS152">
        <v>221.8</v>
      </c>
      <c r="CT152">
        <v>198.3</v>
      </c>
      <c r="CU152">
        <v>201</v>
      </c>
      <c r="CV152">
        <v>221.8</v>
      </c>
      <c r="CW152">
        <v>226.2</v>
      </c>
      <c r="CX152">
        <v>183.3</v>
      </c>
      <c r="CY152">
        <v>202.3</v>
      </c>
      <c r="CZ152">
        <v>221</v>
      </c>
      <c r="DA152">
        <v>225.5</v>
      </c>
      <c r="DB152">
        <v>2524.8000000000002</v>
      </c>
      <c r="DC152" s="17">
        <v>-22.3</v>
      </c>
      <c r="DD152">
        <v>-53.82</v>
      </c>
      <c r="DE152">
        <v>369.2</v>
      </c>
      <c r="DF152" s="24">
        <v>24313</v>
      </c>
    </row>
    <row r="153" spans="1:110" ht="15.75" thickBot="1" x14ac:dyDescent="0.3">
      <c r="A153" s="8">
        <v>142</v>
      </c>
      <c r="B153" s="3" t="s">
        <v>20</v>
      </c>
      <c r="C153" s="14">
        <v>44338</v>
      </c>
      <c r="D153" s="11">
        <f t="shared" si="106"/>
        <v>20.539660485632496</v>
      </c>
      <c r="E153" s="8">
        <f t="shared" si="116"/>
        <v>-180</v>
      </c>
      <c r="F153" s="3">
        <f t="shared" si="116"/>
        <v>-165</v>
      </c>
      <c r="G153" s="3">
        <f t="shared" si="116"/>
        <v>-150</v>
      </c>
      <c r="H153" s="3">
        <f t="shared" si="115"/>
        <v>-135</v>
      </c>
      <c r="I153" s="3">
        <f t="shared" si="92"/>
        <v>-120</v>
      </c>
      <c r="J153" s="3">
        <f t="shared" si="92"/>
        <v>-105</v>
      </c>
      <c r="K153" s="3">
        <f t="shared" si="92"/>
        <v>-90</v>
      </c>
      <c r="L153" s="3">
        <f t="shared" si="92"/>
        <v>-75</v>
      </c>
      <c r="M153" s="3">
        <f t="shared" si="80"/>
        <v>-60</v>
      </c>
      <c r="N153" s="3">
        <f t="shared" si="80"/>
        <v>-45</v>
      </c>
      <c r="O153" s="3">
        <f t="shared" si="80"/>
        <v>-30</v>
      </c>
      <c r="P153" s="3">
        <f t="shared" si="80"/>
        <v>-15</v>
      </c>
      <c r="Q153" s="3">
        <f t="shared" si="81"/>
        <v>0</v>
      </c>
      <c r="R153" s="3">
        <f t="shared" si="81"/>
        <v>15</v>
      </c>
      <c r="S153" s="3">
        <f t="shared" si="81"/>
        <v>30</v>
      </c>
      <c r="T153" s="3">
        <f t="shared" si="81"/>
        <v>45</v>
      </c>
      <c r="U153" s="3">
        <f t="shared" si="89"/>
        <v>60</v>
      </c>
      <c r="V153" s="3">
        <f t="shared" si="86"/>
        <v>75</v>
      </c>
      <c r="W153" s="3">
        <f t="shared" si="86"/>
        <v>90</v>
      </c>
      <c r="X153" s="3">
        <f t="shared" si="86"/>
        <v>105</v>
      </c>
      <c r="Y153" s="3">
        <f t="shared" si="86"/>
        <v>120</v>
      </c>
      <c r="Z153" s="3">
        <f t="shared" si="86"/>
        <v>135</v>
      </c>
      <c r="AA153" s="3">
        <f t="shared" si="86"/>
        <v>150</v>
      </c>
      <c r="AB153" s="3">
        <f t="shared" si="86"/>
        <v>165</v>
      </c>
      <c r="AC153" s="3">
        <f t="shared" si="96"/>
        <v>180</v>
      </c>
      <c r="AD153" s="7">
        <f t="shared" si="107"/>
        <v>178.41966048563282</v>
      </c>
      <c r="AE153" s="7">
        <f t="shared" si="107"/>
        <v>165.94430272385264</v>
      </c>
      <c r="AF153" s="7">
        <f t="shared" si="107"/>
        <v>152.05476249333799</v>
      </c>
      <c r="AG153" s="7">
        <f t="shared" si="97"/>
        <v>138.20490724090479</v>
      </c>
      <c r="AH153" s="7">
        <f t="shared" si="93"/>
        <v>124.46250226103579</v>
      </c>
      <c r="AI153" s="7">
        <f t="shared" si="93"/>
        <v>110.89404442434432</v>
      </c>
      <c r="AJ153" s="7">
        <f t="shared" si="93"/>
        <v>97.591762507832158</v>
      </c>
      <c r="AK153" s="7">
        <f t="shared" si="93"/>
        <v>84.697551957418654</v>
      </c>
      <c r="AL153" s="7">
        <f t="shared" si="82"/>
        <v>72.443928240177797</v>
      </c>
      <c r="AM153" s="7">
        <f t="shared" si="82"/>
        <v>61.229310543536172</v>
      </c>
      <c r="AN153" s="7">
        <f t="shared" si="82"/>
        <v>51.744586731613182</v>
      </c>
      <c r="AO153" s="7">
        <f t="shared" si="82"/>
        <v>45.103173632915023</v>
      </c>
      <c r="AP153" s="7">
        <f t="shared" si="83"/>
        <v>42.659660485632493</v>
      </c>
      <c r="AQ153" s="7">
        <f t="shared" si="83"/>
        <v>45.103173632915023</v>
      </c>
      <c r="AR153" s="7">
        <f t="shared" si="83"/>
        <v>51.744586731613182</v>
      </c>
      <c r="AS153" s="7">
        <f t="shared" si="83"/>
        <v>61.229310543536172</v>
      </c>
      <c r="AT153" s="7">
        <f t="shared" si="90"/>
        <v>72.443928240177797</v>
      </c>
      <c r="AU153" s="7">
        <f t="shared" si="87"/>
        <v>84.697551957418654</v>
      </c>
      <c r="AV153" s="7">
        <f t="shared" si="87"/>
        <v>97.591762507832158</v>
      </c>
      <c r="AW153" s="7">
        <f t="shared" si="87"/>
        <v>110.89404442434432</v>
      </c>
      <c r="AX153" s="7">
        <f t="shared" si="87"/>
        <v>124.46250226103579</v>
      </c>
      <c r="AY153" s="7">
        <f t="shared" si="87"/>
        <v>138.20490724090479</v>
      </c>
      <c r="AZ153" s="7">
        <f t="shared" si="87"/>
        <v>152.05476249333799</v>
      </c>
      <c r="BA153" s="7">
        <f t="shared" si="87"/>
        <v>165.94430272385264</v>
      </c>
      <c r="BB153" s="7">
        <f t="shared" si="98"/>
        <v>178.41966048563282</v>
      </c>
      <c r="BC153" s="7">
        <f t="shared" si="108"/>
        <v>81.240245713708887</v>
      </c>
      <c r="BD153" s="7">
        <f t="shared" si="99"/>
        <v>10.832032761827852</v>
      </c>
      <c r="BE153" s="40">
        <f t="shared" si="109"/>
        <v>0.97470025896309476</v>
      </c>
      <c r="BF153" s="40">
        <f t="shared" si="110"/>
        <v>0</v>
      </c>
      <c r="BG153" s="40">
        <f t="shared" si="111"/>
        <v>0</v>
      </c>
      <c r="BH153" s="40">
        <f t="shared" si="111"/>
        <v>0</v>
      </c>
      <c r="BI153" s="40">
        <f t="shared" si="111"/>
        <v>0</v>
      </c>
      <c r="BJ153" s="40">
        <f t="shared" si="100"/>
        <v>0</v>
      </c>
      <c r="BK153" s="40">
        <f t="shared" si="94"/>
        <v>0</v>
      </c>
      <c r="BL153" s="40">
        <f t="shared" si="112"/>
        <v>0</v>
      </c>
      <c r="BM153" s="40">
        <f t="shared" si="112"/>
        <v>123.13266554409907</v>
      </c>
      <c r="BN153" s="40">
        <f t="shared" si="112"/>
        <v>401.90840198757314</v>
      </c>
      <c r="BO153" s="40">
        <f t="shared" si="101"/>
        <v>641.29855396810422</v>
      </c>
      <c r="BP153" s="40">
        <f t="shared" si="95"/>
        <v>824.98907823915079</v>
      </c>
      <c r="BQ153" s="40">
        <f t="shared" si="95"/>
        <v>940.46176913458544</v>
      </c>
      <c r="BR153" s="40">
        <f t="shared" si="95"/>
        <v>979.8473535975279</v>
      </c>
      <c r="BS153" s="40">
        <f t="shared" si="95"/>
        <v>940.46176913458544</v>
      </c>
      <c r="BT153" s="40">
        <f t="shared" si="84"/>
        <v>824.98907823915079</v>
      </c>
      <c r="BU153" s="40">
        <f t="shared" si="84"/>
        <v>641.29855396810422</v>
      </c>
      <c r="BV153" s="40">
        <f t="shared" si="84"/>
        <v>401.90840198757314</v>
      </c>
      <c r="BW153" s="40">
        <f t="shared" si="84"/>
        <v>123.13266554409907</v>
      </c>
      <c r="BX153" s="40">
        <f t="shared" si="85"/>
        <v>0</v>
      </c>
      <c r="BY153" s="40">
        <f t="shared" si="85"/>
        <v>0</v>
      </c>
      <c r="BZ153" s="40">
        <f t="shared" si="85"/>
        <v>0</v>
      </c>
      <c r="CA153" s="40">
        <f t="shared" si="85"/>
        <v>0</v>
      </c>
      <c r="CB153" s="40">
        <f t="shared" si="91"/>
        <v>0</v>
      </c>
      <c r="CC153" s="40">
        <f t="shared" si="88"/>
        <v>0</v>
      </c>
      <c r="CD153" s="40">
        <f t="shared" si="88"/>
        <v>0</v>
      </c>
      <c r="CE153" s="40">
        <f t="shared" si="113"/>
        <v>499.72215033473924</v>
      </c>
      <c r="CF153" s="10">
        <f t="shared" si="102"/>
        <v>1.4179097728334307</v>
      </c>
      <c r="CG153" s="14">
        <v>44338</v>
      </c>
      <c r="CH153" s="35">
        <f t="shared" si="103"/>
        <v>6.9387096774193546</v>
      </c>
      <c r="CI153" s="7">
        <f t="shared" si="104"/>
        <v>22.973814987487845</v>
      </c>
      <c r="CJ153" s="7">
        <f t="shared" si="114"/>
        <v>11.716645643618801</v>
      </c>
      <c r="CK153" s="10">
        <f t="shared" si="105"/>
        <v>14.314939408327669</v>
      </c>
      <c r="CM153" s="17" t="s">
        <v>315</v>
      </c>
      <c r="CN153" t="s">
        <v>321</v>
      </c>
      <c r="CO153" s="18" t="s">
        <v>480</v>
      </c>
      <c r="CP153">
        <v>190.5</v>
      </c>
      <c r="CQ153">
        <v>183.9</v>
      </c>
      <c r="CR153">
        <v>204.1</v>
      </c>
      <c r="CS153">
        <v>229.8</v>
      </c>
      <c r="CT153">
        <v>224.5</v>
      </c>
      <c r="CU153">
        <v>218.8</v>
      </c>
      <c r="CV153">
        <v>248.5</v>
      </c>
      <c r="CW153">
        <v>242.9</v>
      </c>
      <c r="CX153">
        <v>198.3</v>
      </c>
      <c r="CY153">
        <v>217</v>
      </c>
      <c r="CZ153">
        <v>220.7</v>
      </c>
      <c r="DA153">
        <v>189.9</v>
      </c>
      <c r="DB153">
        <v>2568.9</v>
      </c>
      <c r="DC153" s="17">
        <v>-21.25</v>
      </c>
      <c r="DD153">
        <v>-48.3</v>
      </c>
      <c r="DE153">
        <v>595</v>
      </c>
      <c r="DF153" s="24">
        <v>13150</v>
      </c>
    </row>
    <row r="154" spans="1:110" ht="15.75" thickBot="1" x14ac:dyDescent="0.3">
      <c r="A154" s="8">
        <v>143</v>
      </c>
      <c r="B154" s="3" t="s">
        <v>20</v>
      </c>
      <c r="C154" s="14">
        <v>44339</v>
      </c>
      <c r="D154" s="11">
        <f t="shared" si="106"/>
        <v>20.731383108171876</v>
      </c>
      <c r="E154" s="8">
        <f t="shared" si="116"/>
        <v>-180</v>
      </c>
      <c r="F154" s="3">
        <f t="shared" si="116"/>
        <v>-165</v>
      </c>
      <c r="G154" s="3">
        <f t="shared" si="116"/>
        <v>-150</v>
      </c>
      <c r="H154" s="3">
        <f t="shared" si="115"/>
        <v>-135</v>
      </c>
      <c r="I154" s="3">
        <f t="shared" si="92"/>
        <v>-120</v>
      </c>
      <c r="J154" s="3">
        <f t="shared" si="92"/>
        <v>-105</v>
      </c>
      <c r="K154" s="3">
        <f t="shared" si="92"/>
        <v>-90</v>
      </c>
      <c r="L154" s="3">
        <f t="shared" si="92"/>
        <v>-75</v>
      </c>
      <c r="M154" s="3">
        <f t="shared" si="80"/>
        <v>-60</v>
      </c>
      <c r="N154" s="3">
        <f t="shared" si="80"/>
        <v>-45</v>
      </c>
      <c r="O154" s="3">
        <f t="shared" si="80"/>
        <v>-30</v>
      </c>
      <c r="P154" s="3">
        <f t="shared" si="80"/>
        <v>-15</v>
      </c>
      <c r="Q154" s="3">
        <f t="shared" si="81"/>
        <v>0</v>
      </c>
      <c r="R154" s="3">
        <f t="shared" si="81"/>
        <v>15</v>
      </c>
      <c r="S154" s="3">
        <f t="shared" si="81"/>
        <v>30</v>
      </c>
      <c r="T154" s="3">
        <f t="shared" si="81"/>
        <v>45</v>
      </c>
      <c r="U154" s="3">
        <f t="shared" si="89"/>
        <v>60</v>
      </c>
      <c r="V154" s="3">
        <f t="shared" si="86"/>
        <v>75</v>
      </c>
      <c r="W154" s="3">
        <f t="shared" si="86"/>
        <v>90</v>
      </c>
      <c r="X154" s="3">
        <f t="shared" si="86"/>
        <v>105</v>
      </c>
      <c r="Y154" s="3">
        <f t="shared" si="86"/>
        <v>120</v>
      </c>
      <c r="Z154" s="3">
        <f t="shared" si="86"/>
        <v>135</v>
      </c>
      <c r="AA154" s="3">
        <f t="shared" si="86"/>
        <v>150</v>
      </c>
      <c r="AB154" s="3">
        <f t="shared" si="86"/>
        <v>165</v>
      </c>
      <c r="AC154" s="3">
        <f t="shared" si="96"/>
        <v>180</v>
      </c>
      <c r="AD154" s="7">
        <f t="shared" si="107"/>
        <v>178.61138310817196</v>
      </c>
      <c r="AE154" s="7">
        <f t="shared" si="107"/>
        <v>165.9735654025703</v>
      </c>
      <c r="AF154" s="7">
        <f t="shared" si="107"/>
        <v>152.08326930147206</v>
      </c>
      <c r="AG154" s="7">
        <f t="shared" si="97"/>
        <v>138.23987982876343</v>
      </c>
      <c r="AH154" s="7">
        <f t="shared" si="93"/>
        <v>124.5064968518972</v>
      </c>
      <c r="AI154" s="7">
        <f t="shared" si="93"/>
        <v>110.94902993976712</v>
      </c>
      <c r="AJ154" s="7">
        <f t="shared" si="93"/>
        <v>97.659926244439717</v>
      </c>
      <c r="AK154" s="7">
        <f t="shared" si="93"/>
        <v>84.781667653340818</v>
      </c>
      <c r="AL154" s="7">
        <f t="shared" si="82"/>
        <v>72.547586085081619</v>
      </c>
      <c r="AM154" s="7">
        <f t="shared" si="82"/>
        <v>61.3568024371936</v>
      </c>
      <c r="AN154" s="7">
        <f t="shared" si="82"/>
        <v>51.899490440732293</v>
      </c>
      <c r="AO154" s="7">
        <f t="shared" si="82"/>
        <v>45.283616298509365</v>
      </c>
      <c r="AP154" s="7">
        <f t="shared" si="83"/>
        <v>42.851383108171881</v>
      </c>
      <c r="AQ154" s="7">
        <f t="shared" si="83"/>
        <v>45.283616298509365</v>
      </c>
      <c r="AR154" s="7">
        <f t="shared" si="83"/>
        <v>51.899490440732293</v>
      </c>
      <c r="AS154" s="7">
        <f t="shared" si="83"/>
        <v>61.3568024371936</v>
      </c>
      <c r="AT154" s="7">
        <f t="shared" si="90"/>
        <v>72.547586085081619</v>
      </c>
      <c r="AU154" s="7">
        <f t="shared" si="87"/>
        <v>84.781667653340818</v>
      </c>
      <c r="AV154" s="7">
        <f t="shared" si="87"/>
        <v>97.659926244439717</v>
      </c>
      <c r="AW154" s="7">
        <f t="shared" si="87"/>
        <v>110.94902993976712</v>
      </c>
      <c r="AX154" s="7">
        <f t="shared" si="87"/>
        <v>124.5064968518972</v>
      </c>
      <c r="AY154" s="7">
        <f t="shared" si="87"/>
        <v>138.23987982876343</v>
      </c>
      <c r="AZ154" s="7">
        <f t="shared" si="87"/>
        <v>152.08326930147206</v>
      </c>
      <c r="BA154" s="7">
        <f t="shared" si="87"/>
        <v>165.9735654025703</v>
      </c>
      <c r="BB154" s="7">
        <f t="shared" si="98"/>
        <v>178.61138310817196</v>
      </c>
      <c r="BC154" s="7">
        <f t="shared" si="108"/>
        <v>81.150204649733254</v>
      </c>
      <c r="BD154" s="7">
        <f t="shared" si="99"/>
        <v>10.820027286631101</v>
      </c>
      <c r="BE154" s="40">
        <f t="shared" si="109"/>
        <v>0.97433929414987031</v>
      </c>
      <c r="BF154" s="40">
        <f t="shared" si="110"/>
        <v>0</v>
      </c>
      <c r="BG154" s="40">
        <f t="shared" si="111"/>
        <v>0</v>
      </c>
      <c r="BH154" s="40">
        <f t="shared" si="111"/>
        <v>0</v>
      </c>
      <c r="BI154" s="40">
        <f t="shared" si="111"/>
        <v>0</v>
      </c>
      <c r="BJ154" s="40">
        <f t="shared" si="100"/>
        <v>0</v>
      </c>
      <c r="BK154" s="40">
        <f t="shared" si="94"/>
        <v>0</v>
      </c>
      <c r="BL154" s="40">
        <f t="shared" si="112"/>
        <v>0</v>
      </c>
      <c r="BM154" s="40">
        <f t="shared" si="112"/>
        <v>121.13991207683337</v>
      </c>
      <c r="BN154" s="40">
        <f t="shared" si="112"/>
        <v>399.46146869810724</v>
      </c>
      <c r="BO154" s="40">
        <f t="shared" si="101"/>
        <v>638.46160762352019</v>
      </c>
      <c r="BP154" s="40">
        <f t="shared" si="95"/>
        <v>821.85286435171099</v>
      </c>
      <c r="BQ154" s="40">
        <f t="shared" si="95"/>
        <v>937.13742780503344</v>
      </c>
      <c r="BR154" s="40">
        <f t="shared" si="95"/>
        <v>976.45884550089352</v>
      </c>
      <c r="BS154" s="40">
        <f t="shared" si="95"/>
        <v>937.13742780503344</v>
      </c>
      <c r="BT154" s="40">
        <f t="shared" si="84"/>
        <v>821.85286435171099</v>
      </c>
      <c r="BU154" s="40">
        <f t="shared" si="84"/>
        <v>638.46160762352019</v>
      </c>
      <c r="BV154" s="40">
        <f t="shared" si="84"/>
        <v>399.46146869810724</v>
      </c>
      <c r="BW154" s="40">
        <f t="shared" si="84"/>
        <v>121.13991207683337</v>
      </c>
      <c r="BX154" s="40">
        <f t="shared" si="85"/>
        <v>0</v>
      </c>
      <c r="BY154" s="40">
        <f t="shared" si="85"/>
        <v>0</v>
      </c>
      <c r="BZ154" s="40">
        <f t="shared" si="85"/>
        <v>0</v>
      </c>
      <c r="CA154" s="40">
        <f t="shared" si="85"/>
        <v>0</v>
      </c>
      <c r="CB154" s="40">
        <f t="shared" si="91"/>
        <v>0</v>
      </c>
      <c r="CC154" s="40">
        <f t="shared" si="88"/>
        <v>0</v>
      </c>
      <c r="CD154" s="40">
        <f t="shared" si="88"/>
        <v>0</v>
      </c>
      <c r="CE154" s="40">
        <f t="shared" si="113"/>
        <v>497.99401120545571</v>
      </c>
      <c r="CF154" s="10">
        <f t="shared" si="102"/>
        <v>1.4163382598050569</v>
      </c>
      <c r="CG154" s="14">
        <v>44339</v>
      </c>
      <c r="CH154" s="35">
        <f t="shared" si="103"/>
        <v>6.9387096774193546</v>
      </c>
      <c r="CI154" s="7">
        <f t="shared" si="104"/>
        <v>22.842826605987625</v>
      </c>
      <c r="CJ154" s="7">
        <f t="shared" si="114"/>
        <v>11.64984156905369</v>
      </c>
      <c r="CK154" s="10">
        <f t="shared" si="105"/>
        <v>14.241763339050225</v>
      </c>
      <c r="CM154" s="17" t="s">
        <v>61</v>
      </c>
      <c r="CN154" t="s">
        <v>78</v>
      </c>
      <c r="CO154" s="18" t="s">
        <v>481</v>
      </c>
      <c r="CP154">
        <v>242.5</v>
      </c>
      <c r="CQ154">
        <v>219.8</v>
      </c>
      <c r="CR154">
        <v>220.3</v>
      </c>
      <c r="CS154">
        <v>201</v>
      </c>
      <c r="CT154">
        <v>176.5</v>
      </c>
      <c r="CU154">
        <v>153.69999999999999</v>
      </c>
      <c r="CV154">
        <v>178.1</v>
      </c>
      <c r="CW154">
        <v>202.2</v>
      </c>
      <c r="CX154">
        <v>217</v>
      </c>
      <c r="CY154">
        <v>233.3</v>
      </c>
      <c r="CZ154">
        <v>213.2</v>
      </c>
      <c r="DA154">
        <v>220.5</v>
      </c>
      <c r="DB154">
        <v>2478.1</v>
      </c>
      <c r="DC154" s="17">
        <v>-11.17</v>
      </c>
      <c r="DD154">
        <v>-40.53</v>
      </c>
      <c r="DE154">
        <v>484.74</v>
      </c>
      <c r="DF154" s="24">
        <v>4719</v>
      </c>
    </row>
    <row r="155" spans="1:110" ht="15.75" thickBot="1" x14ac:dyDescent="0.3">
      <c r="A155" s="8">
        <v>144</v>
      </c>
      <c r="B155" s="3" t="s">
        <v>20</v>
      </c>
      <c r="C155" s="14">
        <v>44340</v>
      </c>
      <c r="D155" s="11">
        <f t="shared" si="106"/>
        <v>20.916962574476411</v>
      </c>
      <c r="E155" s="8">
        <f t="shared" si="116"/>
        <v>-180</v>
      </c>
      <c r="F155" s="3">
        <f t="shared" si="116"/>
        <v>-165</v>
      </c>
      <c r="G155" s="3">
        <f t="shared" si="116"/>
        <v>-150</v>
      </c>
      <c r="H155" s="3">
        <f t="shared" si="115"/>
        <v>-135</v>
      </c>
      <c r="I155" s="3">
        <f t="shared" si="92"/>
        <v>-120</v>
      </c>
      <c r="J155" s="3">
        <f t="shared" si="92"/>
        <v>-105</v>
      </c>
      <c r="K155" s="3">
        <f t="shared" si="92"/>
        <v>-90</v>
      </c>
      <c r="L155" s="3">
        <f t="shared" si="92"/>
        <v>-75</v>
      </c>
      <c r="M155" s="3">
        <f t="shared" ref="M155:P218" si="117">(M$11-12)*15</f>
        <v>-60</v>
      </c>
      <c r="N155" s="3">
        <f t="shared" si="117"/>
        <v>-45</v>
      </c>
      <c r="O155" s="3">
        <f t="shared" si="117"/>
        <v>-30</v>
      </c>
      <c r="P155" s="3">
        <f t="shared" si="117"/>
        <v>-15</v>
      </c>
      <c r="Q155" s="3">
        <f t="shared" ref="Q155:T218" si="118">(Q$11-12)*15</f>
        <v>0</v>
      </c>
      <c r="R155" s="3">
        <f t="shared" si="118"/>
        <v>15</v>
      </c>
      <c r="S155" s="3">
        <f t="shared" si="118"/>
        <v>30</v>
      </c>
      <c r="T155" s="3">
        <f t="shared" si="118"/>
        <v>45</v>
      </c>
      <c r="U155" s="3">
        <f t="shared" si="89"/>
        <v>60</v>
      </c>
      <c r="V155" s="3">
        <f t="shared" si="86"/>
        <v>75</v>
      </c>
      <c r="W155" s="3">
        <f t="shared" si="86"/>
        <v>90</v>
      </c>
      <c r="X155" s="3">
        <f t="shared" si="86"/>
        <v>105</v>
      </c>
      <c r="Y155" s="3">
        <f t="shared" si="86"/>
        <v>120</v>
      </c>
      <c r="Z155" s="3">
        <f t="shared" si="86"/>
        <v>135</v>
      </c>
      <c r="AA155" s="3">
        <f t="shared" si="86"/>
        <v>150</v>
      </c>
      <c r="AB155" s="3">
        <f t="shared" ref="AB155:AC218" si="119">(AB$11-12)*15</f>
        <v>165</v>
      </c>
      <c r="AC155" s="3">
        <f t="shared" si="96"/>
        <v>180</v>
      </c>
      <c r="AD155" s="7">
        <f t="shared" si="107"/>
        <v>178.79696257447642</v>
      </c>
      <c r="AE155" s="7">
        <f t="shared" si="107"/>
        <v>165.99949697663948</v>
      </c>
      <c r="AF155" s="7">
        <f t="shared" si="107"/>
        <v>152.10973396122833</v>
      </c>
      <c r="AG155" s="7">
        <f t="shared" si="97"/>
        <v>138.27306980669687</v>
      </c>
      <c r="AH155" s="7">
        <f t="shared" si="93"/>
        <v>124.54868363867827</v>
      </c>
      <c r="AI155" s="7">
        <f t="shared" si="93"/>
        <v>111.00203885500945</v>
      </c>
      <c r="AJ155" s="7">
        <f t="shared" si="93"/>
        <v>97.725834089178477</v>
      </c>
      <c r="AK155" s="7">
        <f t="shared" si="93"/>
        <v>84.86313318851316</v>
      </c>
      <c r="AL155" s="7">
        <f t="shared" ref="AL155:AO218" si="120">DEGREES(ACOS((SIN(RADIANS($J$4))*SIN(RADIANS($D155))+COS(RADIANS($J$4))*COS(RADIANS($D155))*COS(RADIANS(M155)))))</f>
        <v>72.648058415850642</v>
      </c>
      <c r="AM155" s="7">
        <f t="shared" si="120"/>
        <v>61.480395201524821</v>
      </c>
      <c r="AN155" s="7">
        <f t="shared" si="120"/>
        <v>52.049596760435158</v>
      </c>
      <c r="AO155" s="7">
        <f t="shared" si="120"/>
        <v>45.458346131321171</v>
      </c>
      <c r="AP155" s="7">
        <f t="shared" ref="AP155:AS218" si="121">DEGREES(ACOS((SIN(RADIANS($J$4))*SIN(RADIANS($D155))+COS(RADIANS($J$4))*COS(RADIANS($D155))*COS(RADIANS(Q155)))))</f>
        <v>43.036962574476419</v>
      </c>
      <c r="AQ155" s="7">
        <f t="shared" si="121"/>
        <v>45.458346131321171</v>
      </c>
      <c r="AR155" s="7">
        <f t="shared" si="121"/>
        <v>52.049596760435158</v>
      </c>
      <c r="AS155" s="7">
        <f t="shared" si="121"/>
        <v>61.480395201524821</v>
      </c>
      <c r="AT155" s="7">
        <f t="shared" si="90"/>
        <v>72.648058415850642</v>
      </c>
      <c r="AU155" s="7">
        <f t="shared" si="87"/>
        <v>84.86313318851316</v>
      </c>
      <c r="AV155" s="7">
        <f t="shared" si="87"/>
        <v>97.725834089178477</v>
      </c>
      <c r="AW155" s="7">
        <f t="shared" si="87"/>
        <v>111.00203885500945</v>
      </c>
      <c r="AX155" s="7">
        <f t="shared" si="87"/>
        <v>124.54868363867827</v>
      </c>
      <c r="AY155" s="7">
        <f t="shared" si="87"/>
        <v>138.27306980669687</v>
      </c>
      <c r="AZ155" s="7">
        <f t="shared" si="87"/>
        <v>152.10973396122833</v>
      </c>
      <c r="BA155" s="7">
        <f t="shared" ref="BA155:BB218" si="122">DEGREES(ACOS((SIN(RADIANS($J$4))*SIN(RADIANS($D155))+COS(RADIANS($J$4))*COS(RADIANS($D155))*COS(RADIANS(AB155)))))</f>
        <v>165.99949697663948</v>
      </c>
      <c r="BB155" s="7">
        <f t="shared" si="98"/>
        <v>178.79696257447642</v>
      </c>
      <c r="BC155" s="7">
        <f t="shared" si="108"/>
        <v>81.062810128514585</v>
      </c>
      <c r="BD155" s="7">
        <f t="shared" si="99"/>
        <v>10.808374683801945</v>
      </c>
      <c r="BE155" s="40">
        <f t="shared" si="109"/>
        <v>0.97398593315759263</v>
      </c>
      <c r="BF155" s="40">
        <f t="shared" si="110"/>
        <v>0</v>
      </c>
      <c r="BG155" s="40">
        <f t="shared" si="111"/>
        <v>0</v>
      </c>
      <c r="BH155" s="40">
        <f t="shared" si="111"/>
        <v>0</v>
      </c>
      <c r="BI155" s="40">
        <f t="shared" si="111"/>
        <v>0</v>
      </c>
      <c r="BJ155" s="40">
        <f t="shared" si="100"/>
        <v>0</v>
      </c>
      <c r="BK155" s="40">
        <f t="shared" si="94"/>
        <v>0</v>
      </c>
      <c r="BL155" s="40">
        <f t="shared" si="112"/>
        <v>0</v>
      </c>
      <c r="BM155" s="40">
        <f t="shared" si="112"/>
        <v>119.21060772306096</v>
      </c>
      <c r="BN155" s="40">
        <f t="shared" si="112"/>
        <v>397.08868740190701</v>
      </c>
      <c r="BO155" s="40">
        <f t="shared" si="101"/>
        <v>635.70800404342231</v>
      </c>
      <c r="BP155" s="40">
        <f t="shared" si="95"/>
        <v>818.80704555555417</v>
      </c>
      <c r="BQ155" s="40">
        <f t="shared" si="95"/>
        <v>933.90791484472356</v>
      </c>
      <c r="BR155" s="40">
        <f t="shared" si="95"/>
        <v>973.16667788205336</v>
      </c>
      <c r="BS155" s="40">
        <f t="shared" si="95"/>
        <v>933.90791484472356</v>
      </c>
      <c r="BT155" s="40">
        <f t="shared" ref="BT155:BW218" si="123">IF(1367*$BE155*COS(RADIANS(AR155))&gt;0,1367*$BE155*COS(RADIANS(AR155)),0)</f>
        <v>818.80704555555417</v>
      </c>
      <c r="BU155" s="40">
        <f t="shared" si="123"/>
        <v>635.70800404342231</v>
      </c>
      <c r="BV155" s="40">
        <f t="shared" si="123"/>
        <v>397.08868740190701</v>
      </c>
      <c r="BW155" s="40">
        <f t="shared" si="123"/>
        <v>119.21060772306096</v>
      </c>
      <c r="BX155" s="40">
        <f t="shared" ref="BX155:CA218" si="124">IF(1367*$BE155*COS(RADIANS(AV155))&gt;0,1367*$BE155*COS(RADIANS(AV155)),0)</f>
        <v>0</v>
      </c>
      <c r="BY155" s="40">
        <f t="shared" si="124"/>
        <v>0</v>
      </c>
      <c r="BZ155" s="40">
        <f t="shared" si="124"/>
        <v>0</v>
      </c>
      <c r="CA155" s="40">
        <f t="shared" si="124"/>
        <v>0</v>
      </c>
      <c r="CB155" s="40">
        <f t="shared" si="91"/>
        <v>0</v>
      </c>
      <c r="CC155" s="40">
        <f t="shared" si="88"/>
        <v>0</v>
      </c>
      <c r="CD155" s="40">
        <f t="shared" si="88"/>
        <v>0</v>
      </c>
      <c r="CE155" s="40">
        <f t="shared" si="113"/>
        <v>496.31500571984725</v>
      </c>
      <c r="CF155" s="10">
        <f t="shared" si="102"/>
        <v>1.4148129376615872</v>
      </c>
      <c r="CG155" s="14">
        <v>44340</v>
      </c>
      <c r="CH155" s="35">
        <f t="shared" si="103"/>
        <v>6.9387096774193546</v>
      </c>
      <c r="CI155" s="7">
        <f t="shared" si="104"/>
        <v>22.715710112485695</v>
      </c>
      <c r="CJ155" s="7">
        <f t="shared" si="114"/>
        <v>11.585012157367705</v>
      </c>
      <c r="CK155" s="10">
        <f t="shared" si="105"/>
        <v>14.170676942299536</v>
      </c>
      <c r="CM155" s="17" t="s">
        <v>89</v>
      </c>
      <c r="CN155" t="s">
        <v>96</v>
      </c>
      <c r="CO155" s="18" t="s">
        <v>482</v>
      </c>
      <c r="CP155">
        <v>237.4</v>
      </c>
      <c r="CQ155">
        <v>206.1</v>
      </c>
      <c r="CR155">
        <v>202.7</v>
      </c>
      <c r="CS155">
        <v>198.8</v>
      </c>
      <c r="CT155">
        <v>230</v>
      </c>
      <c r="CU155">
        <v>231</v>
      </c>
      <c r="CV155">
        <v>254.5</v>
      </c>
      <c r="CW155">
        <v>283.60000000000002</v>
      </c>
      <c r="CX155">
        <v>291.10000000000002</v>
      </c>
      <c r="CY155">
        <v>308.2</v>
      </c>
      <c r="CZ155">
        <v>294.3</v>
      </c>
      <c r="DA155">
        <v>272.60000000000002</v>
      </c>
      <c r="DB155">
        <v>3010.3</v>
      </c>
      <c r="DC155" s="17">
        <v>-4.78</v>
      </c>
      <c r="DD155">
        <v>-37.770000000000003</v>
      </c>
      <c r="DE155">
        <v>11.71</v>
      </c>
      <c r="DF155" s="24">
        <v>5115</v>
      </c>
    </row>
    <row r="156" spans="1:110" ht="15.75" thickBot="1" x14ac:dyDescent="0.3">
      <c r="A156" s="8">
        <v>145</v>
      </c>
      <c r="B156" s="3" t="s">
        <v>20</v>
      </c>
      <c r="C156" s="14">
        <v>44341</v>
      </c>
      <c r="D156" s="11">
        <f t="shared" si="106"/>
        <v>21.096343893345107</v>
      </c>
      <c r="E156" s="8">
        <f t="shared" si="116"/>
        <v>-180</v>
      </c>
      <c r="F156" s="3">
        <f t="shared" si="116"/>
        <v>-165</v>
      </c>
      <c r="G156" s="3">
        <f t="shared" si="116"/>
        <v>-150</v>
      </c>
      <c r="H156" s="3">
        <f t="shared" si="115"/>
        <v>-135</v>
      </c>
      <c r="I156" s="3">
        <f t="shared" si="92"/>
        <v>-120</v>
      </c>
      <c r="J156" s="3">
        <f t="shared" si="92"/>
        <v>-105</v>
      </c>
      <c r="K156" s="3">
        <f t="shared" si="92"/>
        <v>-90</v>
      </c>
      <c r="L156" s="3">
        <f t="shared" si="92"/>
        <v>-75</v>
      </c>
      <c r="M156" s="3">
        <f t="shared" si="117"/>
        <v>-60</v>
      </c>
      <c r="N156" s="3">
        <f t="shared" si="117"/>
        <v>-45</v>
      </c>
      <c r="O156" s="3">
        <f t="shared" si="117"/>
        <v>-30</v>
      </c>
      <c r="P156" s="3">
        <f t="shared" si="117"/>
        <v>-15</v>
      </c>
      <c r="Q156" s="3">
        <f t="shared" si="118"/>
        <v>0</v>
      </c>
      <c r="R156" s="3">
        <f t="shared" si="118"/>
        <v>15</v>
      </c>
      <c r="S156" s="3">
        <f t="shared" si="118"/>
        <v>30</v>
      </c>
      <c r="T156" s="3">
        <f t="shared" si="118"/>
        <v>45</v>
      </c>
      <c r="U156" s="3">
        <f t="shared" si="89"/>
        <v>60</v>
      </c>
      <c r="V156" s="3">
        <f t="shared" si="89"/>
        <v>75</v>
      </c>
      <c r="W156" s="3">
        <f t="shared" si="89"/>
        <v>90</v>
      </c>
      <c r="X156" s="3">
        <f t="shared" si="89"/>
        <v>105</v>
      </c>
      <c r="Y156" s="3">
        <f t="shared" si="89"/>
        <v>120</v>
      </c>
      <c r="Z156" s="3">
        <f t="shared" si="89"/>
        <v>135</v>
      </c>
      <c r="AA156" s="3">
        <f t="shared" si="89"/>
        <v>150</v>
      </c>
      <c r="AB156" s="3">
        <f t="shared" si="119"/>
        <v>165</v>
      </c>
      <c r="AC156" s="3">
        <f t="shared" si="96"/>
        <v>180</v>
      </c>
      <c r="AD156" s="7">
        <f t="shared" si="107"/>
        <v>178.97634389334527</v>
      </c>
      <c r="AE156" s="7">
        <f t="shared" si="107"/>
        <v>166.02231212878334</v>
      </c>
      <c r="AF156" s="7">
        <f t="shared" si="107"/>
        <v>152.13425635465887</v>
      </c>
      <c r="AG156" s="7">
        <f t="shared" si="97"/>
        <v>138.30453076869753</v>
      </c>
      <c r="AH156" s="7">
        <f t="shared" si="93"/>
        <v>124.58908821939771</v>
      </c>
      <c r="AI156" s="7">
        <f t="shared" si="93"/>
        <v>111.05307583485605</v>
      </c>
      <c r="AJ156" s="7">
        <f t="shared" si="93"/>
        <v>97.789472951022404</v>
      </c>
      <c r="AK156" s="7">
        <f t="shared" si="93"/>
        <v>84.94191932930994</v>
      </c>
      <c r="AL156" s="7">
        <f t="shared" si="120"/>
        <v>72.745301211239038</v>
      </c>
      <c r="AM156" s="7">
        <f t="shared" si="120"/>
        <v>61.600032671572073</v>
      </c>
      <c r="AN156" s="7">
        <f t="shared" si="120"/>
        <v>52.194843454420244</v>
      </c>
      <c r="AO156" s="7">
        <f t="shared" si="120"/>
        <v>45.627303819514573</v>
      </c>
      <c r="AP156" s="7">
        <f t="shared" si="121"/>
        <v>43.216343893345105</v>
      </c>
      <c r="AQ156" s="7">
        <f t="shared" si="121"/>
        <v>45.627303819514573</v>
      </c>
      <c r="AR156" s="7">
        <f t="shared" si="121"/>
        <v>52.194843454420244</v>
      </c>
      <c r="AS156" s="7">
        <f t="shared" si="121"/>
        <v>61.600032671572073</v>
      </c>
      <c r="AT156" s="7">
        <f t="shared" si="90"/>
        <v>72.745301211239038</v>
      </c>
      <c r="AU156" s="7">
        <f t="shared" si="90"/>
        <v>84.94191932930994</v>
      </c>
      <c r="AV156" s="7">
        <f t="shared" si="90"/>
        <v>97.789472951022404</v>
      </c>
      <c r="AW156" s="7">
        <f t="shared" si="90"/>
        <v>111.05307583485605</v>
      </c>
      <c r="AX156" s="7">
        <f t="shared" si="90"/>
        <v>124.58908821939771</v>
      </c>
      <c r="AY156" s="7">
        <f t="shared" si="90"/>
        <v>138.30453076869753</v>
      </c>
      <c r="AZ156" s="7">
        <f t="shared" si="90"/>
        <v>152.13425635465887</v>
      </c>
      <c r="BA156" s="7">
        <f t="shared" si="122"/>
        <v>166.02231212878334</v>
      </c>
      <c r="BB156" s="7">
        <f t="shared" si="98"/>
        <v>178.97634389334527</v>
      </c>
      <c r="BC156" s="7">
        <f t="shared" si="108"/>
        <v>80.978108599869401</v>
      </c>
      <c r="BD156" s="7">
        <f t="shared" si="99"/>
        <v>10.797081146649253</v>
      </c>
      <c r="BE156" s="40">
        <f t="shared" si="109"/>
        <v>0.97364028069474995</v>
      </c>
      <c r="BF156" s="40">
        <f t="shared" si="110"/>
        <v>0</v>
      </c>
      <c r="BG156" s="40">
        <f t="shared" si="111"/>
        <v>0</v>
      </c>
      <c r="BH156" s="40">
        <f t="shared" si="111"/>
        <v>0</v>
      </c>
      <c r="BI156" s="40">
        <f t="shared" si="111"/>
        <v>0</v>
      </c>
      <c r="BJ156" s="40">
        <f t="shared" si="100"/>
        <v>0</v>
      </c>
      <c r="BK156" s="40">
        <f t="shared" si="94"/>
        <v>0</v>
      </c>
      <c r="BL156" s="40">
        <f t="shared" si="112"/>
        <v>0</v>
      </c>
      <c r="BM156" s="40">
        <f t="shared" si="112"/>
        <v>117.34535842945806</v>
      </c>
      <c r="BN156" s="40">
        <f t="shared" si="112"/>
        <v>394.79107276268485</v>
      </c>
      <c r="BO156" s="40">
        <f t="shared" si="101"/>
        <v>633.03910886479866</v>
      </c>
      <c r="BP156" s="40">
        <f t="shared" si="95"/>
        <v>815.85325679893651</v>
      </c>
      <c r="BQ156" s="40">
        <f t="shared" si="95"/>
        <v>930.7750344980501</v>
      </c>
      <c r="BR156" s="40">
        <f t="shared" si="95"/>
        <v>969.97271272916294</v>
      </c>
      <c r="BS156" s="40">
        <f t="shared" si="95"/>
        <v>930.7750344980501</v>
      </c>
      <c r="BT156" s="40">
        <f t="shared" si="123"/>
        <v>815.85325679893651</v>
      </c>
      <c r="BU156" s="40">
        <f t="shared" si="123"/>
        <v>633.03910886479866</v>
      </c>
      <c r="BV156" s="40">
        <f t="shared" si="123"/>
        <v>394.79107276268485</v>
      </c>
      <c r="BW156" s="40">
        <f t="shared" si="123"/>
        <v>117.34535842945806</v>
      </c>
      <c r="BX156" s="40">
        <f t="shared" si="124"/>
        <v>0</v>
      </c>
      <c r="BY156" s="40">
        <f t="shared" si="124"/>
        <v>0</v>
      </c>
      <c r="BZ156" s="40">
        <f t="shared" si="124"/>
        <v>0</v>
      </c>
      <c r="CA156" s="40">
        <f t="shared" si="124"/>
        <v>0</v>
      </c>
      <c r="CB156" s="40">
        <f t="shared" si="91"/>
        <v>0</v>
      </c>
      <c r="CC156" s="40">
        <f t="shared" si="91"/>
        <v>0</v>
      </c>
      <c r="CD156" s="40">
        <f t="shared" si="91"/>
        <v>0</v>
      </c>
      <c r="CE156" s="40">
        <f t="shared" si="113"/>
        <v>494.68608349187309</v>
      </c>
      <c r="CF156" s="10">
        <f t="shared" si="102"/>
        <v>1.4133346171052563</v>
      </c>
      <c r="CG156" s="14">
        <v>44341</v>
      </c>
      <c r="CH156" s="35">
        <f t="shared" si="103"/>
        <v>6.9387096774193546</v>
      </c>
      <c r="CI156" s="7">
        <f t="shared" si="104"/>
        <v>22.592528616281644</v>
      </c>
      <c r="CJ156" s="7">
        <f t="shared" si="114"/>
        <v>11.522189594303638</v>
      </c>
      <c r="CK156" s="10">
        <f t="shared" si="105"/>
        <v>14.101721764441383</v>
      </c>
      <c r="CM156" s="17" t="s">
        <v>139</v>
      </c>
      <c r="CN156" t="s">
        <v>161</v>
      </c>
      <c r="CO156" s="18" t="s">
        <v>483</v>
      </c>
      <c r="CP156">
        <v>229.4</v>
      </c>
      <c r="CQ156">
        <v>232.3</v>
      </c>
      <c r="CR156">
        <v>237.6</v>
      </c>
      <c r="CS156">
        <v>245.6</v>
      </c>
      <c r="CT156">
        <v>263.7</v>
      </c>
      <c r="CU156">
        <v>263.2</v>
      </c>
      <c r="CV156">
        <v>270.10000000000002</v>
      </c>
      <c r="CW156">
        <v>282.10000000000002</v>
      </c>
      <c r="CX156">
        <v>257.5</v>
      </c>
      <c r="CY156">
        <v>242.7</v>
      </c>
      <c r="CZ156">
        <v>184.1</v>
      </c>
      <c r="DA156">
        <v>188.7</v>
      </c>
      <c r="DB156">
        <v>2897</v>
      </c>
      <c r="DC156" s="17">
        <v>-15.8</v>
      </c>
      <c r="DD156">
        <v>-43.3</v>
      </c>
      <c r="DE156">
        <v>516</v>
      </c>
      <c r="DF156" s="24">
        <v>27468</v>
      </c>
    </row>
    <row r="157" spans="1:110" ht="15.75" thickBot="1" x14ac:dyDescent="0.3">
      <c r="A157" s="8">
        <v>146</v>
      </c>
      <c r="B157" s="3" t="s">
        <v>20</v>
      </c>
      <c r="C157" s="14">
        <v>44342</v>
      </c>
      <c r="D157" s="11">
        <f t="shared" si="106"/>
        <v>21.269473910221812</v>
      </c>
      <c r="E157" s="8">
        <f t="shared" si="116"/>
        <v>-180</v>
      </c>
      <c r="F157" s="3">
        <f t="shared" si="116"/>
        <v>-165</v>
      </c>
      <c r="G157" s="3">
        <f t="shared" si="116"/>
        <v>-150</v>
      </c>
      <c r="H157" s="3">
        <f t="shared" si="115"/>
        <v>-135</v>
      </c>
      <c r="I157" s="3">
        <f t="shared" si="92"/>
        <v>-120</v>
      </c>
      <c r="J157" s="3">
        <f t="shared" si="92"/>
        <v>-105</v>
      </c>
      <c r="K157" s="3">
        <f t="shared" si="92"/>
        <v>-90</v>
      </c>
      <c r="L157" s="3">
        <f t="shared" si="92"/>
        <v>-75</v>
      </c>
      <c r="M157" s="3">
        <f t="shared" si="117"/>
        <v>-60</v>
      </c>
      <c r="N157" s="3">
        <f t="shared" si="117"/>
        <v>-45</v>
      </c>
      <c r="O157" s="3">
        <f t="shared" si="117"/>
        <v>-30</v>
      </c>
      <c r="P157" s="3">
        <f t="shared" si="117"/>
        <v>-15</v>
      </c>
      <c r="Q157" s="3">
        <f t="shared" si="118"/>
        <v>0</v>
      </c>
      <c r="R157" s="3">
        <f t="shared" si="118"/>
        <v>15</v>
      </c>
      <c r="S157" s="3">
        <f t="shared" si="118"/>
        <v>30</v>
      </c>
      <c r="T157" s="3">
        <f t="shared" si="118"/>
        <v>45</v>
      </c>
      <c r="U157" s="3">
        <f t="shared" si="89"/>
        <v>60</v>
      </c>
      <c r="V157" s="3">
        <f t="shared" si="89"/>
        <v>75</v>
      </c>
      <c r="W157" s="3">
        <f t="shared" si="89"/>
        <v>90</v>
      </c>
      <c r="X157" s="3">
        <f t="shared" si="89"/>
        <v>105</v>
      </c>
      <c r="Y157" s="3">
        <f t="shared" si="89"/>
        <v>120</v>
      </c>
      <c r="Z157" s="3">
        <f t="shared" si="89"/>
        <v>135</v>
      </c>
      <c r="AA157" s="3">
        <f t="shared" si="89"/>
        <v>150</v>
      </c>
      <c r="AB157" s="3">
        <f t="shared" si="119"/>
        <v>165</v>
      </c>
      <c r="AC157" s="3">
        <f t="shared" si="96"/>
        <v>180</v>
      </c>
      <c r="AD157" s="7">
        <f t="shared" si="107"/>
        <v>179.1494739102217</v>
      </c>
      <c r="AE157" s="7">
        <f t="shared" si="107"/>
        <v>166.04222405745878</v>
      </c>
      <c r="AF157" s="7">
        <f t="shared" si="107"/>
        <v>152.15693489049417</v>
      </c>
      <c r="AG157" s="7">
        <f t="shared" si="97"/>
        <v>138.3343155316964</v>
      </c>
      <c r="AH157" s="7">
        <f t="shared" si="93"/>
        <v>124.62773594616388</v>
      </c>
      <c r="AI157" s="7">
        <f t="shared" si="93"/>
        <v>111.10214574486652</v>
      </c>
      <c r="AJ157" s="7">
        <f t="shared" si="93"/>
        <v>97.850830357491262</v>
      </c>
      <c r="AK157" s="7">
        <f t="shared" si="93"/>
        <v>85.017997881781412</v>
      </c>
      <c r="AL157" s="7">
        <f t="shared" si="120"/>
        <v>72.83927192591986</v>
      </c>
      <c r="AM157" s="7">
        <f t="shared" si="120"/>
        <v>61.715660576668093</v>
      </c>
      <c r="AN157" s="7">
        <f t="shared" si="120"/>
        <v>52.335170440619912</v>
      </c>
      <c r="AO157" s="7">
        <f t="shared" si="120"/>
        <v>45.7904320963682</v>
      </c>
      <c r="AP157" s="7">
        <f t="shared" si="121"/>
        <v>43.38947391022181</v>
      </c>
      <c r="AQ157" s="7">
        <f t="shared" si="121"/>
        <v>45.7904320963682</v>
      </c>
      <c r="AR157" s="7">
        <f t="shared" si="121"/>
        <v>52.335170440619912</v>
      </c>
      <c r="AS157" s="7">
        <f t="shared" si="121"/>
        <v>61.715660576668093</v>
      </c>
      <c r="AT157" s="7">
        <f t="shared" si="90"/>
        <v>72.83927192591986</v>
      </c>
      <c r="AU157" s="7">
        <f t="shared" si="90"/>
        <v>85.017997881781412</v>
      </c>
      <c r="AV157" s="7">
        <f t="shared" si="90"/>
        <v>97.850830357491262</v>
      </c>
      <c r="AW157" s="7">
        <f t="shared" si="90"/>
        <v>111.10214574486652</v>
      </c>
      <c r="AX157" s="7">
        <f t="shared" si="90"/>
        <v>124.62773594616388</v>
      </c>
      <c r="AY157" s="7">
        <f t="shared" si="90"/>
        <v>138.3343155316964</v>
      </c>
      <c r="AZ157" s="7">
        <f t="shared" si="90"/>
        <v>152.15693489049417</v>
      </c>
      <c r="BA157" s="7">
        <f t="shared" si="122"/>
        <v>166.04222405745878</v>
      </c>
      <c r="BB157" s="7">
        <f t="shared" si="98"/>
        <v>179.1494739102217</v>
      </c>
      <c r="BC157" s="7">
        <f t="shared" si="108"/>
        <v>80.89614568194088</v>
      </c>
      <c r="BD157" s="7">
        <f t="shared" si="99"/>
        <v>10.786152757592117</v>
      </c>
      <c r="BE157" s="40">
        <f t="shared" si="109"/>
        <v>0.97330243918562676</v>
      </c>
      <c r="BF157" s="40">
        <f t="shared" si="110"/>
        <v>0</v>
      </c>
      <c r="BG157" s="40">
        <f t="shared" si="111"/>
        <v>0</v>
      </c>
      <c r="BH157" s="40">
        <f t="shared" si="111"/>
        <v>0</v>
      </c>
      <c r="BI157" s="40">
        <f t="shared" si="111"/>
        <v>0</v>
      </c>
      <c r="BJ157" s="40">
        <f t="shared" si="100"/>
        <v>0</v>
      </c>
      <c r="BK157" s="40">
        <f t="shared" si="94"/>
        <v>0</v>
      </c>
      <c r="BL157" s="40">
        <f t="shared" si="112"/>
        <v>0</v>
      </c>
      <c r="BM157" s="40">
        <f t="shared" si="112"/>
        <v>115.54474577706533</v>
      </c>
      <c r="BN157" s="40">
        <f t="shared" si="112"/>
        <v>392.56960364571052</v>
      </c>
      <c r="BO157" s="40">
        <f t="shared" si="101"/>
        <v>630.45624210861945</v>
      </c>
      <c r="BP157" s="40">
        <f t="shared" si="95"/>
        <v>812.99307988080352</v>
      </c>
      <c r="BQ157" s="40">
        <f t="shared" si="95"/>
        <v>927.74053312447495</v>
      </c>
      <c r="BR157" s="40">
        <f t="shared" si="95"/>
        <v>966.87875253021048</v>
      </c>
      <c r="BS157" s="40">
        <f t="shared" si="95"/>
        <v>927.74053312447495</v>
      </c>
      <c r="BT157" s="40">
        <f t="shared" si="123"/>
        <v>812.99307988080352</v>
      </c>
      <c r="BU157" s="40">
        <f t="shared" si="123"/>
        <v>630.45624210861945</v>
      </c>
      <c r="BV157" s="40">
        <f t="shared" si="123"/>
        <v>392.56960364571052</v>
      </c>
      <c r="BW157" s="40">
        <f t="shared" si="123"/>
        <v>115.54474577706533</v>
      </c>
      <c r="BX157" s="40">
        <f t="shared" si="124"/>
        <v>0</v>
      </c>
      <c r="BY157" s="40">
        <f t="shared" si="124"/>
        <v>0</v>
      </c>
      <c r="BZ157" s="40">
        <f t="shared" si="124"/>
        <v>0</v>
      </c>
      <c r="CA157" s="40">
        <f t="shared" si="124"/>
        <v>0</v>
      </c>
      <c r="CB157" s="40">
        <f t="shared" si="91"/>
        <v>0</v>
      </c>
      <c r="CC157" s="40">
        <f t="shared" si="91"/>
        <v>0</v>
      </c>
      <c r="CD157" s="40">
        <f t="shared" si="91"/>
        <v>0</v>
      </c>
      <c r="CE157" s="40">
        <f t="shared" si="113"/>
        <v>493.10816379040733</v>
      </c>
      <c r="CF157" s="10">
        <f t="shared" si="102"/>
        <v>1.4119040943228618</v>
      </c>
      <c r="CG157" s="14">
        <v>44342</v>
      </c>
      <c r="CH157" s="35">
        <f t="shared" si="103"/>
        <v>6.9387096774193546</v>
      </c>
      <c r="CI157" s="7">
        <f t="shared" si="104"/>
        <v>22.473343157150058</v>
      </c>
      <c r="CJ157" s="7">
        <f t="shared" si="114"/>
        <v>11.46140501014653</v>
      </c>
      <c r="CK157" s="10">
        <f t="shared" si="105"/>
        <v>14.034938115263635</v>
      </c>
      <c r="CM157" s="17" t="s">
        <v>139</v>
      </c>
      <c r="CN157" t="s">
        <v>162</v>
      </c>
      <c r="CO157" s="18" t="s">
        <v>484</v>
      </c>
      <c r="CP157">
        <v>228.8</v>
      </c>
      <c r="CQ157">
        <v>216.7</v>
      </c>
      <c r="CR157">
        <v>226.8</v>
      </c>
      <c r="CS157">
        <v>250.5</v>
      </c>
      <c r="CT157">
        <v>265.8</v>
      </c>
      <c r="CU157">
        <v>264.2</v>
      </c>
      <c r="CV157">
        <v>281.89999999999998</v>
      </c>
      <c r="CW157">
        <v>284.7</v>
      </c>
      <c r="CX157">
        <v>252.7</v>
      </c>
      <c r="CY157">
        <v>233.9</v>
      </c>
      <c r="CZ157">
        <v>168.7</v>
      </c>
      <c r="DA157">
        <v>176.4</v>
      </c>
      <c r="DB157">
        <v>2851.1</v>
      </c>
      <c r="DC157" s="17">
        <v>-15.45</v>
      </c>
      <c r="DD157">
        <v>-44</v>
      </c>
      <c r="DE157">
        <v>473.71</v>
      </c>
      <c r="DF157" s="24">
        <v>4554</v>
      </c>
    </row>
    <row r="158" spans="1:110" ht="15.75" thickBot="1" x14ac:dyDescent="0.3">
      <c r="A158" s="8">
        <v>147</v>
      </c>
      <c r="B158" s="3" t="s">
        <v>20</v>
      </c>
      <c r="C158" s="14">
        <v>44343</v>
      </c>
      <c r="D158" s="11">
        <f t="shared" si="106"/>
        <v>21.436301322946075</v>
      </c>
      <c r="E158" s="8">
        <f t="shared" si="116"/>
        <v>-180</v>
      </c>
      <c r="F158" s="3">
        <f t="shared" si="116"/>
        <v>-165</v>
      </c>
      <c r="G158" s="3">
        <f t="shared" si="116"/>
        <v>-150</v>
      </c>
      <c r="H158" s="3">
        <f t="shared" si="115"/>
        <v>-135</v>
      </c>
      <c r="I158" s="3">
        <f t="shared" si="92"/>
        <v>-120</v>
      </c>
      <c r="J158" s="3">
        <f t="shared" si="92"/>
        <v>-105</v>
      </c>
      <c r="K158" s="3">
        <f t="shared" si="92"/>
        <v>-90</v>
      </c>
      <c r="L158" s="3">
        <f t="shared" si="92"/>
        <v>-75</v>
      </c>
      <c r="M158" s="3">
        <f t="shared" si="117"/>
        <v>-60</v>
      </c>
      <c r="N158" s="3">
        <f t="shared" si="117"/>
        <v>-45</v>
      </c>
      <c r="O158" s="3">
        <f t="shared" si="117"/>
        <v>-30</v>
      </c>
      <c r="P158" s="3">
        <f t="shared" si="117"/>
        <v>-15</v>
      </c>
      <c r="Q158" s="3">
        <f t="shared" si="118"/>
        <v>0</v>
      </c>
      <c r="R158" s="3">
        <f t="shared" si="118"/>
        <v>15</v>
      </c>
      <c r="S158" s="3">
        <f t="shared" si="118"/>
        <v>30</v>
      </c>
      <c r="T158" s="3">
        <f t="shared" si="118"/>
        <v>45</v>
      </c>
      <c r="U158" s="3">
        <f t="shared" ref="U158:X221" si="125">(U$11-12)*15</f>
        <v>60</v>
      </c>
      <c r="V158" s="3">
        <f t="shared" si="125"/>
        <v>75</v>
      </c>
      <c r="W158" s="3">
        <f t="shared" si="125"/>
        <v>90</v>
      </c>
      <c r="X158" s="3">
        <f t="shared" si="125"/>
        <v>105</v>
      </c>
      <c r="Y158" s="3">
        <f t="shared" ref="Y158:AC221" si="126">(Y$11-12)*15</f>
        <v>120</v>
      </c>
      <c r="Z158" s="3">
        <f t="shared" si="126"/>
        <v>135</v>
      </c>
      <c r="AA158" s="3">
        <f t="shared" si="126"/>
        <v>150</v>
      </c>
      <c r="AB158" s="3">
        <f t="shared" si="119"/>
        <v>165</v>
      </c>
      <c r="AC158" s="3">
        <f t="shared" si="96"/>
        <v>180</v>
      </c>
      <c r="AD158" s="7">
        <f t="shared" si="107"/>
        <v>179.31630132294646</v>
      </c>
      <c r="AE158" s="7">
        <f t="shared" si="107"/>
        <v>166.05944365715303</v>
      </c>
      <c r="AF158" s="7">
        <f t="shared" si="107"/>
        <v>152.17786626803252</v>
      </c>
      <c r="AG158" s="7">
        <f t="shared" si="97"/>
        <v>138.36247601476131</v>
      </c>
      <c r="AH158" s="7">
        <f t="shared" si="93"/>
        <v>124.66465185639231</v>
      </c>
      <c r="AI158" s="7">
        <f t="shared" si="93"/>
        <v>111.14925361490444</v>
      </c>
      <c r="AJ158" s="7">
        <f t="shared" si="93"/>
        <v>97.909894441266388</v>
      </c>
      <c r="AK158" s="7">
        <f t="shared" si="93"/>
        <v>85.091341695073169</v>
      </c>
      <c r="AL158" s="7">
        <f t="shared" si="120"/>
        <v>72.929929504206569</v>
      </c>
      <c r="AM158" s="7">
        <f t="shared" si="120"/>
        <v>61.827226556134001</v>
      </c>
      <c r="AN158" s="7">
        <f t="shared" si="120"/>
        <v>52.470519801546899</v>
      </c>
      <c r="AO158" s="7">
        <f t="shared" si="120"/>
        <v>45.947675749969335</v>
      </c>
      <c r="AP158" s="7">
        <f t="shared" si="121"/>
        <v>43.556301322946076</v>
      </c>
      <c r="AQ158" s="7">
        <f t="shared" si="121"/>
        <v>45.947675749969335</v>
      </c>
      <c r="AR158" s="7">
        <f t="shared" si="121"/>
        <v>52.470519801546899</v>
      </c>
      <c r="AS158" s="7">
        <f t="shared" si="121"/>
        <v>61.827226556134001</v>
      </c>
      <c r="AT158" s="7">
        <f t="shared" ref="AT158:AW221" si="127">DEGREES(ACOS((SIN(RADIANS($J$4))*SIN(RADIANS($D158))+COS(RADIANS($J$4))*COS(RADIANS($D158))*COS(RADIANS(U158)))))</f>
        <v>72.929929504206569</v>
      </c>
      <c r="AU158" s="7">
        <f t="shared" si="127"/>
        <v>85.091341695073169</v>
      </c>
      <c r="AV158" s="7">
        <f t="shared" si="127"/>
        <v>97.909894441266388</v>
      </c>
      <c r="AW158" s="7">
        <f t="shared" si="127"/>
        <v>111.14925361490444</v>
      </c>
      <c r="AX158" s="7">
        <f t="shared" ref="AX158:BB221" si="128">DEGREES(ACOS((SIN(RADIANS($J$4))*SIN(RADIANS($D158))+COS(RADIANS($J$4))*COS(RADIANS($D158))*COS(RADIANS(Y158)))))</f>
        <v>124.66465185639231</v>
      </c>
      <c r="AY158" s="7">
        <f t="shared" si="128"/>
        <v>138.36247601476131</v>
      </c>
      <c r="AZ158" s="7">
        <f t="shared" si="128"/>
        <v>152.17786626803252</v>
      </c>
      <c r="BA158" s="7">
        <f t="shared" si="122"/>
        <v>166.05944365715303</v>
      </c>
      <c r="BB158" s="7">
        <f t="shared" si="98"/>
        <v>179.31630132294646</v>
      </c>
      <c r="BC158" s="7">
        <f t="shared" si="108"/>
        <v>80.816966086391687</v>
      </c>
      <c r="BD158" s="7">
        <f t="shared" si="99"/>
        <v>10.775595478185558</v>
      </c>
      <c r="BE158" s="40">
        <f t="shared" si="109"/>
        <v>0.97297250873995333</v>
      </c>
      <c r="BF158" s="40">
        <f t="shared" si="110"/>
        <v>0</v>
      </c>
      <c r="BG158" s="40">
        <f t="shared" si="111"/>
        <v>0</v>
      </c>
      <c r="BH158" s="40">
        <f t="shared" si="111"/>
        <v>0</v>
      </c>
      <c r="BI158" s="40">
        <f t="shared" si="111"/>
        <v>0</v>
      </c>
      <c r="BJ158" s="40">
        <f t="shared" si="100"/>
        <v>0</v>
      </c>
      <c r="BK158" s="40">
        <f t="shared" si="94"/>
        <v>0</v>
      </c>
      <c r="BL158" s="40">
        <f t="shared" si="112"/>
        <v>0</v>
      </c>
      <c r="BM158" s="40">
        <f t="shared" si="112"/>
        <v>113.80932709000706</v>
      </c>
      <c r="BN158" s="40">
        <f t="shared" si="112"/>
        <v>390.42522287184414</v>
      </c>
      <c r="BO158" s="40">
        <f t="shared" si="101"/>
        <v>627.96067762929783</v>
      </c>
      <c r="BP158" s="40">
        <f t="shared" si="95"/>
        <v>810.22804266654748</v>
      </c>
      <c r="BQ158" s="40">
        <f t="shared" si="95"/>
        <v>924.80609826736691</v>
      </c>
      <c r="BR158" s="40">
        <f t="shared" si="95"/>
        <v>963.88653929174973</v>
      </c>
      <c r="BS158" s="40">
        <f t="shared" si="95"/>
        <v>924.80609826736691</v>
      </c>
      <c r="BT158" s="40">
        <f t="shared" si="123"/>
        <v>810.22804266654748</v>
      </c>
      <c r="BU158" s="40">
        <f t="shared" si="123"/>
        <v>627.96067762929783</v>
      </c>
      <c r="BV158" s="40">
        <f t="shared" si="123"/>
        <v>390.42522287184414</v>
      </c>
      <c r="BW158" s="40">
        <f t="shared" si="123"/>
        <v>113.80932709000706</v>
      </c>
      <c r="BX158" s="40">
        <f t="shared" si="124"/>
        <v>0</v>
      </c>
      <c r="BY158" s="40">
        <f t="shared" si="124"/>
        <v>0</v>
      </c>
      <c r="BZ158" s="40">
        <f t="shared" si="124"/>
        <v>0</v>
      </c>
      <c r="CA158" s="40">
        <f t="shared" si="124"/>
        <v>0</v>
      </c>
      <c r="CB158" s="40">
        <f t="shared" ref="CB158:CD221" si="129">IF(1367*$BE158*COS(RADIANS(AZ158))&gt;0,1367*$BE158*COS(RADIANS(AZ158)),0)</f>
        <v>0</v>
      </c>
      <c r="CC158" s="40">
        <f t="shared" si="129"/>
        <v>0</v>
      </c>
      <c r="CD158" s="40">
        <f t="shared" si="129"/>
        <v>0</v>
      </c>
      <c r="CE158" s="40">
        <f t="shared" si="113"/>
        <v>491.58213503879239</v>
      </c>
      <c r="CF158" s="10">
        <f t="shared" si="102"/>
        <v>1.410522149680131</v>
      </c>
      <c r="CG158" s="14">
        <v>44343</v>
      </c>
      <c r="CH158" s="35">
        <f t="shared" si="103"/>
        <v>6.9387096774193546</v>
      </c>
      <c r="CI158" s="7">
        <f t="shared" si="104"/>
        <v>22.358212676502294</v>
      </c>
      <c r="CJ158" s="7">
        <f t="shared" si="114"/>
        <v>11.402688465016171</v>
      </c>
      <c r="CK158" s="10">
        <f t="shared" si="105"/>
        <v>13.970365038594887</v>
      </c>
      <c r="CM158" s="17" t="s">
        <v>113</v>
      </c>
      <c r="CN158" t="s">
        <v>120</v>
      </c>
      <c r="CO158" s="18" t="s">
        <v>485</v>
      </c>
      <c r="CP158">
        <v>147.69999999999999</v>
      </c>
      <c r="CQ158">
        <v>148.30000000000001</v>
      </c>
      <c r="CR158">
        <v>166.5</v>
      </c>
      <c r="CS158">
        <v>207.2</v>
      </c>
      <c r="CT158">
        <v>225.1</v>
      </c>
      <c r="CU158">
        <v>226.5</v>
      </c>
      <c r="CV158">
        <v>243.8</v>
      </c>
      <c r="CW158">
        <v>239.2</v>
      </c>
      <c r="CX158">
        <v>180.7</v>
      </c>
      <c r="CY158">
        <v>183.4</v>
      </c>
      <c r="CZ158">
        <v>169</v>
      </c>
      <c r="DA158">
        <v>151</v>
      </c>
      <c r="DB158">
        <v>2288.4</v>
      </c>
      <c r="DC158" s="17">
        <v>-17.920000000000002</v>
      </c>
      <c r="DD158">
        <v>-51.72</v>
      </c>
      <c r="DE158">
        <v>662.86</v>
      </c>
      <c r="DF158" s="24">
        <v>28818</v>
      </c>
    </row>
    <row r="159" spans="1:110" ht="15.75" thickBot="1" x14ac:dyDescent="0.3">
      <c r="A159" s="8">
        <v>148</v>
      </c>
      <c r="B159" s="3" t="s">
        <v>20</v>
      </c>
      <c r="C159" s="14">
        <v>44344</v>
      </c>
      <c r="D159" s="11">
        <f t="shared" si="106"/>
        <v>21.596776696955082</v>
      </c>
      <c r="E159" s="8">
        <f t="shared" si="116"/>
        <v>-180</v>
      </c>
      <c r="F159" s="3">
        <f t="shared" si="116"/>
        <v>-165</v>
      </c>
      <c r="G159" s="3">
        <f t="shared" si="116"/>
        <v>-150</v>
      </c>
      <c r="H159" s="3">
        <f t="shared" si="115"/>
        <v>-135</v>
      </c>
      <c r="I159" s="3">
        <f t="shared" si="92"/>
        <v>-120</v>
      </c>
      <c r="J159" s="3">
        <f t="shared" si="92"/>
        <v>-105</v>
      </c>
      <c r="K159" s="3">
        <f t="shared" si="92"/>
        <v>-90</v>
      </c>
      <c r="L159" s="3">
        <f t="shared" si="92"/>
        <v>-75</v>
      </c>
      <c r="M159" s="3">
        <f t="shared" si="117"/>
        <v>-60</v>
      </c>
      <c r="N159" s="3">
        <f t="shared" si="117"/>
        <v>-45</v>
      </c>
      <c r="O159" s="3">
        <f t="shared" si="117"/>
        <v>-30</v>
      </c>
      <c r="P159" s="3">
        <f t="shared" si="117"/>
        <v>-15</v>
      </c>
      <c r="Q159" s="3">
        <f t="shared" si="118"/>
        <v>0</v>
      </c>
      <c r="R159" s="3">
        <f t="shared" si="118"/>
        <v>15</v>
      </c>
      <c r="S159" s="3">
        <f t="shared" si="118"/>
        <v>30</v>
      </c>
      <c r="T159" s="3">
        <f t="shared" si="118"/>
        <v>45</v>
      </c>
      <c r="U159" s="3">
        <f t="shared" si="125"/>
        <v>60</v>
      </c>
      <c r="V159" s="3">
        <f t="shared" si="125"/>
        <v>75</v>
      </c>
      <c r="W159" s="3">
        <f t="shared" si="125"/>
        <v>90</v>
      </c>
      <c r="X159" s="3">
        <f t="shared" si="125"/>
        <v>105</v>
      </c>
      <c r="Y159" s="3">
        <f t="shared" si="126"/>
        <v>120</v>
      </c>
      <c r="Z159" s="3">
        <f t="shared" si="126"/>
        <v>135</v>
      </c>
      <c r="AA159" s="3">
        <f t="shared" si="126"/>
        <v>150</v>
      </c>
      <c r="AB159" s="3">
        <f t="shared" si="119"/>
        <v>165</v>
      </c>
      <c r="AC159" s="3">
        <f t="shared" si="96"/>
        <v>180</v>
      </c>
      <c r="AD159" s="7">
        <f t="shared" si="107"/>
        <v>179.47677669695506</v>
      </c>
      <c r="AE159" s="7">
        <f t="shared" si="107"/>
        <v>166.07417873963354</v>
      </c>
      <c r="AF159" s="7">
        <f t="shared" si="107"/>
        <v>152.19714524920946</v>
      </c>
      <c r="AG159" s="7">
        <f t="shared" si="97"/>
        <v>138.38906312147597</v>
      </c>
      <c r="AH159" s="7">
        <f t="shared" si="93"/>
        <v>124.69986060551938</v>
      </c>
      <c r="AI159" s="7">
        <f t="shared" si="93"/>
        <v>111.19440460327853</v>
      </c>
      <c r="AJ159" s="7">
        <f t="shared" si="93"/>
        <v>97.96665392681399</v>
      </c>
      <c r="AK159" s="7">
        <f t="shared" si="93"/>
        <v>85.16192466438585</v>
      </c>
      <c r="AL159" s="7">
        <f t="shared" si="120"/>
        <v>73.017234392986424</v>
      </c>
      <c r="AM159" s="7">
        <f t="shared" si="120"/>
        <v>61.934680174129376</v>
      </c>
      <c r="AN159" s="7">
        <f t="shared" si="120"/>
        <v>52.600835794135499</v>
      </c>
      <c r="AO159" s="7">
        <f t="shared" si="120"/>
        <v>46.09898163263351</v>
      </c>
      <c r="AP159" s="7">
        <f t="shared" si="121"/>
        <v>43.716776696955087</v>
      </c>
      <c r="AQ159" s="7">
        <f t="shared" si="121"/>
        <v>46.09898163263351</v>
      </c>
      <c r="AR159" s="7">
        <f t="shared" si="121"/>
        <v>52.600835794135499</v>
      </c>
      <c r="AS159" s="7">
        <f t="shared" si="121"/>
        <v>61.934680174129376</v>
      </c>
      <c r="AT159" s="7">
        <f t="shared" si="127"/>
        <v>73.017234392986424</v>
      </c>
      <c r="AU159" s="7">
        <f t="shared" si="127"/>
        <v>85.16192466438585</v>
      </c>
      <c r="AV159" s="7">
        <f t="shared" si="127"/>
        <v>97.96665392681399</v>
      </c>
      <c r="AW159" s="7">
        <f t="shared" si="127"/>
        <v>111.19440460327853</v>
      </c>
      <c r="AX159" s="7">
        <f t="shared" si="128"/>
        <v>124.69986060551938</v>
      </c>
      <c r="AY159" s="7">
        <f t="shared" si="128"/>
        <v>138.38906312147597</v>
      </c>
      <c r="AZ159" s="7">
        <f t="shared" si="128"/>
        <v>152.19714524920946</v>
      </c>
      <c r="BA159" s="7">
        <f t="shared" si="122"/>
        <v>166.07417873963354</v>
      </c>
      <c r="BB159" s="7">
        <f t="shared" si="98"/>
        <v>179.47677669695506</v>
      </c>
      <c r="BC159" s="7">
        <f t="shared" si="108"/>
        <v>80.740613543448291</v>
      </c>
      <c r="BD159" s="7">
        <f t="shared" si="99"/>
        <v>10.765415139126439</v>
      </c>
      <c r="BE159" s="40">
        <f t="shared" si="109"/>
        <v>0.97265058712324137</v>
      </c>
      <c r="BF159" s="40">
        <f t="shared" si="110"/>
        <v>0</v>
      </c>
      <c r="BG159" s="40">
        <f t="shared" si="111"/>
        <v>0</v>
      </c>
      <c r="BH159" s="40">
        <f t="shared" si="111"/>
        <v>0</v>
      </c>
      <c r="BI159" s="40">
        <f t="shared" si="111"/>
        <v>0</v>
      </c>
      <c r="BJ159" s="40">
        <f t="shared" si="100"/>
        <v>0</v>
      </c>
      <c r="BK159" s="40">
        <f t="shared" si="94"/>
        <v>0</v>
      </c>
      <c r="BL159" s="40">
        <f t="shared" si="112"/>
        <v>0</v>
      </c>
      <c r="BM159" s="40">
        <f t="shared" si="112"/>
        <v>112.13963555373995</v>
      </c>
      <c r="BN159" s="40">
        <f t="shared" si="112"/>
        <v>388.3588369950279</v>
      </c>
      <c r="BO159" s="40">
        <f t="shared" si="101"/>
        <v>625.55364259956275</v>
      </c>
      <c r="BP159" s="40">
        <f t="shared" si="95"/>
        <v>807.55961834834534</v>
      </c>
      <c r="BQ159" s="40">
        <f t="shared" si="95"/>
        <v>921.97335777319302</v>
      </c>
      <c r="BR159" s="40">
        <f t="shared" si="95"/>
        <v>960.99775360994579</v>
      </c>
      <c r="BS159" s="40">
        <f t="shared" si="95"/>
        <v>921.97335777319302</v>
      </c>
      <c r="BT159" s="40">
        <f t="shared" si="123"/>
        <v>807.55961834834534</v>
      </c>
      <c r="BU159" s="40">
        <f t="shared" si="123"/>
        <v>625.55364259956275</v>
      </c>
      <c r="BV159" s="40">
        <f t="shared" si="123"/>
        <v>388.3588369950279</v>
      </c>
      <c r="BW159" s="40">
        <f t="shared" si="123"/>
        <v>112.13963555373995</v>
      </c>
      <c r="BX159" s="40">
        <f t="shared" si="124"/>
        <v>0</v>
      </c>
      <c r="BY159" s="40">
        <f t="shared" si="124"/>
        <v>0</v>
      </c>
      <c r="BZ159" s="40">
        <f t="shared" si="124"/>
        <v>0</v>
      </c>
      <c r="CA159" s="40">
        <f t="shared" si="124"/>
        <v>0</v>
      </c>
      <c r="CB159" s="40">
        <f t="shared" si="129"/>
        <v>0</v>
      </c>
      <c r="CC159" s="40">
        <f t="shared" si="129"/>
        <v>0</v>
      </c>
      <c r="CD159" s="40">
        <f t="shared" si="129"/>
        <v>0</v>
      </c>
      <c r="CE159" s="40">
        <f t="shared" si="113"/>
        <v>490.10885434107234</v>
      </c>
      <c r="CF159" s="10">
        <f t="shared" si="102"/>
        <v>1.4091895464134983</v>
      </c>
      <c r="CG159" s="14">
        <v>44344</v>
      </c>
      <c r="CH159" s="35">
        <f t="shared" si="103"/>
        <v>6.9387096774193546</v>
      </c>
      <c r="CI159" s="7">
        <f t="shared" si="104"/>
        <v>22.247193990009002</v>
      </c>
      <c r="CJ159" s="7">
        <f t="shared" si="114"/>
        <v>11.346068934904592</v>
      </c>
      <c r="CK159" s="10">
        <f t="shared" si="105"/>
        <v>13.908040283793884</v>
      </c>
      <c r="CM159" s="17" t="s">
        <v>139</v>
      </c>
      <c r="CN159" t="s">
        <v>163</v>
      </c>
      <c r="CO159" s="18" t="s">
        <v>486</v>
      </c>
      <c r="CP159">
        <v>166.6</v>
      </c>
      <c r="CQ159">
        <v>169.8</v>
      </c>
      <c r="CR159">
        <v>164.6</v>
      </c>
      <c r="CS159">
        <v>177.4</v>
      </c>
      <c r="CT159">
        <v>177.3</v>
      </c>
      <c r="CU159">
        <v>187</v>
      </c>
      <c r="CV159">
        <v>197.6</v>
      </c>
      <c r="CW159">
        <v>197.2</v>
      </c>
      <c r="CX159">
        <v>141.4</v>
      </c>
      <c r="CY159">
        <v>140.30000000000001</v>
      </c>
      <c r="CZ159">
        <v>129.5</v>
      </c>
      <c r="DA159">
        <v>118.4</v>
      </c>
      <c r="DB159">
        <v>1967.1</v>
      </c>
      <c r="DC159" s="17">
        <v>-19.82</v>
      </c>
      <c r="DD159">
        <v>-43.14</v>
      </c>
      <c r="DE159">
        <v>859.84</v>
      </c>
      <c r="DF159" s="24">
        <v>22047</v>
      </c>
    </row>
    <row r="160" spans="1:110" ht="15.75" thickBot="1" x14ac:dyDescent="0.3">
      <c r="A160" s="8">
        <v>149</v>
      </c>
      <c r="B160" s="3" t="s">
        <v>20</v>
      </c>
      <c r="C160" s="14">
        <v>44345</v>
      </c>
      <c r="D160" s="11">
        <f t="shared" si="106"/>
        <v>21.75085247993216</v>
      </c>
      <c r="E160" s="8">
        <f t="shared" si="116"/>
        <v>-180</v>
      </c>
      <c r="F160" s="3">
        <f t="shared" si="116"/>
        <v>-165</v>
      </c>
      <c r="G160" s="3">
        <f t="shared" si="116"/>
        <v>-150</v>
      </c>
      <c r="H160" s="3">
        <f t="shared" si="115"/>
        <v>-135</v>
      </c>
      <c r="I160" s="3">
        <f t="shared" si="92"/>
        <v>-120</v>
      </c>
      <c r="J160" s="3">
        <f t="shared" si="92"/>
        <v>-105</v>
      </c>
      <c r="K160" s="3">
        <f t="shared" si="92"/>
        <v>-90</v>
      </c>
      <c r="L160" s="3">
        <f t="shared" si="92"/>
        <v>-75</v>
      </c>
      <c r="M160" s="3">
        <f t="shared" si="117"/>
        <v>-60</v>
      </c>
      <c r="N160" s="3">
        <f t="shared" si="117"/>
        <v>-45</v>
      </c>
      <c r="O160" s="3">
        <f t="shared" si="117"/>
        <v>-30</v>
      </c>
      <c r="P160" s="3">
        <f t="shared" si="117"/>
        <v>-15</v>
      </c>
      <c r="Q160" s="3">
        <f t="shared" si="118"/>
        <v>0</v>
      </c>
      <c r="R160" s="3">
        <f t="shared" si="118"/>
        <v>15</v>
      </c>
      <c r="S160" s="3">
        <f t="shared" si="118"/>
        <v>30</v>
      </c>
      <c r="T160" s="3">
        <f t="shared" si="118"/>
        <v>45</v>
      </c>
      <c r="U160" s="3">
        <f t="shared" si="125"/>
        <v>60</v>
      </c>
      <c r="V160" s="3">
        <f t="shared" si="125"/>
        <v>75</v>
      </c>
      <c r="W160" s="3">
        <f t="shared" si="125"/>
        <v>90</v>
      </c>
      <c r="X160" s="3">
        <f t="shared" si="125"/>
        <v>105</v>
      </c>
      <c r="Y160" s="3">
        <f t="shared" si="126"/>
        <v>120</v>
      </c>
      <c r="Z160" s="3">
        <f t="shared" si="126"/>
        <v>135</v>
      </c>
      <c r="AA160" s="3">
        <f t="shared" si="126"/>
        <v>150</v>
      </c>
      <c r="AB160" s="3">
        <f t="shared" si="119"/>
        <v>165</v>
      </c>
      <c r="AC160" s="3">
        <f t="shared" si="96"/>
        <v>180</v>
      </c>
      <c r="AD160" s="7">
        <f t="shared" si="107"/>
        <v>179.63085247993158</v>
      </c>
      <c r="AE160" s="7">
        <f t="shared" si="107"/>
        <v>166.08663329885772</v>
      </c>
      <c r="AF160" s="7">
        <f t="shared" si="107"/>
        <v>152.21486443918101</v>
      </c>
      <c r="AG160" s="7">
        <f t="shared" si="97"/>
        <v>138.41412662569161</v>
      </c>
      <c r="AH160" s="7">
        <f t="shared" si="93"/>
        <v>124.73338640133662</v>
      </c>
      <c r="AI160" s="7">
        <f t="shared" si="93"/>
        <v>111.23760396157586</v>
      </c>
      <c r="AJ160" s="7">
        <f t="shared" si="93"/>
        <v>98.021098117065762</v>
      </c>
      <c r="AK160" s="7">
        <f t="shared" si="93"/>
        <v>85.229721733506835</v>
      </c>
      <c r="AL160" s="7">
        <f t="shared" si="120"/>
        <v>73.101148553892912</v>
      </c>
      <c r="AM160" s="7">
        <f t="shared" si="120"/>
        <v>62.037972933683228</v>
      </c>
      <c r="AN160" s="7">
        <f t="shared" si="120"/>
        <v>52.726064859092588</v>
      </c>
      <c r="AO160" s="7">
        <f t="shared" si="120"/>
        <v>46.244298670039242</v>
      </c>
      <c r="AP160" s="7">
        <f t="shared" si="121"/>
        <v>43.870852479932161</v>
      </c>
      <c r="AQ160" s="7">
        <f t="shared" si="121"/>
        <v>46.244298670039242</v>
      </c>
      <c r="AR160" s="7">
        <f t="shared" si="121"/>
        <v>52.726064859092588</v>
      </c>
      <c r="AS160" s="7">
        <f t="shared" si="121"/>
        <v>62.037972933683228</v>
      </c>
      <c r="AT160" s="7">
        <f t="shared" si="127"/>
        <v>73.101148553892912</v>
      </c>
      <c r="AU160" s="7">
        <f t="shared" si="127"/>
        <v>85.229721733506835</v>
      </c>
      <c r="AV160" s="7">
        <f t="shared" si="127"/>
        <v>98.021098117065762</v>
      </c>
      <c r="AW160" s="7">
        <f t="shared" si="127"/>
        <v>111.23760396157586</v>
      </c>
      <c r="AX160" s="7">
        <f t="shared" si="128"/>
        <v>124.73338640133662</v>
      </c>
      <c r="AY160" s="7">
        <f t="shared" si="128"/>
        <v>138.41412662569161</v>
      </c>
      <c r="AZ160" s="7">
        <f t="shared" si="128"/>
        <v>152.21486443918101</v>
      </c>
      <c r="BA160" s="7">
        <f t="shared" si="122"/>
        <v>166.08663329885772</v>
      </c>
      <c r="BB160" s="7">
        <f t="shared" si="98"/>
        <v>179.63085247993158</v>
      </c>
      <c r="BC160" s="7">
        <f t="shared" si="108"/>
        <v>80.667130727035541</v>
      </c>
      <c r="BD160" s="7">
        <f t="shared" si="99"/>
        <v>10.755617430271405</v>
      </c>
      <c r="BE160" s="40">
        <f t="shared" si="109"/>
        <v>0.97233676972781347</v>
      </c>
      <c r="BF160" s="40">
        <f t="shared" si="110"/>
        <v>0</v>
      </c>
      <c r="BG160" s="40">
        <f t="shared" si="111"/>
        <v>0</v>
      </c>
      <c r="BH160" s="40">
        <f t="shared" si="111"/>
        <v>0</v>
      </c>
      <c r="BI160" s="40">
        <f t="shared" si="111"/>
        <v>0</v>
      </c>
      <c r="BJ160" s="40">
        <f t="shared" si="100"/>
        <v>0</v>
      </c>
      <c r="BK160" s="40">
        <f t="shared" si="94"/>
        <v>0</v>
      </c>
      <c r="BL160" s="40">
        <f t="shared" si="112"/>
        <v>0</v>
      </c>
      <c r="BM160" s="40">
        <f t="shared" si="112"/>
        <v>110.53618034163904</v>
      </c>
      <c r="BN160" s="40">
        <f t="shared" si="112"/>
        <v>386.37131610208996</v>
      </c>
      <c r="BO160" s="40">
        <f t="shared" si="101"/>
        <v>623.23631702965019</v>
      </c>
      <c r="BP160" s="40">
        <f t="shared" si="95"/>
        <v>804.98922474902906</v>
      </c>
      <c r="BQ160" s="40">
        <f t="shared" si="95"/>
        <v>919.24387896003145</v>
      </c>
      <c r="BR160" s="40">
        <f t="shared" si="95"/>
        <v>958.21401379292206</v>
      </c>
      <c r="BS160" s="40">
        <f t="shared" si="95"/>
        <v>919.24387896003145</v>
      </c>
      <c r="BT160" s="40">
        <f t="shared" si="123"/>
        <v>804.98922474902906</v>
      </c>
      <c r="BU160" s="40">
        <f t="shared" si="123"/>
        <v>623.23631702965019</v>
      </c>
      <c r="BV160" s="40">
        <f t="shared" si="123"/>
        <v>386.37131610208996</v>
      </c>
      <c r="BW160" s="40">
        <f t="shared" si="123"/>
        <v>110.53618034163904</v>
      </c>
      <c r="BX160" s="40">
        <f t="shared" si="124"/>
        <v>0</v>
      </c>
      <c r="BY160" s="40">
        <f t="shared" si="124"/>
        <v>0</v>
      </c>
      <c r="BZ160" s="40">
        <f t="shared" si="124"/>
        <v>0</v>
      </c>
      <c r="CA160" s="40">
        <f t="shared" si="124"/>
        <v>0</v>
      </c>
      <c r="CB160" s="40">
        <f t="shared" si="129"/>
        <v>0</v>
      </c>
      <c r="CC160" s="40">
        <f t="shared" si="129"/>
        <v>0</v>
      </c>
      <c r="CD160" s="40">
        <f t="shared" si="129"/>
        <v>0</v>
      </c>
      <c r="CE160" s="40">
        <f t="shared" si="113"/>
        <v>488.68914703439026</v>
      </c>
      <c r="CF160" s="10">
        <f t="shared" si="102"/>
        <v>1.4079070293234572</v>
      </c>
      <c r="CG160" s="14">
        <v>44345</v>
      </c>
      <c r="CH160" s="35">
        <f t="shared" si="103"/>
        <v>6.9387096774193546</v>
      </c>
      <c r="CI160" s="7">
        <f t="shared" si="104"/>
        <v>22.140341761656558</v>
      </c>
      <c r="CJ160" s="7">
        <f t="shared" si="114"/>
        <v>11.291574298444845</v>
      </c>
      <c r="CK160" s="10">
        <f t="shared" si="105"/>
        <v>13.848000278130348</v>
      </c>
      <c r="CM160" s="17" t="s">
        <v>222</v>
      </c>
      <c r="CN160" t="s">
        <v>224</v>
      </c>
      <c r="CO160" s="18" t="s">
        <v>487</v>
      </c>
      <c r="CP160">
        <v>251</v>
      </c>
      <c r="CQ160">
        <v>220.2</v>
      </c>
      <c r="CR160">
        <v>229.7</v>
      </c>
      <c r="CS160">
        <v>195.3</v>
      </c>
      <c r="CT160">
        <v>202.4</v>
      </c>
      <c r="CU160">
        <v>173.2</v>
      </c>
      <c r="CV160">
        <v>187.6</v>
      </c>
      <c r="CW160">
        <v>222.5</v>
      </c>
      <c r="CX160">
        <v>235.9</v>
      </c>
      <c r="CY160">
        <v>274.10000000000002</v>
      </c>
      <c r="CZ160">
        <v>271.3</v>
      </c>
      <c r="DA160">
        <v>267.8</v>
      </c>
      <c r="DB160">
        <v>2731</v>
      </c>
      <c r="DC160" s="17">
        <v>-7.1</v>
      </c>
      <c r="DD160">
        <v>-34.869999999999997</v>
      </c>
      <c r="DE160">
        <v>7.43</v>
      </c>
      <c r="DF160" s="24">
        <v>4384</v>
      </c>
    </row>
    <row r="161" spans="1:110" ht="15.75" thickBot="1" x14ac:dyDescent="0.3">
      <c r="A161" s="8">
        <v>150</v>
      </c>
      <c r="B161" s="3" t="s">
        <v>20</v>
      </c>
      <c r="C161" s="14">
        <v>44346</v>
      </c>
      <c r="D161" s="11">
        <f t="shared" si="106"/>
        <v>21.898483015897597</v>
      </c>
      <c r="E161" s="8">
        <f t="shared" si="116"/>
        <v>-180</v>
      </c>
      <c r="F161" s="3">
        <f t="shared" si="116"/>
        <v>-165</v>
      </c>
      <c r="G161" s="3">
        <f t="shared" si="116"/>
        <v>-150</v>
      </c>
      <c r="H161" s="3">
        <f t="shared" si="115"/>
        <v>-135</v>
      </c>
      <c r="I161" s="3">
        <f t="shared" si="92"/>
        <v>-120</v>
      </c>
      <c r="J161" s="3">
        <f t="shared" si="92"/>
        <v>-105</v>
      </c>
      <c r="K161" s="3">
        <f t="shared" si="92"/>
        <v>-90</v>
      </c>
      <c r="L161" s="3">
        <f t="shared" si="92"/>
        <v>-75</v>
      </c>
      <c r="M161" s="3">
        <f t="shared" si="117"/>
        <v>-60</v>
      </c>
      <c r="N161" s="3">
        <f t="shared" si="117"/>
        <v>-45</v>
      </c>
      <c r="O161" s="3">
        <f t="shared" si="117"/>
        <v>-30</v>
      </c>
      <c r="P161" s="3">
        <f t="shared" si="117"/>
        <v>-15</v>
      </c>
      <c r="Q161" s="3">
        <f t="shared" si="118"/>
        <v>0</v>
      </c>
      <c r="R161" s="3">
        <f t="shared" si="118"/>
        <v>15</v>
      </c>
      <c r="S161" s="3">
        <f t="shared" si="118"/>
        <v>30</v>
      </c>
      <c r="T161" s="3">
        <f t="shared" si="118"/>
        <v>45</v>
      </c>
      <c r="U161" s="3">
        <f t="shared" si="125"/>
        <v>60</v>
      </c>
      <c r="V161" s="3">
        <f t="shared" si="125"/>
        <v>75</v>
      </c>
      <c r="W161" s="3">
        <f t="shared" si="125"/>
        <v>90</v>
      </c>
      <c r="X161" s="3">
        <f t="shared" si="125"/>
        <v>105</v>
      </c>
      <c r="Y161" s="3">
        <f t="shared" si="126"/>
        <v>120</v>
      </c>
      <c r="Z161" s="3">
        <f t="shared" si="126"/>
        <v>135</v>
      </c>
      <c r="AA161" s="3">
        <f t="shared" si="126"/>
        <v>150</v>
      </c>
      <c r="AB161" s="3">
        <f t="shared" si="119"/>
        <v>165</v>
      </c>
      <c r="AC161" s="3">
        <f t="shared" si="96"/>
        <v>180</v>
      </c>
      <c r="AD161" s="7">
        <f t="shared" si="107"/>
        <v>179.77848301589722</v>
      </c>
      <c r="AE161" s="7">
        <f t="shared" si="107"/>
        <v>166.09700682141306</v>
      </c>
      <c r="AF161" s="7">
        <f t="shared" si="107"/>
        <v>152.23111407569544</v>
      </c>
      <c r="AG161" s="7">
        <f t="shared" si="97"/>
        <v>138.43771506082931</v>
      </c>
      <c r="AH161" s="7">
        <f t="shared" si="93"/>
        <v>124.76525294006483</v>
      </c>
      <c r="AI161" s="7">
        <f t="shared" si="93"/>
        <v>111.27885700026455</v>
      </c>
      <c r="AJ161" s="7">
        <f t="shared" si="93"/>
        <v>98.073216880205223</v>
      </c>
      <c r="AK161" s="7">
        <f t="shared" si="93"/>
        <v>85.294708896945778</v>
      </c>
      <c r="AL161" s="7">
        <f t="shared" si="120"/>
        <v>73.181635474743814</v>
      </c>
      <c r="AM161" s="7">
        <f t="shared" si="120"/>
        <v>62.137058289933456</v>
      </c>
      <c r="AN161" s="7">
        <f t="shared" si="120"/>
        <v>52.846155629773094</v>
      </c>
      <c r="AO161" s="7">
        <f t="shared" si="120"/>
        <v>46.383577870067903</v>
      </c>
      <c r="AP161" s="7">
        <f t="shared" si="121"/>
        <v>44.018483015897594</v>
      </c>
      <c r="AQ161" s="7">
        <f t="shared" si="121"/>
        <v>46.383577870067903</v>
      </c>
      <c r="AR161" s="7">
        <f t="shared" si="121"/>
        <v>52.846155629773094</v>
      </c>
      <c r="AS161" s="7">
        <f t="shared" si="121"/>
        <v>62.137058289933456</v>
      </c>
      <c r="AT161" s="7">
        <f t="shared" si="127"/>
        <v>73.181635474743814</v>
      </c>
      <c r="AU161" s="7">
        <f t="shared" si="127"/>
        <v>85.294708896945778</v>
      </c>
      <c r="AV161" s="7">
        <f t="shared" si="127"/>
        <v>98.073216880205223</v>
      </c>
      <c r="AW161" s="7">
        <f t="shared" si="127"/>
        <v>111.27885700026455</v>
      </c>
      <c r="AX161" s="7">
        <f t="shared" si="128"/>
        <v>124.76525294006483</v>
      </c>
      <c r="AY161" s="7">
        <f t="shared" si="128"/>
        <v>138.43771506082931</v>
      </c>
      <c r="AZ161" s="7">
        <f t="shared" si="128"/>
        <v>152.23111407569544</v>
      </c>
      <c r="BA161" s="7">
        <f t="shared" si="122"/>
        <v>166.09700682141306</v>
      </c>
      <c r="BB161" s="7">
        <f t="shared" si="98"/>
        <v>179.77848301589722</v>
      </c>
      <c r="BC161" s="7">
        <f t="shared" si="108"/>
        <v>80.596559180247283</v>
      </c>
      <c r="BD161" s="7">
        <f t="shared" si="99"/>
        <v>10.746207890699639</v>
      </c>
      <c r="BE161" s="40">
        <f t="shared" si="109"/>
        <v>0.97203114954453662</v>
      </c>
      <c r="BF161" s="40">
        <f t="shared" si="110"/>
        <v>0</v>
      </c>
      <c r="BG161" s="40">
        <f t="shared" si="111"/>
        <v>0</v>
      </c>
      <c r="BH161" s="40">
        <f t="shared" si="111"/>
        <v>0</v>
      </c>
      <c r="BI161" s="40">
        <f t="shared" si="111"/>
        <v>0</v>
      </c>
      <c r="BJ161" s="40">
        <f t="shared" si="100"/>
        <v>0</v>
      </c>
      <c r="BK161" s="40">
        <f t="shared" si="94"/>
        <v>0</v>
      </c>
      <c r="BL161" s="40">
        <f t="shared" si="112"/>
        <v>0</v>
      </c>
      <c r="BM161" s="40">
        <f t="shared" si="112"/>
        <v>108.99944674872917</v>
      </c>
      <c r="BN161" s="40">
        <f t="shared" si="112"/>
        <v>384.46349363372286</v>
      </c>
      <c r="BO161" s="40">
        <f t="shared" si="101"/>
        <v>621.00983331971497</v>
      </c>
      <c r="BP161" s="40">
        <f t="shared" si="95"/>
        <v>802.51822366841543</v>
      </c>
      <c r="BQ161" s="40">
        <f t="shared" si="95"/>
        <v>916.61916783435788</v>
      </c>
      <c r="BR161" s="40">
        <f t="shared" si="95"/>
        <v>955.53687503335868</v>
      </c>
      <c r="BS161" s="40">
        <f t="shared" si="95"/>
        <v>916.61916783435788</v>
      </c>
      <c r="BT161" s="40">
        <f t="shared" si="123"/>
        <v>802.51822366841543</v>
      </c>
      <c r="BU161" s="40">
        <f t="shared" si="123"/>
        <v>621.00983331971497</v>
      </c>
      <c r="BV161" s="40">
        <f t="shared" si="123"/>
        <v>384.46349363372286</v>
      </c>
      <c r="BW161" s="40">
        <f t="shared" si="123"/>
        <v>108.99944674872917</v>
      </c>
      <c r="BX161" s="40">
        <f t="shared" si="124"/>
        <v>0</v>
      </c>
      <c r="BY161" s="40">
        <f t="shared" si="124"/>
        <v>0</v>
      </c>
      <c r="BZ161" s="40">
        <f t="shared" si="124"/>
        <v>0</v>
      </c>
      <c r="CA161" s="40">
        <f t="shared" si="124"/>
        <v>0</v>
      </c>
      <c r="CB161" s="40">
        <f t="shared" si="129"/>
        <v>0</v>
      </c>
      <c r="CC161" s="40">
        <f t="shared" si="129"/>
        <v>0</v>
      </c>
      <c r="CD161" s="40">
        <f t="shared" si="129"/>
        <v>0</v>
      </c>
      <c r="CE161" s="40">
        <f t="shared" si="113"/>
        <v>487.32380626701291</v>
      </c>
      <c r="CF161" s="10">
        <f t="shared" si="102"/>
        <v>1.406675323473777</v>
      </c>
      <c r="CG161" s="14">
        <v>44346</v>
      </c>
      <c r="CH161" s="35">
        <f t="shared" si="103"/>
        <v>6.9387096774193546</v>
      </c>
      <c r="CI161" s="7">
        <f t="shared" si="104"/>
        <v>22.037708479210323</v>
      </c>
      <c r="CJ161" s="7">
        <f t="shared" si="114"/>
        <v>11.239231324397265</v>
      </c>
      <c r="CK161" s="10">
        <f t="shared" si="105"/>
        <v>13.790280100078771</v>
      </c>
      <c r="CM161" s="17" t="s">
        <v>139</v>
      </c>
      <c r="CN161" t="s">
        <v>164</v>
      </c>
      <c r="CO161" s="18" t="s">
        <v>488</v>
      </c>
      <c r="CP161">
        <v>200.9</v>
      </c>
      <c r="CQ161">
        <v>211.9</v>
      </c>
      <c r="CR161">
        <v>219.8</v>
      </c>
      <c r="CS161">
        <v>248.9</v>
      </c>
      <c r="CT161">
        <v>264.8</v>
      </c>
      <c r="CU161">
        <v>268.89999999999998</v>
      </c>
      <c r="CV161">
        <v>276.5</v>
      </c>
      <c r="CW161">
        <v>281.89999999999998</v>
      </c>
      <c r="CX161">
        <v>256.60000000000002</v>
      </c>
      <c r="CY161">
        <v>235.3</v>
      </c>
      <c r="CZ161">
        <v>194.7</v>
      </c>
      <c r="DA161">
        <v>184.2</v>
      </c>
      <c r="DB161">
        <v>2844.4</v>
      </c>
      <c r="DC161" s="17">
        <v>-17.739999999999998</v>
      </c>
      <c r="DD161">
        <v>-46.18</v>
      </c>
      <c r="DE161">
        <v>760.36</v>
      </c>
      <c r="DF161" s="24">
        <v>9475</v>
      </c>
    </row>
    <row r="162" spans="1:110" ht="15.75" thickBot="1" x14ac:dyDescent="0.3">
      <c r="A162" s="8">
        <v>151</v>
      </c>
      <c r="B162" s="3" t="s">
        <v>20</v>
      </c>
      <c r="C162" s="14">
        <v>44347</v>
      </c>
      <c r="D162" s="11">
        <f t="shared" si="106"/>
        <v>22.039624558737447</v>
      </c>
      <c r="E162" s="8">
        <f t="shared" si="116"/>
        <v>-180</v>
      </c>
      <c r="F162" s="3">
        <f t="shared" si="116"/>
        <v>-165</v>
      </c>
      <c r="G162" s="3">
        <f t="shared" si="116"/>
        <v>-150</v>
      </c>
      <c r="H162" s="3">
        <f t="shared" si="115"/>
        <v>-135</v>
      </c>
      <c r="I162" s="3">
        <f t="shared" si="92"/>
        <v>-120</v>
      </c>
      <c r="J162" s="3">
        <f t="shared" si="92"/>
        <v>-105</v>
      </c>
      <c r="K162" s="3">
        <f t="shared" si="92"/>
        <v>-90</v>
      </c>
      <c r="L162" s="3">
        <f t="shared" si="92"/>
        <v>-75</v>
      </c>
      <c r="M162" s="3">
        <f t="shared" si="117"/>
        <v>-60</v>
      </c>
      <c r="N162" s="3">
        <f t="shared" si="117"/>
        <v>-45</v>
      </c>
      <c r="O162" s="3">
        <f t="shared" si="117"/>
        <v>-30</v>
      </c>
      <c r="P162" s="3">
        <f t="shared" si="117"/>
        <v>-15</v>
      </c>
      <c r="Q162" s="3">
        <f t="shared" si="118"/>
        <v>0</v>
      </c>
      <c r="R162" s="3">
        <f t="shared" si="118"/>
        <v>15</v>
      </c>
      <c r="S162" s="3">
        <f t="shared" si="118"/>
        <v>30</v>
      </c>
      <c r="T162" s="3">
        <f t="shared" si="118"/>
        <v>45</v>
      </c>
      <c r="U162" s="3">
        <f t="shared" si="125"/>
        <v>60</v>
      </c>
      <c r="V162" s="3">
        <f t="shared" si="125"/>
        <v>75</v>
      </c>
      <c r="W162" s="3">
        <f t="shared" si="125"/>
        <v>90</v>
      </c>
      <c r="X162" s="3">
        <f t="shared" si="125"/>
        <v>105</v>
      </c>
      <c r="Y162" s="3">
        <f t="shared" si="126"/>
        <v>120</v>
      </c>
      <c r="Z162" s="3">
        <f t="shared" si="126"/>
        <v>135</v>
      </c>
      <c r="AA162" s="3">
        <f t="shared" si="126"/>
        <v>150</v>
      </c>
      <c r="AB162" s="3">
        <f t="shared" si="119"/>
        <v>165</v>
      </c>
      <c r="AC162" s="3">
        <f t="shared" si="96"/>
        <v>180</v>
      </c>
      <c r="AD162" s="7">
        <f t="shared" si="107"/>
        <v>179.91962455874005</v>
      </c>
      <c r="AE162" s="7">
        <f t="shared" si="107"/>
        <v>166.10549364358454</v>
      </c>
      <c r="AF162" s="7">
        <f t="shared" si="107"/>
        <v>152.24598182747658</v>
      </c>
      <c r="AG162" s="7">
        <f t="shared" si="97"/>
        <v>138.45987561289718</v>
      </c>
      <c r="AH162" s="7">
        <f t="shared" si="93"/>
        <v>124.79548334428328</v>
      </c>
      <c r="AI162" s="7">
        <f t="shared" si="93"/>
        <v>111.31816905514238</v>
      </c>
      <c r="AJ162" s="7">
        <f t="shared" si="93"/>
        <v>98.123000636608154</v>
      </c>
      <c r="AK162" s="7">
        <f t="shared" si="93"/>
        <v>85.356863201705451</v>
      </c>
      <c r="AL162" s="7">
        <f t="shared" si="120"/>
        <v>73.258660180271377</v>
      </c>
      <c r="AM162" s="7">
        <f t="shared" si="120"/>
        <v>62.231891662601463</v>
      </c>
      <c r="AN162" s="7">
        <f t="shared" si="120"/>
        <v>52.961058940592785</v>
      </c>
      <c r="AO162" s="7">
        <f t="shared" si="120"/>
        <v>46.51677233133924</v>
      </c>
      <c r="AP162" s="7">
        <f t="shared" si="121"/>
        <v>44.159624558737448</v>
      </c>
      <c r="AQ162" s="7">
        <f t="shared" si="121"/>
        <v>46.51677233133924</v>
      </c>
      <c r="AR162" s="7">
        <f t="shared" si="121"/>
        <v>52.961058940592785</v>
      </c>
      <c r="AS162" s="7">
        <f t="shared" si="121"/>
        <v>62.231891662601463</v>
      </c>
      <c r="AT162" s="7">
        <f t="shared" si="127"/>
        <v>73.258660180271377</v>
      </c>
      <c r="AU162" s="7">
        <f t="shared" si="127"/>
        <v>85.356863201705451</v>
      </c>
      <c r="AV162" s="7">
        <f t="shared" si="127"/>
        <v>98.123000636608154</v>
      </c>
      <c r="AW162" s="7">
        <f t="shared" si="127"/>
        <v>111.31816905514238</v>
      </c>
      <c r="AX162" s="7">
        <f t="shared" si="128"/>
        <v>124.79548334428328</v>
      </c>
      <c r="AY162" s="7">
        <f t="shared" si="128"/>
        <v>138.45987561289718</v>
      </c>
      <c r="AZ162" s="7">
        <f t="shared" si="128"/>
        <v>152.24598182747658</v>
      </c>
      <c r="BA162" s="7">
        <f t="shared" si="122"/>
        <v>166.10549364358454</v>
      </c>
      <c r="BB162" s="7">
        <f t="shared" si="98"/>
        <v>179.91962455874005</v>
      </c>
      <c r="BC162" s="7">
        <f t="shared" si="108"/>
        <v>80.528939241403904</v>
      </c>
      <c r="BD162" s="7">
        <f t="shared" si="99"/>
        <v>10.737191898853855</v>
      </c>
      <c r="BE162" s="40">
        <f t="shared" si="109"/>
        <v>0.97173381713526685</v>
      </c>
      <c r="BF162" s="40">
        <f t="shared" si="110"/>
        <v>0</v>
      </c>
      <c r="BG162" s="40">
        <f t="shared" si="111"/>
        <v>0</v>
      </c>
      <c r="BH162" s="40">
        <f t="shared" si="111"/>
        <v>0</v>
      </c>
      <c r="BI162" s="40">
        <f t="shared" si="111"/>
        <v>0</v>
      </c>
      <c r="BJ162" s="40">
        <f t="shared" si="100"/>
        <v>0</v>
      </c>
      <c r="BK162" s="40">
        <f t="shared" si="94"/>
        <v>0</v>
      </c>
      <c r="BL162" s="40">
        <f t="shared" si="112"/>
        <v>0</v>
      </c>
      <c r="BM162" s="40">
        <f t="shared" si="112"/>
        <v>107.52989633138623</v>
      </c>
      <c r="BN162" s="40">
        <f t="shared" si="112"/>
        <v>382.63616622548801</v>
      </c>
      <c r="BO162" s="40">
        <f t="shared" si="101"/>
        <v>618.87527584433963</v>
      </c>
      <c r="BP162" s="40">
        <f t="shared" si="95"/>
        <v>800.14792027100475</v>
      </c>
      <c r="BQ162" s="40">
        <f t="shared" si="95"/>
        <v>914.10066835501436</v>
      </c>
      <c r="BR162" s="40">
        <f t="shared" si="95"/>
        <v>952.96782863026385</v>
      </c>
      <c r="BS162" s="40">
        <f t="shared" si="95"/>
        <v>914.10066835501436</v>
      </c>
      <c r="BT162" s="40">
        <f t="shared" si="123"/>
        <v>800.14792027100475</v>
      </c>
      <c r="BU162" s="40">
        <f t="shared" si="123"/>
        <v>618.87527584433963</v>
      </c>
      <c r="BV162" s="40">
        <f t="shared" si="123"/>
        <v>382.63616622548801</v>
      </c>
      <c r="BW162" s="40">
        <f t="shared" si="123"/>
        <v>107.52989633138623</v>
      </c>
      <c r="BX162" s="40">
        <f t="shared" si="124"/>
        <v>0</v>
      </c>
      <c r="BY162" s="40">
        <f t="shared" si="124"/>
        <v>0</v>
      </c>
      <c r="BZ162" s="40">
        <f t="shared" si="124"/>
        <v>0</v>
      </c>
      <c r="CA162" s="40">
        <f t="shared" si="124"/>
        <v>0</v>
      </c>
      <c r="CB162" s="40">
        <f t="shared" si="129"/>
        <v>0</v>
      </c>
      <c r="CC162" s="40">
        <f t="shared" si="129"/>
        <v>0</v>
      </c>
      <c r="CD162" s="40">
        <f t="shared" si="129"/>
        <v>0</v>
      </c>
      <c r="CE162" s="40">
        <f t="shared" si="113"/>
        <v>486.0135926014346</v>
      </c>
      <c r="CF162" s="10">
        <f t="shared" si="102"/>
        <v>1.4054951329009628</v>
      </c>
      <c r="CG162" s="14">
        <v>44347</v>
      </c>
      <c r="CH162" s="35">
        <f t="shared" si="103"/>
        <v>6.9387096774193546</v>
      </c>
      <c r="CI162" s="7">
        <f t="shared" si="104"/>
        <v>21.939344431058366</v>
      </c>
      <c r="CJ162" s="7">
        <f t="shared" si="114"/>
        <v>11.189065659839766</v>
      </c>
      <c r="CK162" s="10">
        <f t="shared" si="105"/>
        <v>13.734913453548057</v>
      </c>
      <c r="CM162" s="17" t="s">
        <v>139</v>
      </c>
      <c r="CN162" t="s">
        <v>165</v>
      </c>
      <c r="CO162" s="18" t="s">
        <v>489</v>
      </c>
      <c r="CP162">
        <v>133</v>
      </c>
      <c r="CQ162">
        <v>160.5</v>
      </c>
      <c r="CR162">
        <v>146.30000000000001</v>
      </c>
      <c r="CS162">
        <v>162.30000000000001</v>
      </c>
      <c r="CT162">
        <v>167.3</v>
      </c>
      <c r="CU162">
        <v>170.7</v>
      </c>
      <c r="CV162">
        <v>190.1</v>
      </c>
      <c r="CW162">
        <v>183.1</v>
      </c>
      <c r="CX162">
        <v>128.6</v>
      </c>
      <c r="CY162">
        <v>130.4</v>
      </c>
      <c r="CZ162">
        <v>123.9</v>
      </c>
      <c r="DA162">
        <v>124.8</v>
      </c>
      <c r="DB162">
        <v>1821</v>
      </c>
      <c r="DC162" s="17">
        <v>-21.77</v>
      </c>
      <c r="DD162">
        <v>-43.35</v>
      </c>
      <c r="DE162">
        <v>939.96</v>
      </c>
      <c r="DF162" s="24">
        <v>3654</v>
      </c>
    </row>
    <row r="163" spans="1:110" ht="15.75" thickBot="1" x14ac:dyDescent="0.3">
      <c r="A163" s="8">
        <v>152</v>
      </c>
      <c r="B163" s="3" t="s">
        <v>21</v>
      </c>
      <c r="C163" s="14">
        <v>44348</v>
      </c>
      <c r="D163" s="11">
        <f t="shared" si="106"/>
        <v>22.174235285166493</v>
      </c>
      <c r="E163" s="8">
        <f t="shared" si="116"/>
        <v>-180</v>
      </c>
      <c r="F163" s="3">
        <f t="shared" si="116"/>
        <v>-165</v>
      </c>
      <c r="G163" s="3">
        <f t="shared" si="116"/>
        <v>-150</v>
      </c>
      <c r="H163" s="3">
        <f t="shared" si="115"/>
        <v>-135</v>
      </c>
      <c r="I163" s="3">
        <f t="shared" si="92"/>
        <v>-120</v>
      </c>
      <c r="J163" s="3">
        <f t="shared" si="92"/>
        <v>-105</v>
      </c>
      <c r="K163" s="3">
        <f t="shared" si="92"/>
        <v>-90</v>
      </c>
      <c r="L163" s="3">
        <f t="shared" si="92"/>
        <v>-75</v>
      </c>
      <c r="M163" s="3">
        <f t="shared" si="117"/>
        <v>-60</v>
      </c>
      <c r="N163" s="3">
        <f t="shared" si="117"/>
        <v>-45</v>
      </c>
      <c r="O163" s="3">
        <f t="shared" si="117"/>
        <v>-30</v>
      </c>
      <c r="P163" s="3">
        <f t="shared" si="117"/>
        <v>-15</v>
      </c>
      <c r="Q163" s="3">
        <f t="shared" si="118"/>
        <v>0</v>
      </c>
      <c r="R163" s="3">
        <f t="shared" si="118"/>
        <v>15</v>
      </c>
      <c r="S163" s="3">
        <f t="shared" si="118"/>
        <v>30</v>
      </c>
      <c r="T163" s="3">
        <f t="shared" si="118"/>
        <v>45</v>
      </c>
      <c r="U163" s="3">
        <f t="shared" si="125"/>
        <v>60</v>
      </c>
      <c r="V163" s="3">
        <f t="shared" si="125"/>
        <v>75</v>
      </c>
      <c r="W163" s="3">
        <f t="shared" si="125"/>
        <v>90</v>
      </c>
      <c r="X163" s="3">
        <f t="shared" si="125"/>
        <v>105</v>
      </c>
      <c r="Y163" s="3">
        <f t="shared" si="126"/>
        <v>120</v>
      </c>
      <c r="Z163" s="3">
        <f t="shared" si="126"/>
        <v>135</v>
      </c>
      <c r="AA163" s="3">
        <f t="shared" si="126"/>
        <v>150</v>
      </c>
      <c r="AB163" s="3">
        <f t="shared" si="119"/>
        <v>165</v>
      </c>
      <c r="AC163" s="3">
        <f t="shared" si="96"/>
        <v>180</v>
      </c>
      <c r="AD163" s="7">
        <f t="shared" si="107"/>
        <v>179.94576471483103</v>
      </c>
      <c r="AE163" s="7">
        <f t="shared" si="107"/>
        <v>166.11228235543498</v>
      </c>
      <c r="AF163" s="7">
        <f t="shared" si="107"/>
        <v>152.25955260178966</v>
      </c>
      <c r="AG163" s="7">
        <f t="shared" si="97"/>
        <v>138.48065401737509</v>
      </c>
      <c r="AH163" s="7">
        <f t="shared" si="93"/>
        <v>124.82410010282362</v>
      </c>
      <c r="AI163" s="7">
        <f t="shared" si="93"/>
        <v>111.35554545470427</v>
      </c>
      <c r="AJ163" s="7">
        <f t="shared" si="93"/>
        <v>98.170440345983835</v>
      </c>
      <c r="AK163" s="7">
        <f t="shared" si="93"/>
        <v>85.416162748719188</v>
      </c>
      <c r="AL163" s="7">
        <f t="shared" si="120"/>
        <v>73.332189242170628</v>
      </c>
      <c r="AM163" s="7">
        <f t="shared" si="120"/>
        <v>62.322430447728024</v>
      </c>
      <c r="AN163" s="7">
        <f t="shared" si="120"/>
        <v>53.0707278349917</v>
      </c>
      <c r="AO163" s="7">
        <f t="shared" si="120"/>
        <v>46.643837251433325</v>
      </c>
      <c r="AP163" s="7">
        <f t="shared" si="121"/>
        <v>44.294235285166494</v>
      </c>
      <c r="AQ163" s="7">
        <f t="shared" si="121"/>
        <v>46.643837251433325</v>
      </c>
      <c r="AR163" s="7">
        <f t="shared" si="121"/>
        <v>53.0707278349917</v>
      </c>
      <c r="AS163" s="7">
        <f t="shared" si="121"/>
        <v>62.322430447728024</v>
      </c>
      <c r="AT163" s="7">
        <f t="shared" si="127"/>
        <v>73.332189242170628</v>
      </c>
      <c r="AU163" s="7">
        <f t="shared" si="127"/>
        <v>85.416162748719188</v>
      </c>
      <c r="AV163" s="7">
        <f t="shared" si="127"/>
        <v>98.170440345983835</v>
      </c>
      <c r="AW163" s="7">
        <f t="shared" si="127"/>
        <v>111.35554545470427</v>
      </c>
      <c r="AX163" s="7">
        <f t="shared" si="128"/>
        <v>124.82410010282362</v>
      </c>
      <c r="AY163" s="7">
        <f t="shared" si="128"/>
        <v>138.48065401737509</v>
      </c>
      <c r="AZ163" s="7">
        <f t="shared" si="128"/>
        <v>152.25955260178966</v>
      </c>
      <c r="BA163" s="7">
        <f t="shared" si="122"/>
        <v>166.11228235543498</v>
      </c>
      <c r="BB163" s="7">
        <f t="shared" si="98"/>
        <v>179.94576471483103</v>
      </c>
      <c r="BC163" s="7">
        <f t="shared" si="108"/>
        <v>80.464309970951916</v>
      </c>
      <c r="BD163" s="7">
        <f t="shared" si="99"/>
        <v>10.728574662793589</v>
      </c>
      <c r="BE163" s="40">
        <f t="shared" si="109"/>
        <v>0.9714448606060142</v>
      </c>
      <c r="BF163" s="40">
        <f t="shared" si="110"/>
        <v>0</v>
      </c>
      <c r="BG163" s="40">
        <f t="shared" si="111"/>
        <v>0</v>
      </c>
      <c r="BH163" s="40">
        <f t="shared" si="111"/>
        <v>0</v>
      </c>
      <c r="BI163" s="40">
        <f t="shared" si="111"/>
        <v>0</v>
      </c>
      <c r="BJ163" s="40">
        <f t="shared" si="100"/>
        <v>0</v>
      </c>
      <c r="BK163" s="40">
        <f t="shared" si="94"/>
        <v>0</v>
      </c>
      <c r="BL163" s="40">
        <f t="shared" si="112"/>
        <v>0</v>
      </c>
      <c r="BM163" s="40">
        <f t="shared" si="112"/>
        <v>106.12796705184834</v>
      </c>
      <c r="BN163" s="40">
        <f t="shared" si="112"/>
        <v>380.8900935677093</v>
      </c>
      <c r="BO163" s="40">
        <f t="shared" si="101"/>
        <v>616.83368056801783</v>
      </c>
      <c r="BP163" s="40">
        <f t="shared" si="95"/>
        <v>797.87956251391631</v>
      </c>
      <c r="BQ163" s="40">
        <f t="shared" si="95"/>
        <v>911.68976174325815</v>
      </c>
      <c r="BR163" s="40">
        <f t="shared" si="95"/>
        <v>950.50830125881032</v>
      </c>
      <c r="BS163" s="40">
        <f t="shared" si="95"/>
        <v>911.68976174325815</v>
      </c>
      <c r="BT163" s="40">
        <f t="shared" si="123"/>
        <v>797.87956251391631</v>
      </c>
      <c r="BU163" s="40">
        <f t="shared" si="123"/>
        <v>616.83368056801783</v>
      </c>
      <c r="BV163" s="40">
        <f t="shared" si="123"/>
        <v>380.8900935677093</v>
      </c>
      <c r="BW163" s="40">
        <f t="shared" si="123"/>
        <v>106.12796705184834</v>
      </c>
      <c r="BX163" s="40">
        <f t="shared" si="124"/>
        <v>0</v>
      </c>
      <c r="BY163" s="40">
        <f t="shared" si="124"/>
        <v>0</v>
      </c>
      <c r="BZ163" s="40">
        <f t="shared" si="124"/>
        <v>0</v>
      </c>
      <c r="CA163" s="40">
        <f t="shared" si="124"/>
        <v>0</v>
      </c>
      <c r="CB163" s="40">
        <f t="shared" si="129"/>
        <v>0</v>
      </c>
      <c r="CC163" s="40">
        <f t="shared" si="129"/>
        <v>0</v>
      </c>
      <c r="CD163" s="40">
        <f t="shared" si="129"/>
        <v>0</v>
      </c>
      <c r="CE163" s="40">
        <f t="shared" si="113"/>
        <v>484.75923364199326</v>
      </c>
      <c r="CF163" s="10">
        <f t="shared" si="102"/>
        <v>1.4043671393384138</v>
      </c>
      <c r="CG163" s="14">
        <v>44348</v>
      </c>
      <c r="CH163" s="35">
        <f t="shared" si="103"/>
        <v>6.9899999999999993</v>
      </c>
      <c r="CI163" s="7">
        <f t="shared" si="104"/>
        <v>21.845297684409342</v>
      </c>
      <c r="CJ163" s="7">
        <f t="shared" si="114"/>
        <v>11.141101819048764</v>
      </c>
      <c r="CK163" s="10">
        <f t="shared" si="105"/>
        <v>13.736239505647207</v>
      </c>
      <c r="CM163" s="17" t="s">
        <v>139</v>
      </c>
      <c r="CN163" t="s">
        <v>166</v>
      </c>
      <c r="CO163" s="18" t="s">
        <v>490</v>
      </c>
      <c r="CP163">
        <v>216</v>
      </c>
      <c r="CQ163">
        <v>211.6</v>
      </c>
      <c r="CR163">
        <v>214.7</v>
      </c>
      <c r="CS163">
        <v>227</v>
      </c>
      <c r="CT163">
        <v>250.7</v>
      </c>
      <c r="CU163">
        <v>248.4</v>
      </c>
      <c r="CV163">
        <v>258.60000000000002</v>
      </c>
      <c r="CW163">
        <v>278.5</v>
      </c>
      <c r="CX163">
        <v>246</v>
      </c>
      <c r="CY163">
        <v>229.6</v>
      </c>
      <c r="CZ163">
        <v>168.4</v>
      </c>
      <c r="DA163">
        <v>163</v>
      </c>
      <c r="DB163">
        <v>2712.5</v>
      </c>
      <c r="DC163" s="17">
        <v>-16.77</v>
      </c>
      <c r="DD163">
        <v>-43.67</v>
      </c>
      <c r="DE163">
        <v>648</v>
      </c>
      <c r="DF163" s="24">
        <v>31730</v>
      </c>
    </row>
    <row r="164" spans="1:110" ht="15.75" thickBot="1" x14ac:dyDescent="0.3">
      <c r="A164" s="8">
        <v>153</v>
      </c>
      <c r="B164" s="3" t="s">
        <v>21</v>
      </c>
      <c r="C164" s="14">
        <v>44349</v>
      </c>
      <c r="D164" s="11">
        <f t="shared" si="106"/>
        <v>22.302275307121349</v>
      </c>
      <c r="E164" s="8">
        <f t="shared" si="116"/>
        <v>-180</v>
      </c>
      <c r="F164" s="3">
        <f t="shared" si="116"/>
        <v>-165</v>
      </c>
      <c r="G164" s="3">
        <f t="shared" si="116"/>
        <v>-150</v>
      </c>
      <c r="H164" s="3">
        <f t="shared" si="115"/>
        <v>-135</v>
      </c>
      <c r="I164" s="3">
        <f t="shared" si="92"/>
        <v>-120</v>
      </c>
      <c r="J164" s="3">
        <f t="shared" si="92"/>
        <v>-105</v>
      </c>
      <c r="K164" s="3">
        <f t="shared" si="92"/>
        <v>-90</v>
      </c>
      <c r="L164" s="3">
        <f t="shared" si="92"/>
        <v>-75</v>
      </c>
      <c r="M164" s="3">
        <f t="shared" si="117"/>
        <v>-60</v>
      </c>
      <c r="N164" s="3">
        <f t="shared" si="117"/>
        <v>-45</v>
      </c>
      <c r="O164" s="3">
        <f t="shared" si="117"/>
        <v>-30</v>
      </c>
      <c r="P164" s="3">
        <f t="shared" si="117"/>
        <v>-15</v>
      </c>
      <c r="Q164" s="3">
        <f t="shared" si="118"/>
        <v>0</v>
      </c>
      <c r="R164" s="3">
        <f t="shared" si="118"/>
        <v>15</v>
      </c>
      <c r="S164" s="3">
        <f t="shared" si="118"/>
        <v>30</v>
      </c>
      <c r="T164" s="3">
        <f t="shared" si="118"/>
        <v>45</v>
      </c>
      <c r="U164" s="3">
        <f t="shared" si="125"/>
        <v>60</v>
      </c>
      <c r="V164" s="3">
        <f t="shared" si="125"/>
        <v>75</v>
      </c>
      <c r="W164" s="3">
        <f t="shared" si="125"/>
        <v>90</v>
      </c>
      <c r="X164" s="3">
        <f t="shared" si="125"/>
        <v>105</v>
      </c>
      <c r="Y164" s="3">
        <f t="shared" si="126"/>
        <v>120</v>
      </c>
      <c r="Z164" s="3">
        <f t="shared" si="126"/>
        <v>135</v>
      </c>
      <c r="AA164" s="3">
        <f t="shared" si="126"/>
        <v>150</v>
      </c>
      <c r="AB164" s="3">
        <f t="shared" si="119"/>
        <v>165</v>
      </c>
      <c r="AC164" s="3">
        <f t="shared" si="96"/>
        <v>180</v>
      </c>
      <c r="AD164" s="7">
        <f t="shared" si="107"/>
        <v>179.81772469287475</v>
      </c>
      <c r="AE164" s="7">
        <f t="shared" si="107"/>
        <v>166.11755525165046</v>
      </c>
      <c r="AF164" s="7">
        <f t="shared" si="107"/>
        <v>152.27190836131604</v>
      </c>
      <c r="AG164" s="7">
        <f t="shared" si="97"/>
        <v>138.50009446010662</v>
      </c>
      <c r="AH164" s="7">
        <f t="shared" si="93"/>
        <v>124.85112501273321</v>
      </c>
      <c r="AI164" s="7">
        <f t="shared" si="93"/>
        <v>111.39099148850082</v>
      </c>
      <c r="AJ164" s="7">
        <f t="shared" si="93"/>
        <v>98.215527494763549</v>
      </c>
      <c r="AK164" s="7">
        <f t="shared" si="93"/>
        <v>85.472586693985434</v>
      </c>
      <c r="AL164" s="7">
        <f t="shared" si="120"/>
        <v>73.402190788491467</v>
      </c>
      <c r="AM164" s="7">
        <f t="shared" si="120"/>
        <v>62.408634028695033</v>
      </c>
      <c r="AN164" s="7">
        <f t="shared" si="120"/>
        <v>53.175117572959103</v>
      </c>
      <c r="AO164" s="7">
        <f t="shared" si="120"/>
        <v>46.764729934790608</v>
      </c>
      <c r="AP164" s="7">
        <f t="shared" si="121"/>
        <v>44.422275307121346</v>
      </c>
      <c r="AQ164" s="7">
        <f t="shared" si="121"/>
        <v>46.764729934790608</v>
      </c>
      <c r="AR164" s="7">
        <f t="shared" si="121"/>
        <v>53.175117572959103</v>
      </c>
      <c r="AS164" s="7">
        <f t="shared" si="121"/>
        <v>62.408634028695033</v>
      </c>
      <c r="AT164" s="7">
        <f t="shared" si="127"/>
        <v>73.402190788491467</v>
      </c>
      <c r="AU164" s="7">
        <f t="shared" si="127"/>
        <v>85.472586693985434</v>
      </c>
      <c r="AV164" s="7">
        <f t="shared" si="127"/>
        <v>98.215527494763549</v>
      </c>
      <c r="AW164" s="7">
        <f t="shared" si="127"/>
        <v>111.39099148850082</v>
      </c>
      <c r="AX164" s="7">
        <f t="shared" si="128"/>
        <v>124.85112501273321</v>
      </c>
      <c r="AY164" s="7">
        <f t="shared" si="128"/>
        <v>138.50009446010662</v>
      </c>
      <c r="AZ164" s="7">
        <f t="shared" si="128"/>
        <v>152.27190836131604</v>
      </c>
      <c r="BA164" s="7">
        <f t="shared" si="122"/>
        <v>166.11755525165046</v>
      </c>
      <c r="BB164" s="7">
        <f t="shared" si="98"/>
        <v>179.81772469287475</v>
      </c>
      <c r="BC164" s="7">
        <f t="shared" si="108"/>
        <v>80.402709079463492</v>
      </c>
      <c r="BD164" s="7">
        <f t="shared" si="99"/>
        <v>10.720361210595133</v>
      </c>
      <c r="BE164" s="40">
        <f t="shared" si="109"/>
        <v>0.9711643655808343</v>
      </c>
      <c r="BF164" s="40">
        <f t="shared" si="110"/>
        <v>0</v>
      </c>
      <c r="BG164" s="40">
        <f t="shared" si="111"/>
        <v>0</v>
      </c>
      <c r="BH164" s="40">
        <f t="shared" si="111"/>
        <v>0</v>
      </c>
      <c r="BI164" s="40">
        <f t="shared" si="111"/>
        <v>0</v>
      </c>
      <c r="BJ164" s="40">
        <f t="shared" si="100"/>
        <v>0</v>
      </c>
      <c r="BK164" s="40">
        <f t="shared" si="94"/>
        <v>0</v>
      </c>
      <c r="BL164" s="40">
        <f t="shared" si="112"/>
        <v>0</v>
      </c>
      <c r="BM164" s="40">
        <f t="shared" si="112"/>
        <v>104.79407342641406</v>
      </c>
      <c r="BN164" s="40">
        <f t="shared" si="112"/>
        <v>379.22599828312281</v>
      </c>
      <c r="BO164" s="40">
        <f t="shared" si="101"/>
        <v>614.88603469048144</v>
      </c>
      <c r="BP164" s="40">
        <f t="shared" si="95"/>
        <v>795.71434061395212</v>
      </c>
      <c r="BQ164" s="40">
        <f t="shared" si="95"/>
        <v>909.38776583775496</v>
      </c>
      <c r="BR164" s="40">
        <f t="shared" si="95"/>
        <v>948.15965428710513</v>
      </c>
      <c r="BS164" s="40">
        <f t="shared" si="95"/>
        <v>909.38776583775496</v>
      </c>
      <c r="BT164" s="40">
        <f t="shared" si="123"/>
        <v>795.71434061395212</v>
      </c>
      <c r="BU164" s="40">
        <f t="shared" si="123"/>
        <v>614.88603469048144</v>
      </c>
      <c r="BV164" s="40">
        <f t="shared" si="123"/>
        <v>379.22599828312281</v>
      </c>
      <c r="BW164" s="40">
        <f t="shared" si="123"/>
        <v>104.79407342641406</v>
      </c>
      <c r="BX164" s="40">
        <f t="shared" si="124"/>
        <v>0</v>
      </c>
      <c r="BY164" s="40">
        <f t="shared" si="124"/>
        <v>0</v>
      </c>
      <c r="BZ164" s="40">
        <f t="shared" si="124"/>
        <v>0</v>
      </c>
      <c r="CA164" s="40">
        <f t="shared" si="124"/>
        <v>0</v>
      </c>
      <c r="CB164" s="40">
        <f t="shared" si="129"/>
        <v>0</v>
      </c>
      <c r="CC164" s="40">
        <f t="shared" si="129"/>
        <v>0</v>
      </c>
      <c r="CD164" s="40">
        <f t="shared" si="129"/>
        <v>0</v>
      </c>
      <c r="CE164" s="40">
        <f t="shared" si="113"/>
        <v>483.56142368642361</v>
      </c>
      <c r="CF164" s="10">
        <f t="shared" si="102"/>
        <v>1.4032920009597771</v>
      </c>
      <c r="CG164" s="14">
        <v>44349</v>
      </c>
      <c r="CH164" s="35">
        <f t="shared" si="103"/>
        <v>6.9899999999999993</v>
      </c>
      <c r="CI164" s="7">
        <f t="shared" si="104"/>
        <v>21.755614064818971</v>
      </c>
      <c r="CJ164" s="7">
        <f t="shared" si="114"/>
        <v>11.095363173057676</v>
      </c>
      <c r="CK164" s="10">
        <f t="shared" si="105"/>
        <v>13.685493897950163</v>
      </c>
      <c r="CM164" s="17" t="s">
        <v>42</v>
      </c>
      <c r="CN164" t="s">
        <v>50</v>
      </c>
      <c r="CO164" s="18" t="s">
        <v>491</v>
      </c>
      <c r="CP164">
        <v>93</v>
      </c>
      <c r="CQ164">
        <v>84.6</v>
      </c>
      <c r="CR164">
        <v>93.8</v>
      </c>
      <c r="CS164">
        <v>102.1</v>
      </c>
      <c r="CT164">
        <v>131</v>
      </c>
      <c r="CU164">
        <v>179.7</v>
      </c>
      <c r="CV164">
        <v>209.4</v>
      </c>
      <c r="CW164">
        <v>177.1</v>
      </c>
      <c r="CX164">
        <v>145.5</v>
      </c>
      <c r="CY164">
        <v>134.1</v>
      </c>
      <c r="CZ164">
        <v>113.2</v>
      </c>
      <c r="DA164">
        <v>94.1</v>
      </c>
      <c r="DB164">
        <v>1557.6</v>
      </c>
      <c r="DC164" s="17">
        <v>-7.25</v>
      </c>
      <c r="DD164">
        <v>-64.83</v>
      </c>
      <c r="DE164">
        <v>61</v>
      </c>
      <c r="DF164" s="24">
        <v>26633</v>
      </c>
    </row>
    <row r="165" spans="1:110" ht="15.75" thickBot="1" x14ac:dyDescent="0.3">
      <c r="A165" s="8">
        <v>154</v>
      </c>
      <c r="B165" s="3" t="s">
        <v>21</v>
      </c>
      <c r="C165" s="14">
        <v>44350</v>
      </c>
      <c r="D165" s="11">
        <f t="shared" si="106"/>
        <v>22.423706683580185</v>
      </c>
      <c r="E165" s="8">
        <f t="shared" si="116"/>
        <v>-180</v>
      </c>
      <c r="F165" s="3">
        <f t="shared" si="116"/>
        <v>-165</v>
      </c>
      <c r="G165" s="3">
        <f t="shared" si="116"/>
        <v>-150</v>
      </c>
      <c r="H165" s="3">
        <f t="shared" si="115"/>
        <v>-135</v>
      </c>
      <c r="I165" s="3">
        <f t="shared" si="92"/>
        <v>-120</v>
      </c>
      <c r="J165" s="3">
        <f t="shared" si="92"/>
        <v>-105</v>
      </c>
      <c r="K165" s="3">
        <f t="shared" si="92"/>
        <v>-90</v>
      </c>
      <c r="L165" s="3">
        <f t="shared" si="92"/>
        <v>-75</v>
      </c>
      <c r="M165" s="3">
        <f t="shared" si="117"/>
        <v>-60</v>
      </c>
      <c r="N165" s="3">
        <f t="shared" si="117"/>
        <v>-45</v>
      </c>
      <c r="O165" s="3">
        <f t="shared" si="117"/>
        <v>-30</v>
      </c>
      <c r="P165" s="3">
        <f t="shared" si="117"/>
        <v>-15</v>
      </c>
      <c r="Q165" s="3">
        <f t="shared" si="118"/>
        <v>0</v>
      </c>
      <c r="R165" s="3">
        <f t="shared" si="118"/>
        <v>15</v>
      </c>
      <c r="S165" s="3">
        <f t="shared" si="118"/>
        <v>30</v>
      </c>
      <c r="T165" s="3">
        <f t="shared" si="118"/>
        <v>45</v>
      </c>
      <c r="U165" s="3">
        <f t="shared" si="125"/>
        <v>60</v>
      </c>
      <c r="V165" s="3">
        <f t="shared" si="125"/>
        <v>75</v>
      </c>
      <c r="W165" s="3">
        <f t="shared" si="125"/>
        <v>90</v>
      </c>
      <c r="X165" s="3">
        <f t="shared" si="125"/>
        <v>105</v>
      </c>
      <c r="Y165" s="3">
        <f t="shared" si="126"/>
        <v>120</v>
      </c>
      <c r="Z165" s="3">
        <f t="shared" si="126"/>
        <v>135</v>
      </c>
      <c r="AA165" s="3">
        <f t="shared" si="126"/>
        <v>150</v>
      </c>
      <c r="AB165" s="3">
        <f t="shared" si="119"/>
        <v>165</v>
      </c>
      <c r="AC165" s="3">
        <f t="shared" si="96"/>
        <v>180</v>
      </c>
      <c r="AD165" s="7">
        <f t="shared" si="107"/>
        <v>179.69629331641875</v>
      </c>
      <c r="AE165" s="7">
        <f t="shared" si="107"/>
        <v>166.12148782835044</v>
      </c>
      <c r="AF165" s="7">
        <f t="shared" si="107"/>
        <v>152.28312795041913</v>
      </c>
      <c r="AG165" s="7">
        <f t="shared" si="97"/>
        <v>138.51823948232564</v>
      </c>
      <c r="AH165" s="7">
        <f t="shared" si="93"/>
        <v>124.87657912340818</v>
      </c>
      <c r="AI165" s="7">
        <f t="shared" si="93"/>
        <v>111.42451237655612</v>
      </c>
      <c r="AJ165" s="7">
        <f t="shared" si="93"/>
        <v>98.258254083780869</v>
      </c>
      <c r="AK165" s="7">
        <f t="shared" si="93"/>
        <v>85.526115249429623</v>
      </c>
      <c r="AL165" s="7">
        <f t="shared" si="120"/>
        <v>73.468634512399518</v>
      </c>
      <c r="AM165" s="7">
        <f t="shared" si="120"/>
        <v>62.490463786557257</v>
      </c>
      <c r="AN165" s="7">
        <f t="shared" si="120"/>
        <v>53.274185638131648</v>
      </c>
      <c r="AO165" s="7">
        <f t="shared" si="120"/>
        <v>46.879409800281678</v>
      </c>
      <c r="AP165" s="7">
        <f t="shared" si="121"/>
        <v>44.543706683580183</v>
      </c>
      <c r="AQ165" s="7">
        <f t="shared" si="121"/>
        <v>46.879409800281678</v>
      </c>
      <c r="AR165" s="7">
        <f t="shared" si="121"/>
        <v>53.274185638131648</v>
      </c>
      <c r="AS165" s="7">
        <f t="shared" si="121"/>
        <v>62.490463786557257</v>
      </c>
      <c r="AT165" s="7">
        <f t="shared" si="127"/>
        <v>73.468634512399518</v>
      </c>
      <c r="AU165" s="7">
        <f t="shared" si="127"/>
        <v>85.526115249429623</v>
      </c>
      <c r="AV165" s="7">
        <f t="shared" si="127"/>
        <v>98.258254083780869</v>
      </c>
      <c r="AW165" s="7">
        <f t="shared" si="127"/>
        <v>111.42451237655612</v>
      </c>
      <c r="AX165" s="7">
        <f t="shared" si="128"/>
        <v>124.87657912340818</v>
      </c>
      <c r="AY165" s="7">
        <f t="shared" si="128"/>
        <v>138.51823948232564</v>
      </c>
      <c r="AZ165" s="7">
        <f t="shared" si="128"/>
        <v>152.28312795041913</v>
      </c>
      <c r="BA165" s="7">
        <f t="shared" si="122"/>
        <v>166.12148782835044</v>
      </c>
      <c r="BB165" s="7">
        <f t="shared" si="98"/>
        <v>179.69629331641875</v>
      </c>
      <c r="BC165" s="7">
        <f t="shared" si="108"/>
        <v>80.344172856995826</v>
      </c>
      <c r="BD165" s="7">
        <f t="shared" si="99"/>
        <v>10.712556380932776</v>
      </c>
      <c r="BE165" s="40">
        <f t="shared" si="109"/>
        <v>0.97089241517645686</v>
      </c>
      <c r="BF165" s="40">
        <f t="shared" si="110"/>
        <v>0</v>
      </c>
      <c r="BG165" s="40">
        <f t="shared" si="111"/>
        <v>0</v>
      </c>
      <c r="BH165" s="40">
        <f t="shared" si="111"/>
        <v>0</v>
      </c>
      <c r="BI165" s="40">
        <f t="shared" si="111"/>
        <v>0</v>
      </c>
      <c r="BJ165" s="40">
        <f t="shared" si="100"/>
        <v>0</v>
      </c>
      <c r="BK165" s="40">
        <f t="shared" si="94"/>
        <v>0</v>
      </c>
      <c r="BL165" s="40">
        <f t="shared" si="112"/>
        <v>0</v>
      </c>
      <c r="BM165" s="40">
        <f t="shared" si="112"/>
        <v>103.52860667621216</v>
      </c>
      <c r="BN165" s="40">
        <f t="shared" si="112"/>
        <v>377.64456582116907</v>
      </c>
      <c r="BO165" s="40">
        <f t="shared" si="101"/>
        <v>613.03327632074991</v>
      </c>
      <c r="BP165" s="40">
        <f t="shared" si="95"/>
        <v>793.65338655264418</v>
      </c>
      <c r="BQ165" s="40">
        <f t="shared" si="95"/>
        <v>907.19593449339459</v>
      </c>
      <c r="BR165" s="40">
        <f t="shared" si="95"/>
        <v>945.92318313877081</v>
      </c>
      <c r="BS165" s="40">
        <f t="shared" si="95"/>
        <v>907.19593449339459</v>
      </c>
      <c r="BT165" s="40">
        <f t="shared" si="123"/>
        <v>793.65338655264418</v>
      </c>
      <c r="BU165" s="40">
        <f t="shared" si="123"/>
        <v>613.03327632074991</v>
      </c>
      <c r="BV165" s="40">
        <f t="shared" si="123"/>
        <v>377.64456582116907</v>
      </c>
      <c r="BW165" s="40">
        <f t="shared" si="123"/>
        <v>103.52860667621216</v>
      </c>
      <c r="BX165" s="40">
        <f t="shared" si="124"/>
        <v>0</v>
      </c>
      <c r="BY165" s="40">
        <f t="shared" si="124"/>
        <v>0</v>
      </c>
      <c r="BZ165" s="40">
        <f t="shared" si="124"/>
        <v>0</v>
      </c>
      <c r="CA165" s="40">
        <f t="shared" si="124"/>
        <v>0</v>
      </c>
      <c r="CB165" s="40">
        <f t="shared" si="129"/>
        <v>0</v>
      </c>
      <c r="CC165" s="40">
        <f t="shared" si="129"/>
        <v>0</v>
      </c>
      <c r="CD165" s="40">
        <f t="shared" si="129"/>
        <v>0</v>
      </c>
      <c r="CE165" s="40">
        <f t="shared" si="113"/>
        <v>482.42082340077314</v>
      </c>
      <c r="CF165" s="10">
        <f t="shared" si="102"/>
        <v>1.4022703511460364</v>
      </c>
      <c r="CG165" s="14">
        <v>44350</v>
      </c>
      <c r="CH165" s="35">
        <f t="shared" si="103"/>
        <v>6.9899999999999993</v>
      </c>
      <c r="CI165" s="7">
        <f t="shared" si="104"/>
        <v>21.670337137020166</v>
      </c>
      <c r="CJ165" s="7">
        <f t="shared" si="114"/>
        <v>11.051871939880284</v>
      </c>
      <c r="CK165" s="10">
        <f t="shared" si="105"/>
        <v>13.637203078265051</v>
      </c>
      <c r="CM165" s="17" t="s">
        <v>303</v>
      </c>
      <c r="CN165" t="s">
        <v>307</v>
      </c>
      <c r="CO165" s="18" t="s">
        <v>492</v>
      </c>
      <c r="CP165">
        <v>198.5</v>
      </c>
      <c r="CQ165">
        <v>168.7</v>
      </c>
      <c r="CR165">
        <v>180</v>
      </c>
      <c r="CS165">
        <v>158.6</v>
      </c>
      <c r="CT165">
        <v>149.1</v>
      </c>
      <c r="CU165">
        <v>129</v>
      </c>
      <c r="CV165">
        <v>143.30000000000001</v>
      </c>
      <c r="CW165">
        <v>163.30000000000001</v>
      </c>
      <c r="CX165">
        <v>137.1</v>
      </c>
      <c r="CY165">
        <v>150.9</v>
      </c>
      <c r="CZ165">
        <v>200.9</v>
      </c>
      <c r="DA165">
        <v>207.6</v>
      </c>
      <c r="DB165">
        <v>1987</v>
      </c>
      <c r="DC165" s="17">
        <v>-27.8</v>
      </c>
      <c r="DD165">
        <v>-50.34</v>
      </c>
      <c r="DE165">
        <v>936.83</v>
      </c>
      <c r="DF165" s="24">
        <v>5115</v>
      </c>
    </row>
    <row r="166" spans="1:110" ht="15.75" thickBot="1" x14ac:dyDescent="0.3">
      <c r="A166" s="8">
        <v>155</v>
      </c>
      <c r="B166" s="3" t="s">
        <v>21</v>
      </c>
      <c r="C166" s="14">
        <v>44351</v>
      </c>
      <c r="D166" s="11">
        <f t="shared" si="106"/>
        <v>22.538493431805453</v>
      </c>
      <c r="E166" s="8">
        <f t="shared" si="116"/>
        <v>-180</v>
      </c>
      <c r="F166" s="3">
        <f t="shared" si="116"/>
        <v>-165</v>
      </c>
      <c r="G166" s="3">
        <f t="shared" si="116"/>
        <v>-150</v>
      </c>
      <c r="H166" s="3">
        <f t="shared" si="115"/>
        <v>-135</v>
      </c>
      <c r="I166" s="3">
        <f t="shared" si="92"/>
        <v>-120</v>
      </c>
      <c r="J166" s="3">
        <f t="shared" si="92"/>
        <v>-105</v>
      </c>
      <c r="K166" s="3">
        <f t="shared" si="92"/>
        <v>-90</v>
      </c>
      <c r="L166" s="3">
        <f t="shared" si="92"/>
        <v>-75</v>
      </c>
      <c r="M166" s="3">
        <f t="shared" si="117"/>
        <v>-60</v>
      </c>
      <c r="N166" s="3">
        <f t="shared" si="117"/>
        <v>-45</v>
      </c>
      <c r="O166" s="3">
        <f t="shared" si="117"/>
        <v>-30</v>
      </c>
      <c r="P166" s="3">
        <f t="shared" si="117"/>
        <v>-15</v>
      </c>
      <c r="Q166" s="3">
        <f t="shared" si="118"/>
        <v>0</v>
      </c>
      <c r="R166" s="3">
        <f t="shared" si="118"/>
        <v>15</v>
      </c>
      <c r="S166" s="3">
        <f t="shared" si="118"/>
        <v>30</v>
      </c>
      <c r="T166" s="3">
        <f t="shared" si="118"/>
        <v>45</v>
      </c>
      <c r="U166" s="3">
        <f t="shared" si="125"/>
        <v>60</v>
      </c>
      <c r="V166" s="3">
        <f t="shared" si="125"/>
        <v>75</v>
      </c>
      <c r="W166" s="3">
        <f t="shared" si="125"/>
        <v>90</v>
      </c>
      <c r="X166" s="3">
        <f t="shared" si="125"/>
        <v>105</v>
      </c>
      <c r="Y166" s="3">
        <f t="shared" si="126"/>
        <v>120</v>
      </c>
      <c r="Z166" s="3">
        <f t="shared" si="126"/>
        <v>135</v>
      </c>
      <c r="AA166" s="3">
        <f t="shared" si="126"/>
        <v>150</v>
      </c>
      <c r="AB166" s="3">
        <f t="shared" si="119"/>
        <v>165</v>
      </c>
      <c r="AC166" s="3">
        <f t="shared" si="96"/>
        <v>180</v>
      </c>
      <c r="AD166" s="7">
        <f t="shared" si="107"/>
        <v>179.58150656819444</v>
      </c>
      <c r="AE166" s="7">
        <f t="shared" si="107"/>
        <v>166.12424832459183</v>
      </c>
      <c r="AF166" s="7">
        <f t="shared" si="107"/>
        <v>152.29328693084744</v>
      </c>
      <c r="AG166" s="7">
        <f t="shared" si="97"/>
        <v>138.53512988993461</v>
      </c>
      <c r="AH166" s="7">
        <f t="shared" si="93"/>
        <v>124.90048268299037</v>
      </c>
      <c r="AI166" s="7">
        <f t="shared" si="93"/>
        <v>111.4561132399117</v>
      </c>
      <c r="AJ166" s="7">
        <f t="shared" si="93"/>
        <v>98.298612616287713</v>
      </c>
      <c r="AK166" s="7">
        <f t="shared" si="93"/>
        <v>85.576729683522785</v>
      </c>
      <c r="AL166" s="7">
        <f t="shared" si="120"/>
        <v>73.531491680330035</v>
      </c>
      <c r="AM166" s="7">
        <f t="shared" si="120"/>
        <v>62.567883109707026</v>
      </c>
      <c r="AN166" s="7">
        <f t="shared" si="120"/>
        <v>53.36789174447447</v>
      </c>
      <c r="AO166" s="7">
        <f t="shared" si="120"/>
        <v>46.987838388439208</v>
      </c>
      <c r="AP166" s="7">
        <f t="shared" si="121"/>
        <v>44.658493431805447</v>
      </c>
      <c r="AQ166" s="7">
        <f t="shared" si="121"/>
        <v>46.987838388439208</v>
      </c>
      <c r="AR166" s="7">
        <f t="shared" si="121"/>
        <v>53.36789174447447</v>
      </c>
      <c r="AS166" s="7">
        <f t="shared" si="121"/>
        <v>62.567883109707026</v>
      </c>
      <c r="AT166" s="7">
        <f t="shared" si="127"/>
        <v>73.531491680330035</v>
      </c>
      <c r="AU166" s="7">
        <f t="shared" si="127"/>
        <v>85.576729683522785</v>
      </c>
      <c r="AV166" s="7">
        <f t="shared" si="127"/>
        <v>98.298612616287713</v>
      </c>
      <c r="AW166" s="7">
        <f t="shared" si="127"/>
        <v>111.4561132399117</v>
      </c>
      <c r="AX166" s="7">
        <f t="shared" si="128"/>
        <v>124.90048268299037</v>
      </c>
      <c r="AY166" s="7">
        <f t="shared" si="128"/>
        <v>138.53512988993461</v>
      </c>
      <c r="AZ166" s="7">
        <f t="shared" si="128"/>
        <v>152.29328693084744</v>
      </c>
      <c r="BA166" s="7">
        <f t="shared" si="122"/>
        <v>166.12424832459183</v>
      </c>
      <c r="BB166" s="7">
        <f t="shared" si="98"/>
        <v>179.58150656819444</v>
      </c>
      <c r="BC166" s="7">
        <f t="shared" si="108"/>
        <v>80.288736104070097</v>
      </c>
      <c r="BD166" s="7">
        <f t="shared" si="99"/>
        <v>10.705164813876014</v>
      </c>
      <c r="BE166" s="40">
        <f t="shared" si="109"/>
        <v>0.97062908997765562</v>
      </c>
      <c r="BF166" s="40">
        <f t="shared" si="110"/>
        <v>0</v>
      </c>
      <c r="BG166" s="40">
        <f t="shared" si="111"/>
        <v>0</v>
      </c>
      <c r="BH166" s="40">
        <f t="shared" si="111"/>
        <v>0</v>
      </c>
      <c r="BI166" s="40">
        <f t="shared" si="111"/>
        <v>0</v>
      </c>
      <c r="BJ166" s="40">
        <f t="shared" si="100"/>
        <v>0</v>
      </c>
      <c r="BK166" s="40">
        <f t="shared" si="94"/>
        <v>0</v>
      </c>
      <c r="BL166" s="40">
        <f t="shared" si="112"/>
        <v>0</v>
      </c>
      <c r="BM166" s="40">
        <f t="shared" si="112"/>
        <v>102.33193487946961</v>
      </c>
      <c r="BN166" s="40">
        <f t="shared" si="112"/>
        <v>376.14644436782748</v>
      </c>
      <c r="BO166" s="40">
        <f t="shared" si="101"/>
        <v>611.27629417878347</v>
      </c>
      <c r="BP166" s="40">
        <f t="shared" si="95"/>
        <v>791.69777361816932</v>
      </c>
      <c r="BQ166" s="40">
        <f t="shared" si="95"/>
        <v>905.11545702278363</v>
      </c>
      <c r="BR166" s="40">
        <f t="shared" si="95"/>
        <v>943.80011670018564</v>
      </c>
      <c r="BS166" s="40">
        <f t="shared" si="95"/>
        <v>905.11545702278363</v>
      </c>
      <c r="BT166" s="40">
        <f t="shared" si="123"/>
        <v>791.69777361816932</v>
      </c>
      <c r="BU166" s="40">
        <f t="shared" si="123"/>
        <v>611.27629417878347</v>
      </c>
      <c r="BV166" s="40">
        <f t="shared" si="123"/>
        <v>376.14644436782748</v>
      </c>
      <c r="BW166" s="40">
        <f t="shared" si="123"/>
        <v>102.33193487946961</v>
      </c>
      <c r="BX166" s="40">
        <f t="shared" si="124"/>
        <v>0</v>
      </c>
      <c r="BY166" s="40">
        <f t="shared" si="124"/>
        <v>0</v>
      </c>
      <c r="BZ166" s="40">
        <f t="shared" si="124"/>
        <v>0</v>
      </c>
      <c r="CA166" s="40">
        <f t="shared" si="124"/>
        <v>0</v>
      </c>
      <c r="CB166" s="40">
        <f t="shared" si="129"/>
        <v>0</v>
      </c>
      <c r="CC166" s="40">
        <f t="shared" si="129"/>
        <v>0</v>
      </c>
      <c r="CD166" s="40">
        <f t="shared" si="129"/>
        <v>0</v>
      </c>
      <c r="CE166" s="40">
        <f t="shared" si="113"/>
        <v>481.33805951709468</v>
      </c>
      <c r="CF166" s="10">
        <f t="shared" si="102"/>
        <v>1.4013027972808678</v>
      </c>
      <c r="CG166" s="14">
        <v>44351</v>
      </c>
      <c r="CH166" s="35">
        <f t="shared" si="103"/>
        <v>6.9899999999999993</v>
      </c>
      <c r="CI166" s="7">
        <f t="shared" si="104"/>
        <v>21.589508187032429</v>
      </c>
      <c r="CJ166" s="7">
        <f t="shared" si="114"/>
        <v>11.01064917538654</v>
      </c>
      <c r="CK166" s="10">
        <f t="shared" si="105"/>
        <v>13.591395132330547</v>
      </c>
      <c r="CM166" s="17" t="s">
        <v>284</v>
      </c>
      <c r="CN166" t="s">
        <v>291</v>
      </c>
      <c r="CO166" s="18" t="s">
        <v>493</v>
      </c>
      <c r="CP166">
        <v>193.5</v>
      </c>
      <c r="CQ166">
        <v>186.2</v>
      </c>
      <c r="CR166">
        <v>191.3</v>
      </c>
      <c r="CS166">
        <v>170.8</v>
      </c>
      <c r="CT166">
        <v>152.6</v>
      </c>
      <c r="CU166">
        <v>124.1</v>
      </c>
      <c r="CV166">
        <v>160</v>
      </c>
      <c r="CW166">
        <v>159.5</v>
      </c>
      <c r="CX166">
        <v>149</v>
      </c>
      <c r="CY166">
        <v>155.6</v>
      </c>
      <c r="CZ166">
        <v>171</v>
      </c>
      <c r="DA166">
        <v>195.7</v>
      </c>
      <c r="DB166">
        <v>2009.3</v>
      </c>
      <c r="DC166" s="17">
        <v>-28.22</v>
      </c>
      <c r="DD166">
        <v>-51.5</v>
      </c>
      <c r="DE166">
        <v>840</v>
      </c>
      <c r="DF166" s="24">
        <v>5266</v>
      </c>
    </row>
    <row r="167" spans="1:110" ht="15.75" thickBot="1" x14ac:dyDescent="0.3">
      <c r="A167" s="8">
        <v>156</v>
      </c>
      <c r="B167" s="3" t="s">
        <v>21</v>
      </c>
      <c r="C167" s="14">
        <v>44352</v>
      </c>
      <c r="D167" s="11">
        <f t="shared" si="106"/>
        <v>22.646601538006347</v>
      </c>
      <c r="E167" s="8">
        <f t="shared" si="116"/>
        <v>-180</v>
      </c>
      <c r="F167" s="3">
        <f t="shared" si="116"/>
        <v>-165</v>
      </c>
      <c r="G167" s="3">
        <f t="shared" si="116"/>
        <v>-150</v>
      </c>
      <c r="H167" s="3">
        <f t="shared" si="115"/>
        <v>-135</v>
      </c>
      <c r="I167" s="3">
        <f t="shared" si="92"/>
        <v>-120</v>
      </c>
      <c r="J167" s="3">
        <f t="shared" si="92"/>
        <v>-105</v>
      </c>
      <c r="K167" s="3">
        <f t="shared" si="92"/>
        <v>-90</v>
      </c>
      <c r="L167" s="3">
        <f t="shared" si="92"/>
        <v>-75</v>
      </c>
      <c r="M167" s="3">
        <f t="shared" si="117"/>
        <v>-60</v>
      </c>
      <c r="N167" s="3">
        <f t="shared" si="117"/>
        <v>-45</v>
      </c>
      <c r="O167" s="3">
        <f t="shared" si="117"/>
        <v>-30</v>
      </c>
      <c r="P167" s="3">
        <f t="shared" si="117"/>
        <v>-15</v>
      </c>
      <c r="Q167" s="3">
        <f t="shared" si="118"/>
        <v>0</v>
      </c>
      <c r="R167" s="3">
        <f t="shared" si="118"/>
        <v>15</v>
      </c>
      <c r="S167" s="3">
        <f t="shared" si="118"/>
        <v>30</v>
      </c>
      <c r="T167" s="3">
        <f t="shared" si="118"/>
        <v>45</v>
      </c>
      <c r="U167" s="3">
        <f t="shared" si="125"/>
        <v>60</v>
      </c>
      <c r="V167" s="3">
        <f t="shared" si="125"/>
        <v>75</v>
      </c>
      <c r="W167" s="3">
        <f t="shared" si="125"/>
        <v>90</v>
      </c>
      <c r="X167" s="3">
        <f t="shared" si="125"/>
        <v>105</v>
      </c>
      <c r="Y167" s="3">
        <f t="shared" si="126"/>
        <v>120</v>
      </c>
      <c r="Z167" s="3">
        <f t="shared" si="126"/>
        <v>135</v>
      </c>
      <c r="AA167" s="3">
        <f t="shared" si="126"/>
        <v>150</v>
      </c>
      <c r="AB167" s="3">
        <f t="shared" si="119"/>
        <v>165</v>
      </c>
      <c r="AC167" s="3">
        <f t="shared" si="96"/>
        <v>180</v>
      </c>
      <c r="AD167" s="7">
        <f t="shared" si="107"/>
        <v>179.47339846199421</v>
      </c>
      <c r="AE167" s="7">
        <f t="shared" si="107"/>
        <v>166.12599730691002</v>
      </c>
      <c r="AF167" s="7">
        <f t="shared" si="107"/>
        <v>152.30245742688643</v>
      </c>
      <c r="AG167" s="7">
        <f t="shared" si="97"/>
        <v>138.55080466714006</v>
      </c>
      <c r="AH167" s="7">
        <f t="shared" si="93"/>
        <v>124.92285508711812</v>
      </c>
      <c r="AI167" s="7">
        <f t="shared" si="93"/>
        <v>111.48579907235992</v>
      </c>
      <c r="AJ167" s="7">
        <f t="shared" si="93"/>
        <v>98.33659608634791</v>
      </c>
      <c r="AK167" s="7">
        <f t="shared" si="93"/>
        <v>85.624412321685654</v>
      </c>
      <c r="AL167" s="7">
        <f t="shared" si="120"/>
        <v>73.590735139558532</v>
      </c>
      <c r="AM167" s="7">
        <f t="shared" si="120"/>
        <v>62.640857402893637</v>
      </c>
      <c r="AN167" s="7">
        <f t="shared" si="120"/>
        <v>53.456197842555014</v>
      </c>
      <c r="AO167" s="7">
        <f t="shared" si="120"/>
        <v>47.089979368344714</v>
      </c>
      <c r="AP167" s="7">
        <f t="shared" si="121"/>
        <v>44.766601538006341</v>
      </c>
      <c r="AQ167" s="7">
        <f t="shared" si="121"/>
        <v>47.089979368344714</v>
      </c>
      <c r="AR167" s="7">
        <f t="shared" si="121"/>
        <v>53.456197842555014</v>
      </c>
      <c r="AS167" s="7">
        <f t="shared" si="121"/>
        <v>62.640857402893637</v>
      </c>
      <c r="AT167" s="7">
        <f t="shared" si="127"/>
        <v>73.590735139558532</v>
      </c>
      <c r="AU167" s="7">
        <f t="shared" si="127"/>
        <v>85.624412321685654</v>
      </c>
      <c r="AV167" s="7">
        <f t="shared" si="127"/>
        <v>98.33659608634791</v>
      </c>
      <c r="AW167" s="7">
        <f t="shared" si="127"/>
        <v>111.48579907235992</v>
      </c>
      <c r="AX167" s="7">
        <f t="shared" si="128"/>
        <v>124.92285508711812</v>
      </c>
      <c r="AY167" s="7">
        <f t="shared" si="128"/>
        <v>138.55080466714006</v>
      </c>
      <c r="AZ167" s="7">
        <f t="shared" si="128"/>
        <v>152.30245742688643</v>
      </c>
      <c r="BA167" s="7">
        <f t="shared" si="122"/>
        <v>166.12599730691002</v>
      </c>
      <c r="BB167" s="7">
        <f t="shared" si="98"/>
        <v>179.47339846199421</v>
      </c>
      <c r="BC167" s="7">
        <f t="shared" si="108"/>
        <v>80.236432064529012</v>
      </c>
      <c r="BD167" s="7">
        <f t="shared" si="99"/>
        <v>10.698190941937202</v>
      </c>
      <c r="BE167" s="40">
        <f t="shared" si="109"/>
        <v>0.97037446801337024</v>
      </c>
      <c r="BF167" s="40">
        <f t="shared" si="110"/>
        <v>0</v>
      </c>
      <c r="BG167" s="40">
        <f t="shared" si="111"/>
        <v>0</v>
      </c>
      <c r="BH167" s="40">
        <f t="shared" si="111"/>
        <v>0</v>
      </c>
      <c r="BI167" s="40">
        <f t="shared" si="111"/>
        <v>0</v>
      </c>
      <c r="BJ167" s="40">
        <f t="shared" si="100"/>
        <v>0</v>
      </c>
      <c r="BK167" s="40">
        <f t="shared" si="94"/>
        <v>0</v>
      </c>
      <c r="BL167" s="40">
        <f t="shared" si="112"/>
        <v>0</v>
      </c>
      <c r="BM167" s="40">
        <f t="shared" si="112"/>
        <v>101.20440312422976</v>
      </c>
      <c r="BN167" s="40">
        <f t="shared" si="112"/>
        <v>374.73224476992357</v>
      </c>
      <c r="BO167" s="40">
        <f t="shared" si="101"/>
        <v>609.61592732364602</v>
      </c>
      <c r="BP167" s="40">
        <f t="shared" si="95"/>
        <v>789.84851598300042</v>
      </c>
      <c r="BQ167" s="40">
        <f t="shared" si="95"/>
        <v>903.14745767928696</v>
      </c>
      <c r="BR167" s="40">
        <f t="shared" si="95"/>
        <v>941.79161677125774</v>
      </c>
      <c r="BS167" s="40">
        <f t="shared" si="95"/>
        <v>903.14745767928696</v>
      </c>
      <c r="BT167" s="40">
        <f t="shared" si="123"/>
        <v>789.84851598300042</v>
      </c>
      <c r="BU167" s="40">
        <f t="shared" si="123"/>
        <v>609.61592732364602</v>
      </c>
      <c r="BV167" s="40">
        <f t="shared" si="123"/>
        <v>374.73224476992357</v>
      </c>
      <c r="BW167" s="40">
        <f t="shared" si="123"/>
        <v>101.20440312422976</v>
      </c>
      <c r="BX167" s="40">
        <f t="shared" si="124"/>
        <v>0</v>
      </c>
      <c r="BY167" s="40">
        <f t="shared" si="124"/>
        <v>0</v>
      </c>
      <c r="BZ167" s="40">
        <f t="shared" si="124"/>
        <v>0</v>
      </c>
      <c r="CA167" s="40">
        <f t="shared" si="124"/>
        <v>0</v>
      </c>
      <c r="CB167" s="40">
        <f t="shared" si="129"/>
        <v>0</v>
      </c>
      <c r="CC167" s="40">
        <f t="shared" si="129"/>
        <v>0</v>
      </c>
      <c r="CD167" s="40">
        <f t="shared" si="129"/>
        <v>0</v>
      </c>
      <c r="CE167" s="40">
        <f t="shared" si="113"/>
        <v>480.31372455334144</v>
      </c>
      <c r="CF167" s="10">
        <f t="shared" si="102"/>
        <v>1.4003899195787826</v>
      </c>
      <c r="CG167" s="14">
        <v>44352</v>
      </c>
      <c r="CH167" s="35">
        <f t="shared" si="103"/>
        <v>6.9899999999999993</v>
      </c>
      <c r="CI167" s="7">
        <f t="shared" si="104"/>
        <v>21.513166205527206</v>
      </c>
      <c r="CJ167" s="7">
        <f t="shared" si="114"/>
        <v>10.971714764818875</v>
      </c>
      <c r="CK167" s="10">
        <f t="shared" si="105"/>
        <v>13.548096651282004</v>
      </c>
      <c r="CM167" s="17" t="s">
        <v>139</v>
      </c>
      <c r="CN167" t="s">
        <v>167</v>
      </c>
      <c r="CO167" s="18" t="s">
        <v>494</v>
      </c>
      <c r="CP167">
        <v>123.4</v>
      </c>
      <c r="CQ167">
        <v>130.6</v>
      </c>
      <c r="CR167">
        <v>124.9</v>
      </c>
      <c r="CS167">
        <v>156</v>
      </c>
      <c r="CT167">
        <v>159.6</v>
      </c>
      <c r="CU167">
        <v>170.3</v>
      </c>
      <c r="CV167">
        <v>175.4</v>
      </c>
      <c r="CW167">
        <v>184.1</v>
      </c>
      <c r="CX167">
        <v>120.3</v>
      </c>
      <c r="CY167">
        <v>122.4</v>
      </c>
      <c r="CZ167">
        <v>134.1</v>
      </c>
      <c r="DA167">
        <v>111.3</v>
      </c>
      <c r="DB167">
        <v>1712.4</v>
      </c>
      <c r="DC167" s="17">
        <v>-21.94</v>
      </c>
      <c r="DD167">
        <v>-45.32</v>
      </c>
      <c r="DE167">
        <v>878.45</v>
      </c>
      <c r="DF167" s="24">
        <v>27912</v>
      </c>
    </row>
    <row r="168" spans="1:110" ht="15.75" thickBot="1" x14ac:dyDescent="0.3">
      <c r="A168" s="8">
        <v>157</v>
      </c>
      <c r="B168" s="3" t="s">
        <v>21</v>
      </c>
      <c r="C168" s="14">
        <v>44353</v>
      </c>
      <c r="D168" s="11">
        <f t="shared" si="106"/>
        <v>22.747998967417843</v>
      </c>
      <c r="E168" s="8">
        <f t="shared" si="116"/>
        <v>-180</v>
      </c>
      <c r="F168" s="3">
        <f t="shared" si="116"/>
        <v>-165</v>
      </c>
      <c r="G168" s="3">
        <f t="shared" si="116"/>
        <v>-150</v>
      </c>
      <c r="H168" s="3">
        <f t="shared" si="115"/>
        <v>-135</v>
      </c>
      <c r="I168" s="3">
        <f t="shared" si="92"/>
        <v>-120</v>
      </c>
      <c r="J168" s="3">
        <f t="shared" si="92"/>
        <v>-105</v>
      </c>
      <c r="K168" s="3">
        <f t="shared" si="92"/>
        <v>-90</v>
      </c>
      <c r="L168" s="3">
        <f t="shared" si="92"/>
        <v>-75</v>
      </c>
      <c r="M168" s="3">
        <f t="shared" si="117"/>
        <v>-60</v>
      </c>
      <c r="N168" s="3">
        <f t="shared" si="117"/>
        <v>-45</v>
      </c>
      <c r="O168" s="3">
        <f t="shared" si="117"/>
        <v>-30</v>
      </c>
      <c r="P168" s="3">
        <f t="shared" si="117"/>
        <v>-15</v>
      </c>
      <c r="Q168" s="3">
        <f t="shared" si="118"/>
        <v>0</v>
      </c>
      <c r="R168" s="3">
        <f t="shared" si="118"/>
        <v>15</v>
      </c>
      <c r="S168" s="3">
        <f t="shared" si="118"/>
        <v>30</v>
      </c>
      <c r="T168" s="3">
        <f t="shared" si="118"/>
        <v>45</v>
      </c>
      <c r="U168" s="3">
        <f t="shared" si="125"/>
        <v>60</v>
      </c>
      <c r="V168" s="3">
        <f t="shared" si="125"/>
        <v>75</v>
      </c>
      <c r="W168" s="3">
        <f t="shared" si="125"/>
        <v>90</v>
      </c>
      <c r="X168" s="3">
        <f t="shared" si="125"/>
        <v>105</v>
      </c>
      <c r="Y168" s="3">
        <f t="shared" si="126"/>
        <v>120</v>
      </c>
      <c r="Z168" s="3">
        <f t="shared" si="126"/>
        <v>135</v>
      </c>
      <c r="AA168" s="3">
        <f t="shared" si="126"/>
        <v>150</v>
      </c>
      <c r="AB168" s="3">
        <f t="shared" si="119"/>
        <v>165</v>
      </c>
      <c r="AC168" s="3">
        <f t="shared" si="96"/>
        <v>180</v>
      </c>
      <c r="AD168" s="7">
        <f t="shared" si="107"/>
        <v>179.37200103258277</v>
      </c>
      <c r="AE168" s="7">
        <f t="shared" si="107"/>
        <v>166.12688729492814</v>
      </c>
      <c r="AF168" s="7">
        <f t="shared" si="107"/>
        <v>152.31070797994076</v>
      </c>
      <c r="AG168" s="7">
        <f t="shared" si="97"/>
        <v>138.56530089454048</v>
      </c>
      <c r="AH168" s="7">
        <f t="shared" si="93"/>
        <v>124.94371483011574</v>
      </c>
      <c r="AI168" s="7">
        <f t="shared" si="93"/>
        <v>111.51357471342818</v>
      </c>
      <c r="AJ168" s="7">
        <f t="shared" si="93"/>
        <v>98.372197967649328</v>
      </c>
      <c r="AK168" s="7">
        <f t="shared" si="93"/>
        <v>85.669146546505715</v>
      </c>
      <c r="AL168" s="7">
        <f t="shared" si="120"/>
        <v>73.646339325211258</v>
      </c>
      <c r="AM168" s="7">
        <f t="shared" si="120"/>
        <v>62.709354095618423</v>
      </c>
      <c r="AN168" s="7">
        <f t="shared" si="120"/>
        <v>53.539068125418183</v>
      </c>
      <c r="AO168" s="7">
        <f t="shared" si="120"/>
        <v>47.18579854416334</v>
      </c>
      <c r="AP168" s="7">
        <f t="shared" si="121"/>
        <v>44.867998967417847</v>
      </c>
      <c r="AQ168" s="7">
        <f t="shared" si="121"/>
        <v>47.18579854416334</v>
      </c>
      <c r="AR168" s="7">
        <f t="shared" si="121"/>
        <v>53.539068125418183</v>
      </c>
      <c r="AS168" s="7">
        <f t="shared" si="121"/>
        <v>62.709354095618423</v>
      </c>
      <c r="AT168" s="7">
        <f t="shared" si="127"/>
        <v>73.646339325211258</v>
      </c>
      <c r="AU168" s="7">
        <f t="shared" si="127"/>
        <v>85.669146546505715</v>
      </c>
      <c r="AV168" s="7">
        <f t="shared" si="127"/>
        <v>98.372197967649328</v>
      </c>
      <c r="AW168" s="7">
        <f t="shared" si="127"/>
        <v>111.51357471342818</v>
      </c>
      <c r="AX168" s="7">
        <f t="shared" si="128"/>
        <v>124.94371483011574</v>
      </c>
      <c r="AY168" s="7">
        <f t="shared" si="128"/>
        <v>138.56530089454048</v>
      </c>
      <c r="AZ168" s="7">
        <f t="shared" si="128"/>
        <v>152.31070797994076</v>
      </c>
      <c r="BA168" s="7">
        <f t="shared" si="122"/>
        <v>166.12688729492814</v>
      </c>
      <c r="BB168" s="7">
        <f t="shared" si="98"/>
        <v>179.37200103258277</v>
      </c>
      <c r="BC168" s="7">
        <f t="shared" si="108"/>
        <v>80.187292360529185</v>
      </c>
      <c r="BD168" s="7">
        <f t="shared" si="99"/>
        <v>10.691638981403891</v>
      </c>
      <c r="BE168" s="40">
        <f t="shared" si="109"/>
        <v>0.97012862473358386</v>
      </c>
      <c r="BF168" s="40">
        <f t="shared" si="110"/>
        <v>0</v>
      </c>
      <c r="BG168" s="40">
        <f t="shared" si="111"/>
        <v>0</v>
      </c>
      <c r="BH168" s="40">
        <f t="shared" si="111"/>
        <v>0</v>
      </c>
      <c r="BI168" s="40">
        <f t="shared" si="111"/>
        <v>0</v>
      </c>
      <c r="BJ168" s="40">
        <f t="shared" si="100"/>
        <v>0</v>
      </c>
      <c r="BK168" s="40">
        <f t="shared" si="94"/>
        <v>0</v>
      </c>
      <c r="BL168" s="40">
        <f t="shared" si="112"/>
        <v>0</v>
      </c>
      <c r="BM168" s="40">
        <f t="shared" si="112"/>
        <v>100.14633366051648</v>
      </c>
      <c r="BN168" s="40">
        <f t="shared" si="112"/>
        <v>373.40254047285447</v>
      </c>
      <c r="BO168" s="40">
        <f t="shared" si="101"/>
        <v>608.05296490709463</v>
      </c>
      <c r="BP168" s="40">
        <f t="shared" si="95"/>
        <v>788.10656831620452</v>
      </c>
      <c r="BQ168" s="40">
        <f t="shared" si="95"/>
        <v>901.2929951805022</v>
      </c>
      <c r="BR168" s="40">
        <f t="shared" si="95"/>
        <v>939.89877755859982</v>
      </c>
      <c r="BS168" s="40">
        <f t="shared" si="95"/>
        <v>901.2929951805022</v>
      </c>
      <c r="BT168" s="40">
        <f t="shared" si="123"/>
        <v>788.10656831620452</v>
      </c>
      <c r="BU168" s="40">
        <f t="shared" si="123"/>
        <v>608.05296490709463</v>
      </c>
      <c r="BV168" s="40">
        <f t="shared" si="123"/>
        <v>373.40254047285447</v>
      </c>
      <c r="BW168" s="40">
        <f t="shared" si="123"/>
        <v>100.14633366051648</v>
      </c>
      <c r="BX168" s="40">
        <f t="shared" si="124"/>
        <v>0</v>
      </c>
      <c r="BY168" s="40">
        <f t="shared" si="124"/>
        <v>0</v>
      </c>
      <c r="BZ168" s="40">
        <f t="shared" si="124"/>
        <v>0</v>
      </c>
      <c r="CA168" s="40">
        <f t="shared" si="124"/>
        <v>0</v>
      </c>
      <c r="CB168" s="40">
        <f t="shared" si="129"/>
        <v>0</v>
      </c>
      <c r="CC168" s="40">
        <f t="shared" si="129"/>
        <v>0</v>
      </c>
      <c r="CD168" s="40">
        <f t="shared" si="129"/>
        <v>0</v>
      </c>
      <c r="CE168" s="40">
        <f t="shared" si="113"/>
        <v>479.34837655488593</v>
      </c>
      <c r="CF168" s="10">
        <f t="shared" si="102"/>
        <v>1.3995322699505302</v>
      </c>
      <c r="CG168" s="14">
        <v>44353</v>
      </c>
      <c r="CH168" s="35">
        <f t="shared" si="103"/>
        <v>6.9899999999999993</v>
      </c>
      <c r="CI168" s="7">
        <f t="shared" si="104"/>
        <v>21.441347872426416</v>
      </c>
      <c r="CJ168" s="7">
        <f t="shared" si="114"/>
        <v>10.935087414937472</v>
      </c>
      <c r="CK168" s="10">
        <f t="shared" si="105"/>
        <v>13.507332711908372</v>
      </c>
      <c r="CM168" s="17" t="s">
        <v>139</v>
      </c>
      <c r="CN168" t="s">
        <v>168</v>
      </c>
      <c r="CO168" s="18" t="s">
        <v>495</v>
      </c>
      <c r="CP168">
        <v>167.5</v>
      </c>
      <c r="CQ168">
        <v>186.7</v>
      </c>
      <c r="CR168">
        <v>194.5</v>
      </c>
      <c r="CS168">
        <v>220.1</v>
      </c>
      <c r="CT168">
        <v>213</v>
      </c>
      <c r="CU168">
        <v>206.6</v>
      </c>
      <c r="CV168">
        <v>234</v>
      </c>
      <c r="CW168">
        <v>246.9</v>
      </c>
      <c r="CX168">
        <v>204.8</v>
      </c>
      <c r="CY168">
        <v>193.2</v>
      </c>
      <c r="CZ168">
        <v>175.2</v>
      </c>
      <c r="DA168">
        <v>151.9</v>
      </c>
      <c r="DB168">
        <v>2394.4</v>
      </c>
      <c r="DC168" s="17">
        <v>-21.75</v>
      </c>
      <c r="DD168">
        <v>-45</v>
      </c>
      <c r="DE168">
        <v>918.84</v>
      </c>
      <c r="DF168" s="24">
        <v>4067</v>
      </c>
    </row>
    <row r="169" spans="1:110" ht="15.75" thickBot="1" x14ac:dyDescent="0.3">
      <c r="A169" s="8">
        <v>158</v>
      </c>
      <c r="B169" s="3" t="s">
        <v>21</v>
      </c>
      <c r="C169" s="14">
        <v>44354</v>
      </c>
      <c r="D169" s="11">
        <f t="shared" si="106"/>
        <v>22.84265567379326</v>
      </c>
      <c r="E169" s="8">
        <f t="shared" si="116"/>
        <v>-180</v>
      </c>
      <c r="F169" s="3">
        <f t="shared" si="116"/>
        <v>-165</v>
      </c>
      <c r="G169" s="3">
        <f t="shared" si="116"/>
        <v>-150</v>
      </c>
      <c r="H169" s="3">
        <f t="shared" si="115"/>
        <v>-135</v>
      </c>
      <c r="I169" s="3">
        <f t="shared" si="92"/>
        <v>-120</v>
      </c>
      <c r="J169" s="3">
        <f t="shared" si="92"/>
        <v>-105</v>
      </c>
      <c r="K169" s="3">
        <f t="shared" si="92"/>
        <v>-90</v>
      </c>
      <c r="L169" s="3">
        <f t="shared" si="92"/>
        <v>-75</v>
      </c>
      <c r="M169" s="3">
        <f t="shared" si="117"/>
        <v>-60</v>
      </c>
      <c r="N169" s="3">
        <f t="shared" si="117"/>
        <v>-45</v>
      </c>
      <c r="O169" s="3">
        <f t="shared" si="117"/>
        <v>-30</v>
      </c>
      <c r="P169" s="3">
        <f t="shared" si="117"/>
        <v>-15</v>
      </c>
      <c r="Q169" s="3">
        <f t="shared" si="118"/>
        <v>0</v>
      </c>
      <c r="R169" s="3">
        <f t="shared" si="118"/>
        <v>15</v>
      </c>
      <c r="S169" s="3">
        <f t="shared" si="118"/>
        <v>30</v>
      </c>
      <c r="T169" s="3">
        <f t="shared" si="118"/>
        <v>45</v>
      </c>
      <c r="U169" s="3">
        <f t="shared" si="125"/>
        <v>60</v>
      </c>
      <c r="V169" s="3">
        <f t="shared" si="125"/>
        <v>75</v>
      </c>
      <c r="W169" s="3">
        <f t="shared" si="125"/>
        <v>90</v>
      </c>
      <c r="X169" s="3">
        <f t="shared" si="125"/>
        <v>105</v>
      </c>
      <c r="Y169" s="3">
        <f t="shared" si="126"/>
        <v>120</v>
      </c>
      <c r="Z169" s="3">
        <f t="shared" si="126"/>
        <v>135</v>
      </c>
      <c r="AA169" s="3">
        <f t="shared" si="126"/>
        <v>150</v>
      </c>
      <c r="AB169" s="3">
        <f t="shared" si="119"/>
        <v>165</v>
      </c>
      <c r="AC169" s="3">
        <f t="shared" si="96"/>
        <v>180</v>
      </c>
      <c r="AD169" s="7">
        <f t="shared" si="107"/>
        <v>179.27734432620699</v>
      </c>
      <c r="AE169" s="7">
        <f t="shared" si="107"/>
        <v>166.12706242584008</v>
      </c>
      <c r="AF169" s="7">
        <f t="shared" si="107"/>
        <v>152.31810341250497</v>
      </c>
      <c r="AG169" s="7">
        <f t="shared" si="97"/>
        <v>138.57865367175287</v>
      </c>
      <c r="AH169" s="7">
        <f t="shared" si="93"/>
        <v>124.96307945870018</v>
      </c>
      <c r="AI169" s="7">
        <f t="shared" si="93"/>
        <v>111.53944482267111</v>
      </c>
      <c r="AJ169" s="7">
        <f t="shared" si="93"/>
        <v>98.405412202773178</v>
      </c>
      <c r="AK169" s="7">
        <f t="shared" si="93"/>
        <v>85.710916797794312</v>
      </c>
      <c r="AL169" s="7">
        <f t="shared" si="120"/>
        <v>73.69828026673693</v>
      </c>
      <c r="AM169" s="7">
        <f t="shared" si="120"/>
        <v>62.773342649925581</v>
      </c>
      <c r="AN169" s="7">
        <f t="shared" si="120"/>
        <v>53.616469034071294</v>
      </c>
      <c r="AO169" s="7">
        <f t="shared" si="120"/>
        <v>47.27526386132029</v>
      </c>
      <c r="AP169" s="7">
        <f t="shared" si="121"/>
        <v>44.962655673793257</v>
      </c>
      <c r="AQ169" s="7">
        <f t="shared" si="121"/>
        <v>47.27526386132029</v>
      </c>
      <c r="AR169" s="7">
        <f t="shared" si="121"/>
        <v>53.616469034071294</v>
      </c>
      <c r="AS169" s="7">
        <f t="shared" si="121"/>
        <v>62.773342649925581</v>
      </c>
      <c r="AT169" s="7">
        <f t="shared" si="127"/>
        <v>73.69828026673693</v>
      </c>
      <c r="AU169" s="7">
        <f t="shared" si="127"/>
        <v>85.710916797794312</v>
      </c>
      <c r="AV169" s="7">
        <f t="shared" si="127"/>
        <v>98.405412202773178</v>
      </c>
      <c r="AW169" s="7">
        <f t="shared" si="127"/>
        <v>111.53944482267111</v>
      </c>
      <c r="AX169" s="7">
        <f t="shared" si="128"/>
        <v>124.96307945870018</v>
      </c>
      <c r="AY169" s="7">
        <f t="shared" si="128"/>
        <v>138.57865367175287</v>
      </c>
      <c r="AZ169" s="7">
        <f t="shared" si="128"/>
        <v>152.31810341250497</v>
      </c>
      <c r="BA169" s="7">
        <f t="shared" si="122"/>
        <v>166.12706242584008</v>
      </c>
      <c r="BB169" s="7">
        <f t="shared" si="98"/>
        <v>179.27734432620699</v>
      </c>
      <c r="BC169" s="7">
        <f t="shared" si="108"/>
        <v>80.141346929920545</v>
      </c>
      <c r="BD169" s="7">
        <f t="shared" si="99"/>
        <v>10.685512923989405</v>
      </c>
      <c r="BE169" s="40">
        <f t="shared" si="109"/>
        <v>0.96989163298696601</v>
      </c>
      <c r="BF169" s="40">
        <f t="shared" si="110"/>
        <v>0</v>
      </c>
      <c r="BG169" s="40">
        <f t="shared" si="111"/>
        <v>0</v>
      </c>
      <c r="BH169" s="40">
        <f t="shared" si="111"/>
        <v>0</v>
      </c>
      <c r="BI169" s="40">
        <f t="shared" si="111"/>
        <v>0</v>
      </c>
      <c r="BJ169" s="40">
        <f t="shared" si="100"/>
        <v>0</v>
      </c>
      <c r="BK169" s="40">
        <f t="shared" si="94"/>
        <v>0</v>
      </c>
      <c r="BL169" s="40">
        <f t="shared" si="112"/>
        <v>0</v>
      </c>
      <c r="BM169" s="40">
        <f t="shared" si="112"/>
        <v>99.158026050967024</v>
      </c>
      <c r="BN169" s="40">
        <f t="shared" si="112"/>
        <v>372.15786747072627</v>
      </c>
      <c r="BO169" s="40">
        <f t="shared" si="101"/>
        <v>606.58814595153808</v>
      </c>
      <c r="BP169" s="40">
        <f t="shared" si="95"/>
        <v>786.47282542928815</v>
      </c>
      <c r="BQ169" s="40">
        <f t="shared" si="95"/>
        <v>899.55306227105666</v>
      </c>
      <c r="BR169" s="40">
        <f t="shared" si="95"/>
        <v>938.12262521000355</v>
      </c>
      <c r="BS169" s="40">
        <f t="shared" si="95"/>
        <v>899.55306227105666</v>
      </c>
      <c r="BT169" s="40">
        <f t="shared" si="123"/>
        <v>786.47282542928815</v>
      </c>
      <c r="BU169" s="40">
        <f t="shared" si="123"/>
        <v>606.58814595153808</v>
      </c>
      <c r="BV169" s="40">
        <f t="shared" si="123"/>
        <v>372.15786747072627</v>
      </c>
      <c r="BW169" s="40">
        <f t="shared" si="123"/>
        <v>99.158026050967024</v>
      </c>
      <c r="BX169" s="40">
        <f t="shared" si="124"/>
        <v>0</v>
      </c>
      <c r="BY169" s="40">
        <f t="shared" si="124"/>
        <v>0</v>
      </c>
      <c r="BZ169" s="40">
        <f t="shared" si="124"/>
        <v>0</v>
      </c>
      <c r="CA169" s="40">
        <f t="shared" si="124"/>
        <v>0</v>
      </c>
      <c r="CB169" s="40">
        <f t="shared" si="129"/>
        <v>0</v>
      </c>
      <c r="CC169" s="40">
        <f t="shared" si="129"/>
        <v>0</v>
      </c>
      <c r="CD169" s="40">
        <f t="shared" si="129"/>
        <v>0</v>
      </c>
      <c r="CE169" s="40">
        <f t="shared" si="113"/>
        <v>478.44253885710179</v>
      </c>
      <c r="CF169" s="10">
        <f t="shared" si="102"/>
        <v>1.3987303709101628</v>
      </c>
      <c r="CG169" s="14">
        <v>44354</v>
      </c>
      <c r="CH169" s="35">
        <f t="shared" si="103"/>
        <v>6.9899999999999993</v>
      </c>
      <c r="CI169" s="7">
        <f t="shared" si="104"/>
        <v>21.374087542712605</v>
      </c>
      <c r="CJ169" s="7">
        <f t="shared" si="114"/>
        <v>10.900784646783428</v>
      </c>
      <c r="CK169" s="10">
        <f t="shared" si="105"/>
        <v>13.469126858029904</v>
      </c>
      <c r="CM169" s="17" t="s">
        <v>61</v>
      </c>
      <c r="CN169" t="s">
        <v>79</v>
      </c>
      <c r="CO169" s="18" t="s">
        <v>496</v>
      </c>
      <c r="CP169">
        <v>198.9</v>
      </c>
      <c r="CQ169">
        <v>186.6</v>
      </c>
      <c r="CR169">
        <v>193.6</v>
      </c>
      <c r="CS169">
        <v>175.6</v>
      </c>
      <c r="CT169">
        <v>164</v>
      </c>
      <c r="CU169">
        <v>143.9</v>
      </c>
      <c r="CV169">
        <v>166.6</v>
      </c>
      <c r="CW169">
        <v>185.3</v>
      </c>
      <c r="CX169">
        <v>182.2</v>
      </c>
      <c r="CY169">
        <v>186.7</v>
      </c>
      <c r="CZ169">
        <v>161.30000000000001</v>
      </c>
      <c r="DA169">
        <v>167.7</v>
      </c>
      <c r="DB169">
        <v>2112.4</v>
      </c>
      <c r="DC169" s="17">
        <v>-12.56</v>
      </c>
      <c r="DD169">
        <v>-41.39</v>
      </c>
      <c r="DE169">
        <v>438.74</v>
      </c>
      <c r="DF169" s="24">
        <v>11567</v>
      </c>
    </row>
    <row r="170" spans="1:110" ht="15.75" thickBot="1" x14ac:dyDescent="0.3">
      <c r="A170" s="8">
        <v>159</v>
      </c>
      <c r="B170" s="3" t="s">
        <v>21</v>
      </c>
      <c r="C170" s="14">
        <v>44355</v>
      </c>
      <c r="D170" s="11">
        <f t="shared" si="106"/>
        <v>22.930543608307651</v>
      </c>
      <c r="E170" s="8">
        <f t="shared" si="116"/>
        <v>-180</v>
      </c>
      <c r="F170" s="3">
        <f t="shared" si="116"/>
        <v>-165</v>
      </c>
      <c r="G170" s="3">
        <f t="shared" si="116"/>
        <v>-150</v>
      </c>
      <c r="H170" s="3">
        <f t="shared" si="115"/>
        <v>-135</v>
      </c>
      <c r="I170" s="3">
        <f t="shared" si="92"/>
        <v>-120</v>
      </c>
      <c r="J170" s="3">
        <f t="shared" si="92"/>
        <v>-105</v>
      </c>
      <c r="K170" s="3">
        <f t="shared" si="92"/>
        <v>-90</v>
      </c>
      <c r="L170" s="3">
        <f t="shared" si="92"/>
        <v>-75</v>
      </c>
      <c r="M170" s="3">
        <f t="shared" si="117"/>
        <v>-60</v>
      </c>
      <c r="N170" s="3">
        <f t="shared" si="117"/>
        <v>-45</v>
      </c>
      <c r="O170" s="3">
        <f t="shared" si="117"/>
        <v>-30</v>
      </c>
      <c r="P170" s="3">
        <f t="shared" si="117"/>
        <v>-15</v>
      </c>
      <c r="Q170" s="3">
        <f t="shared" si="118"/>
        <v>0</v>
      </c>
      <c r="R170" s="3">
        <f t="shared" si="118"/>
        <v>15</v>
      </c>
      <c r="S170" s="3">
        <f t="shared" si="118"/>
        <v>30</v>
      </c>
      <c r="T170" s="3">
        <f t="shared" si="118"/>
        <v>45</v>
      </c>
      <c r="U170" s="3">
        <f t="shared" si="125"/>
        <v>60</v>
      </c>
      <c r="V170" s="3">
        <f t="shared" si="125"/>
        <v>75</v>
      </c>
      <c r="W170" s="3">
        <f t="shared" si="125"/>
        <v>90</v>
      </c>
      <c r="X170" s="3">
        <f t="shared" si="125"/>
        <v>105</v>
      </c>
      <c r="Y170" s="3">
        <f t="shared" si="126"/>
        <v>120</v>
      </c>
      <c r="Z170" s="3">
        <f t="shared" si="126"/>
        <v>135</v>
      </c>
      <c r="AA170" s="3">
        <f t="shared" si="126"/>
        <v>150</v>
      </c>
      <c r="AB170" s="3">
        <f t="shared" si="119"/>
        <v>165</v>
      </c>
      <c r="AC170" s="3">
        <f t="shared" si="96"/>
        <v>180</v>
      </c>
      <c r="AD170" s="7">
        <f t="shared" si="107"/>
        <v>179.1894563916924</v>
      </c>
      <c r="AE170" s="7">
        <f t="shared" si="107"/>
        <v>166.12665815540714</v>
      </c>
      <c r="AF170" s="7">
        <f t="shared" si="107"/>
        <v>152.32470470145816</v>
      </c>
      <c r="AG170" s="7">
        <f t="shared" si="97"/>
        <v>138.59089604465424</v>
      </c>
      <c r="AH170" s="7">
        <f t="shared" si="93"/>
        <v>124.98096552828045</v>
      </c>
      <c r="AI170" s="7">
        <f t="shared" si="93"/>
        <v>111.56341385532676</v>
      </c>
      <c r="AJ170" s="7">
        <f t="shared" si="93"/>
        <v>98.436233192958198</v>
      </c>
      <c r="AK170" s="7">
        <f t="shared" si="93"/>
        <v>85.749708572509306</v>
      </c>
      <c r="AL170" s="7">
        <f t="shared" si="120"/>
        <v>73.746535593861466</v>
      </c>
      <c r="AM170" s="7">
        <f t="shared" si="120"/>
        <v>62.832794567607031</v>
      </c>
      <c r="AN170" s="7">
        <f t="shared" si="120"/>
        <v>53.688369262586292</v>
      </c>
      <c r="AO170" s="7">
        <f t="shared" si="120"/>
        <v>47.358345412312921</v>
      </c>
      <c r="AP170" s="7">
        <f t="shared" si="121"/>
        <v>45.050543608307649</v>
      </c>
      <c r="AQ170" s="7">
        <f t="shared" si="121"/>
        <v>47.358345412312921</v>
      </c>
      <c r="AR170" s="7">
        <f t="shared" si="121"/>
        <v>53.688369262586292</v>
      </c>
      <c r="AS170" s="7">
        <f t="shared" si="121"/>
        <v>62.832794567607031</v>
      </c>
      <c r="AT170" s="7">
        <f t="shared" si="127"/>
        <v>73.746535593861466</v>
      </c>
      <c r="AU170" s="7">
        <f t="shared" si="127"/>
        <v>85.749708572509306</v>
      </c>
      <c r="AV170" s="7">
        <f t="shared" si="127"/>
        <v>98.436233192958198</v>
      </c>
      <c r="AW170" s="7">
        <f t="shared" si="127"/>
        <v>111.56341385532676</v>
      </c>
      <c r="AX170" s="7">
        <f t="shared" si="128"/>
        <v>124.98096552828045</v>
      </c>
      <c r="AY170" s="7">
        <f t="shared" si="128"/>
        <v>138.59089604465424</v>
      </c>
      <c r="AZ170" s="7">
        <f t="shared" si="128"/>
        <v>152.32470470145816</v>
      </c>
      <c r="BA170" s="7">
        <f t="shared" si="122"/>
        <v>166.12665815540714</v>
      </c>
      <c r="BB170" s="7">
        <f t="shared" si="98"/>
        <v>179.1894563916924</v>
      </c>
      <c r="BC170" s="7">
        <f t="shared" si="108"/>
        <v>80.098623966259609</v>
      </c>
      <c r="BD170" s="7">
        <f t="shared" si="99"/>
        <v>10.679816528834614</v>
      </c>
      <c r="BE170" s="40">
        <f t="shared" si="109"/>
        <v>0.9696635629992858</v>
      </c>
      <c r="BF170" s="40">
        <f t="shared" si="110"/>
        <v>0</v>
      </c>
      <c r="BG170" s="40">
        <f t="shared" si="111"/>
        <v>0</v>
      </c>
      <c r="BH170" s="40">
        <f t="shared" si="111"/>
        <v>0</v>
      </c>
      <c r="BI170" s="40">
        <f t="shared" si="111"/>
        <v>0</v>
      </c>
      <c r="BJ170" s="40">
        <f t="shared" si="100"/>
        <v>0</v>
      </c>
      <c r="BK170" s="40">
        <f t="shared" si="94"/>
        <v>0</v>
      </c>
      <c r="BL170" s="40">
        <f t="shared" si="112"/>
        <v>0</v>
      </c>
      <c r="BM170" s="40">
        <f t="shared" si="112"/>
        <v>98.239757319009556</v>
      </c>
      <c r="BN170" s="40">
        <f t="shared" si="112"/>
        <v>370.99872426791245</v>
      </c>
      <c r="BO170" s="40">
        <f t="shared" si="101"/>
        <v>605.22215915135041</v>
      </c>
      <c r="BP170" s="40">
        <f t="shared" si="95"/>
        <v>784.94812195454506</v>
      </c>
      <c r="BQ170" s="40">
        <f t="shared" si="95"/>
        <v>897.92858532365517</v>
      </c>
      <c r="BR170" s="40">
        <f t="shared" si="95"/>
        <v>936.46411738911979</v>
      </c>
      <c r="BS170" s="40">
        <f t="shared" si="95"/>
        <v>897.92858532365517</v>
      </c>
      <c r="BT170" s="40">
        <f t="shared" si="123"/>
        <v>784.94812195454506</v>
      </c>
      <c r="BU170" s="40">
        <f t="shared" si="123"/>
        <v>605.22215915135041</v>
      </c>
      <c r="BV170" s="40">
        <f t="shared" si="123"/>
        <v>370.99872426791245</v>
      </c>
      <c r="BW170" s="40">
        <f t="shared" si="123"/>
        <v>98.239757319009556</v>
      </c>
      <c r="BX170" s="40">
        <f t="shared" si="124"/>
        <v>0</v>
      </c>
      <c r="BY170" s="40">
        <f t="shared" si="124"/>
        <v>0</v>
      </c>
      <c r="BZ170" s="40">
        <f t="shared" si="124"/>
        <v>0</v>
      </c>
      <c r="CA170" s="40">
        <f t="shared" si="124"/>
        <v>0</v>
      </c>
      <c r="CB170" s="40">
        <f t="shared" si="129"/>
        <v>0</v>
      </c>
      <c r="CC170" s="40">
        <f t="shared" si="129"/>
        <v>0</v>
      </c>
      <c r="CD170" s="40">
        <f t="shared" si="129"/>
        <v>0</v>
      </c>
      <c r="CE170" s="40">
        <f t="shared" si="113"/>
        <v>477.59669986845108</v>
      </c>
      <c r="CF170" s="10">
        <f t="shared" si="102"/>
        <v>1.3979847145280695</v>
      </c>
      <c r="CG170" s="14">
        <v>44355</v>
      </c>
      <c r="CH170" s="35">
        <f t="shared" si="103"/>
        <v>6.9899999999999993</v>
      </c>
      <c r="CI170" s="7">
        <f t="shared" si="104"/>
        <v>21.311417233429818</v>
      </c>
      <c r="CJ170" s="7">
        <f t="shared" si="114"/>
        <v>10.868822789049208</v>
      </c>
      <c r="CK170" s="10">
        <f t="shared" si="105"/>
        <v>13.433501083023151</v>
      </c>
      <c r="CM170" s="17" t="s">
        <v>105</v>
      </c>
      <c r="CN170" t="s">
        <v>107</v>
      </c>
      <c r="CO170" s="18" t="s">
        <v>497</v>
      </c>
      <c r="CP170">
        <v>203.7</v>
      </c>
      <c r="CQ170">
        <v>198.5</v>
      </c>
      <c r="CR170">
        <v>197.8</v>
      </c>
      <c r="CS170">
        <v>193</v>
      </c>
      <c r="CT170">
        <v>204.1</v>
      </c>
      <c r="CU170">
        <v>188.9</v>
      </c>
      <c r="CV170">
        <v>189.2</v>
      </c>
      <c r="CW170">
        <v>192</v>
      </c>
      <c r="CX170">
        <v>144.19999999999999</v>
      </c>
      <c r="CY170">
        <v>153.5</v>
      </c>
      <c r="CZ170">
        <v>143</v>
      </c>
      <c r="DA170">
        <v>174.4</v>
      </c>
      <c r="DB170">
        <v>2182.3000000000002</v>
      </c>
      <c r="DC170" s="17">
        <v>-19.420000000000002</v>
      </c>
      <c r="DD170">
        <v>-40.07</v>
      </c>
      <c r="DE170">
        <v>28.6</v>
      </c>
      <c r="DF170" s="24">
        <v>25370</v>
      </c>
    </row>
    <row r="171" spans="1:110" ht="15.75" thickBot="1" x14ac:dyDescent="0.3">
      <c r="A171" s="8">
        <v>160</v>
      </c>
      <c r="B171" s="3" t="s">
        <v>21</v>
      </c>
      <c r="C171" s="14">
        <v>44356</v>
      </c>
      <c r="D171" s="11">
        <f t="shared" si="106"/>
        <v>23.011636727869238</v>
      </c>
      <c r="E171" s="8">
        <f t="shared" si="116"/>
        <v>-180</v>
      </c>
      <c r="F171" s="3">
        <f t="shared" si="116"/>
        <v>-165</v>
      </c>
      <c r="G171" s="3">
        <f t="shared" si="116"/>
        <v>-150</v>
      </c>
      <c r="H171" s="3">
        <f t="shared" si="115"/>
        <v>-135</v>
      </c>
      <c r="I171" s="3">
        <f t="shared" si="92"/>
        <v>-120</v>
      </c>
      <c r="J171" s="3">
        <f t="shared" si="92"/>
        <v>-105</v>
      </c>
      <c r="K171" s="3">
        <f t="shared" si="92"/>
        <v>-90</v>
      </c>
      <c r="L171" s="3">
        <f t="shared" si="92"/>
        <v>-75</v>
      </c>
      <c r="M171" s="3">
        <f t="shared" si="117"/>
        <v>-60</v>
      </c>
      <c r="N171" s="3">
        <f t="shared" si="117"/>
        <v>-45</v>
      </c>
      <c r="O171" s="3">
        <f t="shared" si="117"/>
        <v>-30</v>
      </c>
      <c r="P171" s="3">
        <f t="shared" si="117"/>
        <v>-15</v>
      </c>
      <c r="Q171" s="3">
        <f t="shared" si="118"/>
        <v>0</v>
      </c>
      <c r="R171" s="3">
        <f t="shared" si="118"/>
        <v>15</v>
      </c>
      <c r="S171" s="3">
        <f t="shared" si="118"/>
        <v>30</v>
      </c>
      <c r="T171" s="3">
        <f t="shared" si="118"/>
        <v>45</v>
      </c>
      <c r="U171" s="3">
        <f t="shared" si="125"/>
        <v>60</v>
      </c>
      <c r="V171" s="3">
        <f t="shared" si="125"/>
        <v>75</v>
      </c>
      <c r="W171" s="3">
        <f t="shared" si="125"/>
        <v>90</v>
      </c>
      <c r="X171" s="3">
        <f t="shared" si="125"/>
        <v>105</v>
      </c>
      <c r="Y171" s="3">
        <f t="shared" si="126"/>
        <v>120</v>
      </c>
      <c r="Z171" s="3">
        <f t="shared" si="126"/>
        <v>135</v>
      </c>
      <c r="AA171" s="3">
        <f t="shared" si="126"/>
        <v>150</v>
      </c>
      <c r="AB171" s="3">
        <f t="shared" si="119"/>
        <v>165</v>
      </c>
      <c r="AC171" s="3">
        <f t="shared" si="96"/>
        <v>180</v>
      </c>
      <c r="AD171" s="7">
        <f t="shared" si="107"/>
        <v>179.10836327213093</v>
      </c>
      <c r="AE171" s="7">
        <f t="shared" si="107"/>
        <v>166.12580099301556</v>
      </c>
      <c r="AF171" s="7">
        <f t="shared" si="107"/>
        <v>152.33056886060297</v>
      </c>
      <c r="AG171" s="7">
        <f t="shared" si="97"/>
        <v>138.60205893730668</v>
      </c>
      <c r="AH171" s="7">
        <f t="shared" si="93"/>
        <v>124.99738856191813</v>
      </c>
      <c r="AI171" s="7">
        <f t="shared" si="93"/>
        <v>111.58548603938758</v>
      </c>
      <c r="AJ171" s="7">
        <f t="shared" si="93"/>
        <v>98.464655788394595</v>
      </c>
      <c r="AK171" s="7">
        <f t="shared" si="93"/>
        <v>85.785508424567809</v>
      </c>
      <c r="AL171" s="7">
        <f t="shared" si="120"/>
        <v>73.791084542045283</v>
      </c>
      <c r="AM171" s="7">
        <f t="shared" si="120"/>
        <v>62.887683396839314</v>
      </c>
      <c r="AN171" s="7">
        <f t="shared" si="120"/>
        <v>53.754739762826205</v>
      </c>
      <c r="AO171" s="7">
        <f t="shared" si="120"/>
        <v>47.435015442152853</v>
      </c>
      <c r="AP171" s="7">
        <f t="shared" si="121"/>
        <v>45.131636727869235</v>
      </c>
      <c r="AQ171" s="7">
        <f t="shared" si="121"/>
        <v>47.435015442152853</v>
      </c>
      <c r="AR171" s="7">
        <f t="shared" si="121"/>
        <v>53.754739762826205</v>
      </c>
      <c r="AS171" s="7">
        <f t="shared" si="121"/>
        <v>62.887683396839314</v>
      </c>
      <c r="AT171" s="7">
        <f t="shared" si="127"/>
        <v>73.791084542045283</v>
      </c>
      <c r="AU171" s="7">
        <f t="shared" si="127"/>
        <v>85.785508424567809</v>
      </c>
      <c r="AV171" s="7">
        <f t="shared" si="127"/>
        <v>98.464655788394595</v>
      </c>
      <c r="AW171" s="7">
        <f t="shared" si="127"/>
        <v>111.58548603938758</v>
      </c>
      <c r="AX171" s="7">
        <f t="shared" si="128"/>
        <v>124.99738856191813</v>
      </c>
      <c r="AY171" s="7">
        <f t="shared" si="128"/>
        <v>138.60205893730668</v>
      </c>
      <c r="AZ171" s="7">
        <f t="shared" si="128"/>
        <v>152.33056886060297</v>
      </c>
      <c r="BA171" s="7">
        <f t="shared" si="122"/>
        <v>166.12580099301556</v>
      </c>
      <c r="BB171" s="7">
        <f t="shared" si="98"/>
        <v>179.10836327213093</v>
      </c>
      <c r="BC171" s="7">
        <f t="shared" si="108"/>
        <v>80.059149861696369</v>
      </c>
      <c r="BD171" s="7">
        <f t="shared" si="99"/>
        <v>10.674553314892849</v>
      </c>
      <c r="BE171" s="40">
        <f t="shared" si="109"/>
        <v>0.96944448235260294</v>
      </c>
      <c r="BF171" s="40">
        <f t="shared" si="110"/>
        <v>0</v>
      </c>
      <c r="BG171" s="40">
        <f t="shared" si="111"/>
        <v>0</v>
      </c>
      <c r="BH171" s="40">
        <f t="shared" si="111"/>
        <v>0</v>
      </c>
      <c r="BI171" s="40">
        <f t="shared" si="111"/>
        <v>0</v>
      </c>
      <c r="BJ171" s="40">
        <f t="shared" si="100"/>
        <v>0</v>
      </c>
      <c r="BK171" s="40">
        <f t="shared" si="94"/>
        <v>0</v>
      </c>
      <c r="BL171" s="40">
        <f t="shared" si="112"/>
        <v>0</v>
      </c>
      <c r="BM171" s="40">
        <f t="shared" si="112"/>
        <v>97.391782093694843</v>
      </c>
      <c r="BN171" s="40">
        <f t="shared" si="112"/>
        <v>369.92557185110138</v>
      </c>
      <c r="BO171" s="40">
        <f t="shared" si="101"/>
        <v>603.95564269654005</v>
      </c>
      <c r="BP171" s="40">
        <f t="shared" si="95"/>
        <v>783.53323205487391</v>
      </c>
      <c r="BQ171" s="40">
        <f t="shared" si="95"/>
        <v>896.42042397732905</v>
      </c>
      <c r="BR171" s="40">
        <f t="shared" si="95"/>
        <v>934.92414288929626</v>
      </c>
      <c r="BS171" s="40">
        <f t="shared" si="95"/>
        <v>896.42042397732905</v>
      </c>
      <c r="BT171" s="40">
        <f t="shared" si="123"/>
        <v>783.53323205487391</v>
      </c>
      <c r="BU171" s="40">
        <f t="shared" si="123"/>
        <v>603.95564269654005</v>
      </c>
      <c r="BV171" s="40">
        <f t="shared" si="123"/>
        <v>369.92557185110138</v>
      </c>
      <c r="BW171" s="40">
        <f t="shared" si="123"/>
        <v>97.391782093694843</v>
      </c>
      <c r="BX171" s="40">
        <f t="shared" si="124"/>
        <v>0</v>
      </c>
      <c r="BY171" s="40">
        <f t="shared" si="124"/>
        <v>0</v>
      </c>
      <c r="BZ171" s="40">
        <f t="shared" si="124"/>
        <v>0</v>
      </c>
      <c r="CA171" s="40">
        <f t="shared" si="124"/>
        <v>0</v>
      </c>
      <c r="CB171" s="40">
        <f t="shared" si="129"/>
        <v>0</v>
      </c>
      <c r="CC171" s="40">
        <f t="shared" si="129"/>
        <v>0</v>
      </c>
      <c r="CD171" s="40">
        <f t="shared" si="129"/>
        <v>0</v>
      </c>
      <c r="CE171" s="40">
        <f t="shared" si="113"/>
        <v>476.81131287354111</v>
      </c>
      <c r="CF171" s="10">
        <f t="shared" si="102"/>
        <v>1.3972957614341646</v>
      </c>
      <c r="CG171" s="14">
        <v>44356</v>
      </c>
      <c r="CH171" s="35">
        <f t="shared" si="103"/>
        <v>6.9899999999999993</v>
      </c>
      <c r="CI171" s="7">
        <f t="shared" si="104"/>
        <v>21.253366611855558</v>
      </c>
      <c r="CJ171" s="7">
        <f t="shared" si="114"/>
        <v>10.839216972046335</v>
      </c>
      <c r="CK171" s="10">
        <f t="shared" si="105"/>
        <v>13.400475813519416</v>
      </c>
      <c r="CM171" s="17" t="s">
        <v>253</v>
      </c>
      <c r="CN171" t="s">
        <v>259</v>
      </c>
      <c r="CO171" s="18" t="s">
        <v>498</v>
      </c>
      <c r="CP171">
        <v>185</v>
      </c>
      <c r="CQ171">
        <v>192.3</v>
      </c>
      <c r="CR171">
        <v>224.4</v>
      </c>
      <c r="CS171">
        <v>212.7</v>
      </c>
      <c r="CT171">
        <v>191.5</v>
      </c>
      <c r="CU171">
        <v>198</v>
      </c>
      <c r="CV171">
        <v>202.4</v>
      </c>
      <c r="CW171">
        <v>218.7</v>
      </c>
      <c r="CX171">
        <v>187.7</v>
      </c>
      <c r="CY171">
        <v>199.4</v>
      </c>
      <c r="CZ171">
        <v>209.1</v>
      </c>
      <c r="DA171">
        <v>198.5</v>
      </c>
      <c r="DB171">
        <v>2419.6999999999998</v>
      </c>
      <c r="DC171" s="17">
        <v>-23.32</v>
      </c>
      <c r="DD171">
        <v>-51.13</v>
      </c>
      <c r="DE171">
        <v>566</v>
      </c>
      <c r="DF171" s="24">
        <v>19704</v>
      </c>
    </row>
    <row r="172" spans="1:110" ht="15.75" thickBot="1" x14ac:dyDescent="0.3">
      <c r="A172" s="8">
        <v>161</v>
      </c>
      <c r="B172" s="3" t="s">
        <v>21</v>
      </c>
      <c r="C172" s="14">
        <v>44357</v>
      </c>
      <c r="D172" s="11">
        <f t="shared" si="106"/>
        <v>23.085911002836561</v>
      </c>
      <c r="E172" s="8">
        <f t="shared" si="116"/>
        <v>-180</v>
      </c>
      <c r="F172" s="3">
        <f t="shared" si="116"/>
        <v>-165</v>
      </c>
      <c r="G172" s="3">
        <f t="shared" si="116"/>
        <v>-150</v>
      </c>
      <c r="H172" s="3">
        <f t="shared" si="115"/>
        <v>-135</v>
      </c>
      <c r="I172" s="3">
        <f t="shared" si="92"/>
        <v>-120</v>
      </c>
      <c r="J172" s="3">
        <f t="shared" si="92"/>
        <v>-105</v>
      </c>
      <c r="K172" s="3">
        <f t="shared" si="92"/>
        <v>-90</v>
      </c>
      <c r="L172" s="3">
        <f t="shared" si="92"/>
        <v>-75</v>
      </c>
      <c r="M172" s="3">
        <f t="shared" si="117"/>
        <v>-60</v>
      </c>
      <c r="N172" s="3">
        <f t="shared" si="117"/>
        <v>-45</v>
      </c>
      <c r="O172" s="3">
        <f t="shared" si="117"/>
        <v>-30</v>
      </c>
      <c r="P172" s="3">
        <f t="shared" si="117"/>
        <v>-15</v>
      </c>
      <c r="Q172" s="3">
        <f t="shared" si="118"/>
        <v>0</v>
      </c>
      <c r="R172" s="3">
        <f t="shared" si="118"/>
        <v>15</v>
      </c>
      <c r="S172" s="3">
        <f t="shared" si="118"/>
        <v>30</v>
      </c>
      <c r="T172" s="3">
        <f t="shared" si="118"/>
        <v>45</v>
      </c>
      <c r="U172" s="3">
        <f t="shared" si="125"/>
        <v>60</v>
      </c>
      <c r="V172" s="3">
        <f t="shared" si="125"/>
        <v>75</v>
      </c>
      <c r="W172" s="3">
        <f t="shared" si="125"/>
        <v>90</v>
      </c>
      <c r="X172" s="3">
        <f t="shared" si="125"/>
        <v>105</v>
      </c>
      <c r="Y172" s="3">
        <f t="shared" si="126"/>
        <v>120</v>
      </c>
      <c r="Z172" s="3">
        <f t="shared" si="126"/>
        <v>135</v>
      </c>
      <c r="AA172" s="3">
        <f t="shared" si="126"/>
        <v>150</v>
      </c>
      <c r="AB172" s="3">
        <f t="shared" si="119"/>
        <v>165</v>
      </c>
      <c r="AC172" s="3">
        <f t="shared" si="96"/>
        <v>180</v>
      </c>
      <c r="AD172" s="7">
        <f t="shared" si="107"/>
        <v>179.03408899716362</v>
      </c>
      <c r="AE172" s="7">
        <f t="shared" si="107"/>
        <v>166.12460826830346</v>
      </c>
      <c r="AF172" s="7">
        <f t="shared" si="107"/>
        <v>152.33574883235448</v>
      </c>
      <c r="AG172" s="7">
        <f t="shared" si="97"/>
        <v>138.61217108862689</v>
      </c>
      <c r="AH172" s="7">
        <f t="shared" si="93"/>
        <v>125.01236301201378</v>
      </c>
      <c r="AI172" s="7">
        <f t="shared" si="93"/>
        <v>111.60566535413591</v>
      </c>
      <c r="AJ172" s="7">
        <f t="shared" si="93"/>
        <v>98.490675279081614</v>
      </c>
      <c r="AK172" s="7">
        <f t="shared" si="93"/>
        <v>85.818303964572266</v>
      </c>
      <c r="AL172" s="7">
        <f t="shared" si="120"/>
        <v>73.831907957462249</v>
      </c>
      <c r="AM172" s="7">
        <f t="shared" si="120"/>
        <v>62.937984738268959</v>
      </c>
      <c r="AN172" s="7">
        <f t="shared" si="120"/>
        <v>53.815553748802422</v>
      </c>
      <c r="AO172" s="7">
        <f t="shared" si="120"/>
        <v>47.505248353433096</v>
      </c>
      <c r="AP172" s="7">
        <f t="shared" si="121"/>
        <v>45.205911002836558</v>
      </c>
      <c r="AQ172" s="7">
        <f t="shared" si="121"/>
        <v>47.505248353433096</v>
      </c>
      <c r="AR172" s="7">
        <f t="shared" si="121"/>
        <v>53.815553748802422</v>
      </c>
      <c r="AS172" s="7">
        <f t="shared" si="121"/>
        <v>62.937984738268959</v>
      </c>
      <c r="AT172" s="7">
        <f t="shared" si="127"/>
        <v>73.831907957462249</v>
      </c>
      <c r="AU172" s="7">
        <f t="shared" si="127"/>
        <v>85.818303964572266</v>
      </c>
      <c r="AV172" s="7">
        <f t="shared" si="127"/>
        <v>98.490675279081614</v>
      </c>
      <c r="AW172" s="7">
        <f t="shared" si="127"/>
        <v>111.60566535413591</v>
      </c>
      <c r="AX172" s="7">
        <f t="shared" si="128"/>
        <v>125.01236301201378</v>
      </c>
      <c r="AY172" s="7">
        <f t="shared" si="128"/>
        <v>138.61217108862689</v>
      </c>
      <c r="AZ172" s="7">
        <f t="shared" si="128"/>
        <v>152.33574883235448</v>
      </c>
      <c r="BA172" s="7">
        <f t="shared" si="122"/>
        <v>166.12460826830346</v>
      </c>
      <c r="BB172" s="7">
        <f t="shared" si="98"/>
        <v>179.03408899716362</v>
      </c>
      <c r="BC172" s="7">
        <f t="shared" si="108"/>
        <v>80.022949152966092</v>
      </c>
      <c r="BD172" s="7">
        <f t="shared" si="99"/>
        <v>10.669726553728813</v>
      </c>
      <c r="BE172" s="40">
        <f t="shared" si="109"/>
        <v>0.96923445596524105</v>
      </c>
      <c r="BF172" s="40">
        <f t="shared" si="110"/>
        <v>0</v>
      </c>
      <c r="BG172" s="40">
        <f t="shared" si="111"/>
        <v>0</v>
      </c>
      <c r="BH172" s="40">
        <f t="shared" si="111"/>
        <v>0</v>
      </c>
      <c r="BI172" s="40">
        <f t="shared" si="111"/>
        <v>0</v>
      </c>
      <c r="BJ172" s="40">
        <f t="shared" si="100"/>
        <v>0</v>
      </c>
      <c r="BK172" s="40">
        <f t="shared" si="94"/>
        <v>0</v>
      </c>
      <c r="BL172" s="40">
        <f t="shared" si="112"/>
        <v>0</v>
      </c>
      <c r="BM172" s="40">
        <f t="shared" si="112"/>
        <v>96.614332750346918</v>
      </c>
      <c r="BN172" s="40">
        <f t="shared" si="112"/>
        <v>368.93883367092758</v>
      </c>
      <c r="BO172" s="40">
        <f t="shared" si="101"/>
        <v>602.78918411783161</v>
      </c>
      <c r="BP172" s="40">
        <f t="shared" si="95"/>
        <v>782.22886916407879</v>
      </c>
      <c r="BQ172" s="40">
        <f t="shared" si="95"/>
        <v>895.02937081186781</v>
      </c>
      <c r="BR172" s="40">
        <f t="shared" si="95"/>
        <v>933.50352128554437</v>
      </c>
      <c r="BS172" s="40">
        <f t="shared" si="95"/>
        <v>895.02937081186781</v>
      </c>
      <c r="BT172" s="40">
        <f t="shared" si="123"/>
        <v>782.22886916407879</v>
      </c>
      <c r="BU172" s="40">
        <f t="shared" si="123"/>
        <v>602.78918411783161</v>
      </c>
      <c r="BV172" s="40">
        <f t="shared" si="123"/>
        <v>368.93883367092758</v>
      </c>
      <c r="BW172" s="40">
        <f t="shared" si="123"/>
        <v>96.614332750346918</v>
      </c>
      <c r="BX172" s="40">
        <f t="shared" si="124"/>
        <v>0</v>
      </c>
      <c r="BY172" s="40">
        <f t="shared" si="124"/>
        <v>0</v>
      </c>
      <c r="BZ172" s="40">
        <f t="shared" si="124"/>
        <v>0</v>
      </c>
      <c r="CA172" s="40">
        <f t="shared" si="124"/>
        <v>0</v>
      </c>
      <c r="CB172" s="40">
        <f t="shared" si="129"/>
        <v>0</v>
      </c>
      <c r="CC172" s="40">
        <f t="shared" si="129"/>
        <v>0</v>
      </c>
      <c r="CD172" s="40">
        <f t="shared" si="129"/>
        <v>0</v>
      </c>
      <c r="CE172" s="40">
        <f t="shared" si="113"/>
        <v>476.08679585562766</v>
      </c>
      <c r="CF172" s="10">
        <f t="shared" si="102"/>
        <v>1.3966639398752656</v>
      </c>
      <c r="CG172" s="14">
        <v>44357</v>
      </c>
      <c r="CH172" s="35">
        <f t="shared" si="103"/>
        <v>6.9899999999999993</v>
      </c>
      <c r="CI172" s="7">
        <f t="shared" si="104"/>
        <v>21.199962984824928</v>
      </c>
      <c r="CJ172" s="7">
        <f t="shared" si="114"/>
        <v>10.811981122260713</v>
      </c>
      <c r="CK172" s="10">
        <f t="shared" si="105"/>
        <v>13.370069894302112</v>
      </c>
      <c r="CM172" s="17" t="s">
        <v>239</v>
      </c>
      <c r="CN172" t="s">
        <v>640</v>
      </c>
      <c r="CO172" s="18" t="s">
        <v>499</v>
      </c>
      <c r="CP172">
        <v>183.5</v>
      </c>
      <c r="CQ172">
        <v>163</v>
      </c>
      <c r="CR172">
        <v>171.1</v>
      </c>
      <c r="CS172">
        <v>162.6</v>
      </c>
      <c r="CT172">
        <v>212.9</v>
      </c>
      <c r="CU172">
        <v>231.1</v>
      </c>
      <c r="CV172">
        <v>270.3</v>
      </c>
      <c r="CW172">
        <v>294.10000000000002</v>
      </c>
      <c r="CX172">
        <v>285.39999999999998</v>
      </c>
      <c r="CY172">
        <v>289.7</v>
      </c>
      <c r="CZ172">
        <v>264.5</v>
      </c>
      <c r="DA172">
        <v>227.6</v>
      </c>
      <c r="DB172">
        <v>2755.8</v>
      </c>
      <c r="DC172" s="17">
        <v>-3.42</v>
      </c>
      <c r="DD172">
        <v>-42.28</v>
      </c>
      <c r="DE172">
        <v>49</v>
      </c>
      <c r="DF172" s="24">
        <v>26437</v>
      </c>
    </row>
    <row r="173" spans="1:110" ht="15.75" thickBot="1" x14ac:dyDescent="0.3">
      <c r="A173" s="8">
        <v>162</v>
      </c>
      <c r="B173" s="3" t="s">
        <v>21</v>
      </c>
      <c r="C173" s="14">
        <v>44358</v>
      </c>
      <c r="D173" s="11">
        <f t="shared" si="106"/>
        <v>23.153344424138979</v>
      </c>
      <c r="E173" s="8">
        <f t="shared" si="116"/>
        <v>-180</v>
      </c>
      <c r="F173" s="3">
        <f t="shared" si="116"/>
        <v>-165</v>
      </c>
      <c r="G173" s="3">
        <f t="shared" si="116"/>
        <v>-150</v>
      </c>
      <c r="H173" s="3">
        <f t="shared" si="115"/>
        <v>-135</v>
      </c>
      <c r="I173" s="3">
        <f t="shared" si="92"/>
        <v>-120</v>
      </c>
      <c r="J173" s="3">
        <f t="shared" si="92"/>
        <v>-105</v>
      </c>
      <c r="K173" s="3">
        <f t="shared" si="92"/>
        <v>-90</v>
      </c>
      <c r="L173" s="3">
        <f t="shared" si="92"/>
        <v>-75</v>
      </c>
      <c r="M173" s="3">
        <f t="shared" si="117"/>
        <v>-60</v>
      </c>
      <c r="N173" s="3">
        <f t="shared" si="117"/>
        <v>-45</v>
      </c>
      <c r="O173" s="3">
        <f t="shared" si="117"/>
        <v>-30</v>
      </c>
      <c r="P173" s="3">
        <f t="shared" si="117"/>
        <v>-15</v>
      </c>
      <c r="Q173" s="3">
        <f t="shared" si="118"/>
        <v>0</v>
      </c>
      <c r="R173" s="3">
        <f t="shared" si="118"/>
        <v>15</v>
      </c>
      <c r="S173" s="3">
        <f t="shared" si="118"/>
        <v>30</v>
      </c>
      <c r="T173" s="3">
        <f t="shared" si="118"/>
        <v>45</v>
      </c>
      <c r="U173" s="3">
        <f t="shared" si="125"/>
        <v>60</v>
      </c>
      <c r="V173" s="3">
        <f t="shared" si="125"/>
        <v>75</v>
      </c>
      <c r="W173" s="3">
        <f t="shared" si="125"/>
        <v>90</v>
      </c>
      <c r="X173" s="3">
        <f t="shared" si="125"/>
        <v>105</v>
      </c>
      <c r="Y173" s="3">
        <f t="shared" si="126"/>
        <v>120</v>
      </c>
      <c r="Z173" s="3">
        <f t="shared" si="126"/>
        <v>135</v>
      </c>
      <c r="AA173" s="3">
        <f t="shared" si="126"/>
        <v>150</v>
      </c>
      <c r="AB173" s="3">
        <f t="shared" si="119"/>
        <v>165</v>
      </c>
      <c r="AC173" s="3">
        <f t="shared" si="96"/>
        <v>180</v>
      </c>
      <c r="AD173" s="7">
        <f t="shared" si="107"/>
        <v>178.96665557586044</v>
      </c>
      <c r="AE173" s="7">
        <f t="shared" si="107"/>
        <v>166.12318792688203</v>
      </c>
      <c r="AF173" s="7">
        <f t="shared" si="107"/>
        <v>152.34029338847768</v>
      </c>
      <c r="AG173" s="7">
        <f t="shared" si="97"/>
        <v>138.62125899385219</v>
      </c>
      <c r="AH173" s="7">
        <f t="shared" si="93"/>
        <v>125.02590222477853</v>
      </c>
      <c r="AI173" s="7">
        <f t="shared" si="93"/>
        <v>111.62395551018855</v>
      </c>
      <c r="AJ173" s="7">
        <f t="shared" si="93"/>
        <v>98.514287386279904</v>
      </c>
      <c r="AK173" s="7">
        <f t="shared" si="93"/>
        <v>85.848083859471927</v>
      </c>
      <c r="AL173" s="7">
        <f t="shared" si="120"/>
        <v>73.868988301518343</v>
      </c>
      <c r="AM173" s="7">
        <f t="shared" si="120"/>
        <v>62.983676250561906</v>
      </c>
      <c r="AN173" s="7">
        <f t="shared" si="120"/>
        <v>53.870786700668603</v>
      </c>
      <c r="AO173" s="7">
        <f t="shared" si="120"/>
        <v>47.569020711015312</v>
      </c>
      <c r="AP173" s="7">
        <f t="shared" si="121"/>
        <v>45.273344424138976</v>
      </c>
      <c r="AQ173" s="7">
        <f t="shared" si="121"/>
        <v>47.569020711015312</v>
      </c>
      <c r="AR173" s="7">
        <f t="shared" si="121"/>
        <v>53.870786700668603</v>
      </c>
      <c r="AS173" s="7">
        <f t="shared" si="121"/>
        <v>62.983676250561906</v>
      </c>
      <c r="AT173" s="7">
        <f t="shared" si="127"/>
        <v>73.868988301518343</v>
      </c>
      <c r="AU173" s="7">
        <f t="shared" si="127"/>
        <v>85.848083859471927</v>
      </c>
      <c r="AV173" s="7">
        <f t="shared" si="127"/>
        <v>98.514287386279904</v>
      </c>
      <c r="AW173" s="7">
        <f t="shared" si="127"/>
        <v>111.62395551018855</v>
      </c>
      <c r="AX173" s="7">
        <f t="shared" si="128"/>
        <v>125.02590222477853</v>
      </c>
      <c r="AY173" s="7">
        <f t="shared" si="128"/>
        <v>138.62125899385219</v>
      </c>
      <c r="AZ173" s="7">
        <f t="shared" si="128"/>
        <v>152.34029338847768</v>
      </c>
      <c r="BA173" s="7">
        <f t="shared" si="122"/>
        <v>166.12318792688203</v>
      </c>
      <c r="BB173" s="7">
        <f t="shared" si="98"/>
        <v>178.96665557586044</v>
      </c>
      <c r="BC173" s="7">
        <f t="shared" si="108"/>
        <v>79.990044470707502</v>
      </c>
      <c r="BD173" s="7">
        <f t="shared" si="99"/>
        <v>10.665339262761</v>
      </c>
      <c r="BE173" s="40">
        <f t="shared" si="109"/>
        <v>0.96903354607255143</v>
      </c>
      <c r="BF173" s="40">
        <f t="shared" si="110"/>
        <v>0</v>
      </c>
      <c r="BG173" s="40">
        <f t="shared" si="111"/>
        <v>0</v>
      </c>
      <c r="BH173" s="40">
        <f t="shared" si="111"/>
        <v>0</v>
      </c>
      <c r="BI173" s="40">
        <f t="shared" si="111"/>
        <v>0</v>
      </c>
      <c r="BJ173" s="40">
        <f t="shared" si="100"/>
        <v>0</v>
      </c>
      <c r="BK173" s="40">
        <f t="shared" si="94"/>
        <v>0</v>
      </c>
      <c r="BL173" s="40">
        <f t="shared" si="112"/>
        <v>0</v>
      </c>
      <c r="BM173" s="40">
        <f t="shared" si="112"/>
        <v>95.907619546235154</v>
      </c>
      <c r="BN173" s="40">
        <f t="shared" si="112"/>
        <v>368.03889563233577</v>
      </c>
      <c r="BO173" s="40">
        <f t="shared" si="101"/>
        <v>601.72332015224663</v>
      </c>
      <c r="BP173" s="40">
        <f t="shared" si="95"/>
        <v>781.03568575670647</v>
      </c>
      <c r="BQ173" s="40">
        <f t="shared" si="95"/>
        <v>893.75615105746635</v>
      </c>
      <c r="BR173" s="40">
        <f t="shared" si="95"/>
        <v>932.20300262365606</v>
      </c>
      <c r="BS173" s="40">
        <f t="shared" si="95"/>
        <v>893.75615105746635</v>
      </c>
      <c r="BT173" s="40">
        <f t="shared" si="123"/>
        <v>781.03568575670647</v>
      </c>
      <c r="BU173" s="40">
        <f t="shared" si="123"/>
        <v>601.72332015224663</v>
      </c>
      <c r="BV173" s="40">
        <f t="shared" si="123"/>
        <v>368.03889563233577</v>
      </c>
      <c r="BW173" s="40">
        <f t="shared" si="123"/>
        <v>95.907619546235154</v>
      </c>
      <c r="BX173" s="40">
        <f t="shared" si="124"/>
        <v>0</v>
      </c>
      <c r="BY173" s="40">
        <f t="shared" si="124"/>
        <v>0</v>
      </c>
      <c r="BZ173" s="40">
        <f t="shared" si="124"/>
        <v>0</v>
      </c>
      <c r="CA173" s="40">
        <f t="shared" si="124"/>
        <v>0</v>
      </c>
      <c r="CB173" s="40">
        <f t="shared" si="129"/>
        <v>0</v>
      </c>
      <c r="CC173" s="40">
        <f t="shared" si="129"/>
        <v>0</v>
      </c>
      <c r="CD173" s="40">
        <f t="shared" si="129"/>
        <v>0</v>
      </c>
      <c r="CE173" s="40">
        <f t="shared" si="113"/>
        <v>475.42353133806461</v>
      </c>
      <c r="CF173" s="10">
        <f t="shared" si="102"/>
        <v>1.3960896448305307</v>
      </c>
      <c r="CG173" s="14">
        <v>44358</v>
      </c>
      <c r="CH173" s="35">
        <f t="shared" si="103"/>
        <v>6.9899999999999993</v>
      </c>
      <c r="CI173" s="7">
        <f t="shared" si="104"/>
        <v>21.151231289189205</v>
      </c>
      <c r="CJ173" s="7">
        <f t="shared" si="114"/>
        <v>10.787127957486495</v>
      </c>
      <c r="CK173" s="10">
        <f t="shared" si="105"/>
        <v>13.342300574427496</v>
      </c>
      <c r="CM173" s="17" t="s">
        <v>262</v>
      </c>
      <c r="CN173" t="s">
        <v>268</v>
      </c>
      <c r="CO173" s="18" t="s">
        <v>500</v>
      </c>
      <c r="CP173">
        <v>197.5</v>
      </c>
      <c r="CQ173">
        <v>195.5</v>
      </c>
      <c r="CR173">
        <v>182.5</v>
      </c>
      <c r="CS173">
        <v>182.1</v>
      </c>
      <c r="CT173">
        <v>183.4</v>
      </c>
      <c r="CU173">
        <v>184.6</v>
      </c>
      <c r="CV173">
        <v>198.6</v>
      </c>
      <c r="CW173">
        <v>188.9</v>
      </c>
      <c r="CX173">
        <v>124.6</v>
      </c>
      <c r="CY173">
        <v>147.80000000000001</v>
      </c>
      <c r="CZ173">
        <v>167.5</v>
      </c>
      <c r="DA173">
        <v>162.80000000000001</v>
      </c>
      <c r="DB173">
        <v>2115.8000000000002</v>
      </c>
      <c r="DC173" s="17">
        <v>-22.38</v>
      </c>
      <c r="DD173">
        <v>-41.77</v>
      </c>
      <c r="DE173">
        <v>1.5</v>
      </c>
      <c r="DF173" s="24">
        <v>28949</v>
      </c>
    </row>
    <row r="174" spans="1:110" ht="15.75" thickBot="1" x14ac:dyDescent="0.3">
      <c r="A174" s="8">
        <v>163</v>
      </c>
      <c r="B174" s="3" t="s">
        <v>21</v>
      </c>
      <c r="C174" s="14">
        <v>44359</v>
      </c>
      <c r="D174" s="11">
        <f t="shared" si="106"/>
        <v>23.213917009798429</v>
      </c>
      <c r="E174" s="8">
        <f t="shared" si="116"/>
        <v>-180</v>
      </c>
      <c r="F174" s="3">
        <f t="shared" si="116"/>
        <v>-165</v>
      </c>
      <c r="G174" s="3">
        <f t="shared" si="116"/>
        <v>-150</v>
      </c>
      <c r="H174" s="3">
        <f t="shared" si="115"/>
        <v>-135</v>
      </c>
      <c r="I174" s="3">
        <f t="shared" si="92"/>
        <v>-120</v>
      </c>
      <c r="J174" s="3">
        <f t="shared" si="92"/>
        <v>-105</v>
      </c>
      <c r="K174" s="3">
        <f t="shared" si="92"/>
        <v>-90</v>
      </c>
      <c r="L174" s="3">
        <f t="shared" si="92"/>
        <v>-75</v>
      </c>
      <c r="M174" s="3">
        <f t="shared" si="117"/>
        <v>-60</v>
      </c>
      <c r="N174" s="3">
        <f t="shared" si="117"/>
        <v>-45</v>
      </c>
      <c r="O174" s="3">
        <f t="shared" si="117"/>
        <v>-30</v>
      </c>
      <c r="P174" s="3">
        <f t="shared" si="117"/>
        <v>-15</v>
      </c>
      <c r="Q174" s="3">
        <f t="shared" si="118"/>
        <v>0</v>
      </c>
      <c r="R174" s="3">
        <f t="shared" si="118"/>
        <v>15</v>
      </c>
      <c r="S174" s="3">
        <f t="shared" si="118"/>
        <v>30</v>
      </c>
      <c r="T174" s="3">
        <f t="shared" si="118"/>
        <v>45</v>
      </c>
      <c r="U174" s="3">
        <f t="shared" si="125"/>
        <v>60</v>
      </c>
      <c r="V174" s="3">
        <f t="shared" si="125"/>
        <v>75</v>
      </c>
      <c r="W174" s="3">
        <f t="shared" si="125"/>
        <v>90</v>
      </c>
      <c r="X174" s="3">
        <f t="shared" si="125"/>
        <v>105</v>
      </c>
      <c r="Y174" s="3">
        <f t="shared" si="126"/>
        <v>120</v>
      </c>
      <c r="Z174" s="3">
        <f t="shared" si="126"/>
        <v>135</v>
      </c>
      <c r="AA174" s="3">
        <f t="shared" si="126"/>
        <v>150</v>
      </c>
      <c r="AB174" s="3">
        <f t="shared" si="119"/>
        <v>165</v>
      </c>
      <c r="AC174" s="3">
        <f t="shared" si="96"/>
        <v>180</v>
      </c>
      <c r="AD174" s="7">
        <f t="shared" si="107"/>
        <v>178.90608299020087</v>
      </c>
      <c r="AE174" s="7">
        <f t="shared" si="107"/>
        <v>166.12163835273654</v>
      </c>
      <c r="AF174" s="7">
        <f t="shared" si="107"/>
        <v>152.34424703976433</v>
      </c>
      <c r="AG174" s="7">
        <f t="shared" si="97"/>
        <v>138.62934685085142</v>
      </c>
      <c r="AH174" s="7">
        <f t="shared" si="93"/>
        <v>125.03801840754527</v>
      </c>
      <c r="AI174" s="7">
        <f t="shared" si="93"/>
        <v>111.64035993109329</v>
      </c>
      <c r="AJ174" s="7">
        <f t="shared" si="93"/>
        <v>98.535488254587904</v>
      </c>
      <c r="AK174" s="7">
        <f t="shared" si="93"/>
        <v>85.874837832179978</v>
      </c>
      <c r="AL174" s="7">
        <f t="shared" si="120"/>
        <v>73.902309654926526</v>
      </c>
      <c r="AM174" s="7">
        <f t="shared" si="120"/>
        <v>63.024737655430862</v>
      </c>
      <c r="AN174" s="7">
        <f t="shared" si="120"/>
        <v>53.920416368356726</v>
      </c>
      <c r="AO174" s="7">
        <f t="shared" si="120"/>
        <v>47.626311246332861</v>
      </c>
      <c r="AP174" s="7">
        <f t="shared" si="121"/>
        <v>45.333917009798434</v>
      </c>
      <c r="AQ174" s="7">
        <f t="shared" si="121"/>
        <v>47.626311246332861</v>
      </c>
      <c r="AR174" s="7">
        <f t="shared" si="121"/>
        <v>53.920416368356726</v>
      </c>
      <c r="AS174" s="7">
        <f t="shared" si="121"/>
        <v>63.024737655430862</v>
      </c>
      <c r="AT174" s="7">
        <f t="shared" si="127"/>
        <v>73.902309654926526</v>
      </c>
      <c r="AU174" s="7">
        <f t="shared" si="127"/>
        <v>85.874837832179978</v>
      </c>
      <c r="AV174" s="7">
        <f t="shared" si="127"/>
        <v>98.535488254587904</v>
      </c>
      <c r="AW174" s="7">
        <f t="shared" si="127"/>
        <v>111.64035993109329</v>
      </c>
      <c r="AX174" s="7">
        <f t="shared" si="128"/>
        <v>125.03801840754527</v>
      </c>
      <c r="AY174" s="7">
        <f t="shared" si="128"/>
        <v>138.62934685085142</v>
      </c>
      <c r="AZ174" s="7">
        <f t="shared" si="128"/>
        <v>152.34424703976433</v>
      </c>
      <c r="BA174" s="7">
        <f t="shared" si="122"/>
        <v>166.12163835273654</v>
      </c>
      <c r="BB174" s="7">
        <f t="shared" si="98"/>
        <v>178.90608299020087</v>
      </c>
      <c r="BC174" s="7">
        <f t="shared" si="108"/>
        <v>79.960456492317306</v>
      </c>
      <c r="BD174" s="7">
        <f t="shared" si="99"/>
        <v>10.661394198975641</v>
      </c>
      <c r="BE174" s="40">
        <f t="shared" si="109"/>
        <v>0.96884181220847143</v>
      </c>
      <c r="BF174" s="40">
        <f t="shared" si="110"/>
        <v>0</v>
      </c>
      <c r="BG174" s="40">
        <f t="shared" si="111"/>
        <v>0</v>
      </c>
      <c r="BH174" s="40">
        <f t="shared" si="111"/>
        <v>0</v>
      </c>
      <c r="BI174" s="40">
        <f t="shared" si="111"/>
        <v>0</v>
      </c>
      <c r="BJ174" s="40">
        <f t="shared" si="100"/>
        <v>0</v>
      </c>
      <c r="BK174" s="40">
        <f t="shared" si="94"/>
        <v>0</v>
      </c>
      <c r="BL174" s="40">
        <f t="shared" si="112"/>
        <v>0</v>
      </c>
      <c r="BM174" s="40">
        <f t="shared" si="112"/>
        <v>95.271830750536481</v>
      </c>
      <c r="BN174" s="40">
        <f t="shared" si="112"/>
        <v>367.22610609287375</v>
      </c>
      <c r="BO174" s="40">
        <f t="shared" si="101"/>
        <v>600.75853662833413</v>
      </c>
      <c r="BP174" s="40">
        <f t="shared" si="95"/>
        <v>779.95427314651442</v>
      </c>
      <c r="BQ174" s="40">
        <f t="shared" si="95"/>
        <v>892.60142233865736</v>
      </c>
      <c r="BR174" s="40">
        <f t="shared" si="95"/>
        <v>931.02326714553442</v>
      </c>
      <c r="BS174" s="40">
        <f t="shared" si="95"/>
        <v>892.60142233865736</v>
      </c>
      <c r="BT174" s="40">
        <f t="shared" si="123"/>
        <v>779.95427314651442</v>
      </c>
      <c r="BU174" s="40">
        <f t="shared" si="123"/>
        <v>600.75853662833413</v>
      </c>
      <c r="BV174" s="40">
        <f t="shared" si="123"/>
        <v>367.22610609287375</v>
      </c>
      <c r="BW174" s="40">
        <f t="shared" si="123"/>
        <v>95.271830750536481</v>
      </c>
      <c r="BX174" s="40">
        <f t="shared" si="124"/>
        <v>0</v>
      </c>
      <c r="BY174" s="40">
        <f t="shared" si="124"/>
        <v>0</v>
      </c>
      <c r="BZ174" s="40">
        <f t="shared" si="124"/>
        <v>0</v>
      </c>
      <c r="CA174" s="40">
        <f t="shared" si="124"/>
        <v>0</v>
      </c>
      <c r="CB174" s="40">
        <f t="shared" si="129"/>
        <v>0</v>
      </c>
      <c r="CC174" s="40">
        <f t="shared" si="129"/>
        <v>0</v>
      </c>
      <c r="CD174" s="40">
        <f t="shared" si="129"/>
        <v>0</v>
      </c>
      <c r="CE174" s="40">
        <f t="shared" si="113"/>
        <v>474.82186624422258</v>
      </c>
      <c r="CF174" s="10">
        <f t="shared" si="102"/>
        <v>1.3955732371886129</v>
      </c>
      <c r="CG174" s="14">
        <v>44359</v>
      </c>
      <c r="CH174" s="35">
        <f t="shared" si="103"/>
        <v>6.9899999999999993</v>
      </c>
      <c r="CI174" s="7">
        <f t="shared" si="104"/>
        <v>21.107194083392169</v>
      </c>
      <c r="CJ174" s="7">
        <f t="shared" si="114"/>
        <v>10.764668982530006</v>
      </c>
      <c r="CK174" s="10">
        <f t="shared" si="105"/>
        <v>13.317183494592216</v>
      </c>
      <c r="CM174" s="17" t="s">
        <v>57</v>
      </c>
      <c r="CN174" t="s">
        <v>56</v>
      </c>
      <c r="CO174" s="18" t="s">
        <v>501</v>
      </c>
      <c r="CP174">
        <v>158.1</v>
      </c>
      <c r="CQ174">
        <v>117.1</v>
      </c>
      <c r="CR174">
        <v>120.9</v>
      </c>
      <c r="CS174">
        <v>125.8</v>
      </c>
      <c r="CT174">
        <v>164.5</v>
      </c>
      <c r="CU174">
        <v>198.9</v>
      </c>
      <c r="CV174">
        <v>234.3</v>
      </c>
      <c r="CW174">
        <v>267.60000000000002</v>
      </c>
      <c r="CX174">
        <v>273.60000000000002</v>
      </c>
      <c r="CY174">
        <v>285.3</v>
      </c>
      <c r="CZ174">
        <v>254.9</v>
      </c>
      <c r="DA174">
        <v>215</v>
      </c>
      <c r="DB174">
        <v>2416</v>
      </c>
      <c r="DC174" s="17">
        <v>-0.05</v>
      </c>
      <c r="DD174">
        <v>-51.12</v>
      </c>
      <c r="DE174">
        <v>14.46</v>
      </c>
      <c r="DF174" s="24">
        <v>9133</v>
      </c>
    </row>
    <row r="175" spans="1:110" ht="15.75" thickBot="1" x14ac:dyDescent="0.3">
      <c r="A175" s="8">
        <v>164</v>
      </c>
      <c r="B175" s="3" t="s">
        <v>21</v>
      </c>
      <c r="C175" s="14">
        <v>44360</v>
      </c>
      <c r="D175" s="11">
        <f t="shared" si="106"/>
        <v>23.26761081085051</v>
      </c>
      <c r="E175" s="8">
        <f t="shared" si="116"/>
        <v>-180</v>
      </c>
      <c r="F175" s="3">
        <f t="shared" si="116"/>
        <v>-165</v>
      </c>
      <c r="G175" s="3">
        <f t="shared" si="116"/>
        <v>-150</v>
      </c>
      <c r="H175" s="3">
        <f t="shared" si="115"/>
        <v>-135</v>
      </c>
      <c r="I175" s="3">
        <f t="shared" si="92"/>
        <v>-120</v>
      </c>
      <c r="J175" s="3">
        <f t="shared" si="92"/>
        <v>-105</v>
      </c>
      <c r="K175" s="3">
        <f t="shared" si="92"/>
        <v>-90</v>
      </c>
      <c r="L175" s="3">
        <f t="shared" si="92"/>
        <v>-75</v>
      </c>
      <c r="M175" s="3">
        <f t="shared" si="117"/>
        <v>-60</v>
      </c>
      <c r="N175" s="3">
        <f t="shared" si="117"/>
        <v>-45</v>
      </c>
      <c r="O175" s="3">
        <f t="shared" si="117"/>
        <v>-30</v>
      </c>
      <c r="P175" s="3">
        <f t="shared" si="117"/>
        <v>-15</v>
      </c>
      <c r="Q175" s="3">
        <f t="shared" si="118"/>
        <v>0</v>
      </c>
      <c r="R175" s="3">
        <f t="shared" si="118"/>
        <v>15</v>
      </c>
      <c r="S175" s="3">
        <f t="shared" si="118"/>
        <v>30</v>
      </c>
      <c r="T175" s="3">
        <f t="shared" si="118"/>
        <v>45</v>
      </c>
      <c r="U175" s="3">
        <f t="shared" si="125"/>
        <v>60</v>
      </c>
      <c r="V175" s="3">
        <f t="shared" si="125"/>
        <v>75</v>
      </c>
      <c r="W175" s="3">
        <f t="shared" si="125"/>
        <v>90</v>
      </c>
      <c r="X175" s="3">
        <f t="shared" si="125"/>
        <v>105</v>
      </c>
      <c r="Y175" s="3">
        <f t="shared" si="126"/>
        <v>120</v>
      </c>
      <c r="Z175" s="3">
        <f t="shared" si="126"/>
        <v>135</v>
      </c>
      <c r="AA175" s="3">
        <f t="shared" si="126"/>
        <v>150</v>
      </c>
      <c r="AB175" s="3">
        <f t="shared" si="119"/>
        <v>165</v>
      </c>
      <c r="AC175" s="3">
        <f t="shared" si="96"/>
        <v>180</v>
      </c>
      <c r="AD175" s="7">
        <f t="shared" si="107"/>
        <v>178.85238918914933</v>
      </c>
      <c r="AE175" s="7">
        <f t="shared" si="107"/>
        <v>166.12004821498971</v>
      </c>
      <c r="AF175" s="7">
        <f t="shared" si="107"/>
        <v>152.34764995453929</v>
      </c>
      <c r="AG175" s="7">
        <f t="shared" si="97"/>
        <v>138.63645651131992</v>
      </c>
      <c r="AH175" s="7">
        <f t="shared" si="93"/>
        <v>125.04872259896869</v>
      </c>
      <c r="AI175" s="7">
        <f t="shared" si="93"/>
        <v>111.65488173651551</v>
      </c>
      <c r="AJ175" s="7">
        <f t="shared" si="93"/>
        <v>98.554274444669559</v>
      </c>
      <c r="AK175" s="7">
        <f t="shared" si="93"/>
        <v>85.8985566611655</v>
      </c>
      <c r="AL175" s="7">
        <f t="shared" si="120"/>
        <v>73.931857721353254</v>
      </c>
      <c r="AM175" s="7">
        <f t="shared" si="120"/>
        <v>63.061150742154183</v>
      </c>
      <c r="AN175" s="7">
        <f t="shared" si="120"/>
        <v>53.964422774859997</v>
      </c>
      <c r="AO175" s="7">
        <f t="shared" si="120"/>
        <v>47.677100861305746</v>
      </c>
      <c r="AP175" s="7">
        <f t="shared" si="121"/>
        <v>45.387610810850511</v>
      </c>
      <c r="AQ175" s="7">
        <f t="shared" si="121"/>
        <v>47.677100861305746</v>
      </c>
      <c r="AR175" s="7">
        <f t="shared" si="121"/>
        <v>53.964422774859997</v>
      </c>
      <c r="AS175" s="7">
        <f t="shared" si="121"/>
        <v>63.061150742154183</v>
      </c>
      <c r="AT175" s="7">
        <f t="shared" si="127"/>
        <v>73.931857721353254</v>
      </c>
      <c r="AU175" s="7">
        <f t="shared" si="127"/>
        <v>85.8985566611655</v>
      </c>
      <c r="AV175" s="7">
        <f t="shared" si="127"/>
        <v>98.554274444669559</v>
      </c>
      <c r="AW175" s="7">
        <f t="shared" si="127"/>
        <v>111.65488173651551</v>
      </c>
      <c r="AX175" s="7">
        <f t="shared" si="128"/>
        <v>125.04872259896869</v>
      </c>
      <c r="AY175" s="7">
        <f t="shared" si="128"/>
        <v>138.63645651131992</v>
      </c>
      <c r="AZ175" s="7">
        <f t="shared" si="128"/>
        <v>152.34764995453929</v>
      </c>
      <c r="BA175" s="7">
        <f t="shared" si="122"/>
        <v>166.12004821498971</v>
      </c>
      <c r="BB175" s="7">
        <f t="shared" si="98"/>
        <v>178.85238918914933</v>
      </c>
      <c r="BC175" s="7">
        <f t="shared" si="108"/>
        <v>79.934203898538755</v>
      </c>
      <c r="BD175" s="7">
        <f t="shared" si="99"/>
        <v>10.6578938531385</v>
      </c>
      <c r="BE175" s="40">
        <f t="shared" si="109"/>
        <v>0.96865931118788273</v>
      </c>
      <c r="BF175" s="40">
        <f t="shared" si="110"/>
        <v>0</v>
      </c>
      <c r="BG175" s="40">
        <f t="shared" si="111"/>
        <v>0</v>
      </c>
      <c r="BH175" s="40">
        <f t="shared" si="111"/>
        <v>0</v>
      </c>
      <c r="BI175" s="40">
        <f t="shared" si="111"/>
        <v>0</v>
      </c>
      <c r="BJ175" s="40">
        <f t="shared" si="100"/>
        <v>0</v>
      </c>
      <c r="BK175" s="40">
        <f t="shared" si="94"/>
        <v>0</v>
      </c>
      <c r="BL175" s="40">
        <f t="shared" si="112"/>
        <v>0</v>
      </c>
      <c r="BM175" s="40">
        <f t="shared" si="112"/>
        <v>94.707132767889789</v>
      </c>
      <c r="BN175" s="40">
        <f t="shared" si="112"/>
        <v>366.5007758681607</v>
      </c>
      <c r="BO175" s="40">
        <f t="shared" si="101"/>
        <v>599.89526837023277</v>
      </c>
      <c r="BP175" s="40">
        <f t="shared" si="95"/>
        <v>778.98516131272618</v>
      </c>
      <c r="BQ175" s="40">
        <f t="shared" si="95"/>
        <v>891.5657744516509</v>
      </c>
      <c r="BR175" s="40">
        <f t="shared" si="95"/>
        <v>929.9649250498494</v>
      </c>
      <c r="BS175" s="40">
        <f t="shared" si="95"/>
        <v>891.5657744516509</v>
      </c>
      <c r="BT175" s="40">
        <f t="shared" si="123"/>
        <v>778.98516131272618</v>
      </c>
      <c r="BU175" s="40">
        <f t="shared" si="123"/>
        <v>599.89526837023277</v>
      </c>
      <c r="BV175" s="40">
        <f t="shared" si="123"/>
        <v>366.5007758681607</v>
      </c>
      <c r="BW175" s="40">
        <f t="shared" si="123"/>
        <v>94.707132767889789</v>
      </c>
      <c r="BX175" s="40">
        <f t="shared" si="124"/>
        <v>0</v>
      </c>
      <c r="BY175" s="40">
        <f t="shared" si="124"/>
        <v>0</v>
      </c>
      <c r="BZ175" s="40">
        <f t="shared" si="124"/>
        <v>0</v>
      </c>
      <c r="CA175" s="40">
        <f t="shared" si="124"/>
        <v>0</v>
      </c>
      <c r="CB175" s="40">
        <f t="shared" si="129"/>
        <v>0</v>
      </c>
      <c r="CC175" s="40">
        <f t="shared" si="129"/>
        <v>0</v>
      </c>
      <c r="CD175" s="40">
        <f t="shared" si="129"/>
        <v>0</v>
      </c>
      <c r="CE175" s="40">
        <f t="shared" si="113"/>
        <v>474.28211177542318</v>
      </c>
      <c r="CF175" s="10">
        <f t="shared" si="102"/>
        <v>1.3951150429899886</v>
      </c>
      <c r="CG175" s="14">
        <v>44360</v>
      </c>
      <c r="CH175" s="35">
        <f t="shared" si="103"/>
        <v>6.9899999999999993</v>
      </c>
      <c r="CI175" s="7">
        <f t="shared" si="104"/>
        <v>21.067871540148388</v>
      </c>
      <c r="CJ175" s="7">
        <f t="shared" si="114"/>
        <v>10.744614485475678</v>
      </c>
      <c r="CK175" s="10">
        <f t="shared" si="105"/>
        <v>13.294732675769609</v>
      </c>
      <c r="CM175" s="17" t="s">
        <v>272</v>
      </c>
      <c r="CN175" t="s">
        <v>276</v>
      </c>
      <c r="CO175" s="18" t="s">
        <v>502</v>
      </c>
      <c r="CP175">
        <v>221.3</v>
      </c>
      <c r="CQ175">
        <v>187.2</v>
      </c>
      <c r="CR175">
        <v>189.3</v>
      </c>
      <c r="CS175">
        <v>178.6</v>
      </c>
      <c r="CT175">
        <v>177.5</v>
      </c>
      <c r="CU175">
        <v>175.7</v>
      </c>
      <c r="CV175">
        <v>183.5</v>
      </c>
      <c r="CW175">
        <v>229.8</v>
      </c>
      <c r="CX175">
        <v>251.6</v>
      </c>
      <c r="CY175">
        <v>271.39999999999998</v>
      </c>
      <c r="CZ175">
        <v>273.60000000000002</v>
      </c>
      <c r="DA175">
        <v>243.9</v>
      </c>
      <c r="DB175">
        <v>2583.4</v>
      </c>
      <c r="DC175" s="17">
        <v>-5.12</v>
      </c>
      <c r="DD175">
        <v>-36.770000000000003</v>
      </c>
      <c r="DE175">
        <v>32</v>
      </c>
      <c r="DF175" s="24">
        <v>3245</v>
      </c>
    </row>
    <row r="176" spans="1:110" ht="15.75" thickBot="1" x14ac:dyDescent="0.3">
      <c r="A176" s="8">
        <v>165</v>
      </c>
      <c r="B176" s="3" t="s">
        <v>21</v>
      </c>
      <c r="C176" s="14">
        <v>44361</v>
      </c>
      <c r="D176" s="11">
        <f t="shared" si="106"/>
        <v>23.31440991666317</v>
      </c>
      <c r="E176" s="8">
        <f t="shared" si="116"/>
        <v>-180</v>
      </c>
      <c r="F176" s="3">
        <f t="shared" si="116"/>
        <v>-165</v>
      </c>
      <c r="G176" s="3">
        <f t="shared" si="116"/>
        <v>-150</v>
      </c>
      <c r="H176" s="3">
        <f t="shared" si="115"/>
        <v>-135</v>
      </c>
      <c r="I176" s="3">
        <f t="shared" si="92"/>
        <v>-120</v>
      </c>
      <c r="J176" s="3">
        <f t="shared" si="92"/>
        <v>-105</v>
      </c>
      <c r="K176" s="3">
        <f t="shared" si="92"/>
        <v>-90</v>
      </c>
      <c r="L176" s="3">
        <f t="shared" si="92"/>
        <v>-75</v>
      </c>
      <c r="M176" s="3">
        <f t="shared" si="117"/>
        <v>-60</v>
      </c>
      <c r="N176" s="3">
        <f t="shared" si="117"/>
        <v>-45</v>
      </c>
      <c r="O176" s="3">
        <f t="shared" si="117"/>
        <v>-30</v>
      </c>
      <c r="P176" s="3">
        <f t="shared" si="117"/>
        <v>-15</v>
      </c>
      <c r="Q176" s="3">
        <f t="shared" si="118"/>
        <v>0</v>
      </c>
      <c r="R176" s="3">
        <f t="shared" si="118"/>
        <v>15</v>
      </c>
      <c r="S176" s="3">
        <f t="shared" si="118"/>
        <v>30</v>
      </c>
      <c r="T176" s="3">
        <f t="shared" si="118"/>
        <v>45</v>
      </c>
      <c r="U176" s="3">
        <f t="shared" si="125"/>
        <v>60</v>
      </c>
      <c r="V176" s="3">
        <f t="shared" si="125"/>
        <v>75</v>
      </c>
      <c r="W176" s="3">
        <f t="shared" si="125"/>
        <v>90</v>
      </c>
      <c r="X176" s="3">
        <f t="shared" si="125"/>
        <v>105</v>
      </c>
      <c r="Y176" s="3">
        <f t="shared" si="126"/>
        <v>120</v>
      </c>
      <c r="Z176" s="3">
        <f t="shared" si="126"/>
        <v>135</v>
      </c>
      <c r="AA176" s="3">
        <f t="shared" si="126"/>
        <v>150</v>
      </c>
      <c r="AB176" s="3">
        <f t="shared" si="119"/>
        <v>165</v>
      </c>
      <c r="AC176" s="3">
        <f t="shared" si="96"/>
        <v>180</v>
      </c>
      <c r="AD176" s="7">
        <f t="shared" si="107"/>
        <v>178.80559008333688</v>
      </c>
      <c r="AE176" s="7">
        <f t="shared" si="107"/>
        <v>166.11849633684878</v>
      </c>
      <c r="AF176" s="7">
        <f t="shared" si="107"/>
        <v>152.35053788588641</v>
      </c>
      <c r="AG176" s="7">
        <f t="shared" si="97"/>
        <v>138.64260743689437</v>
      </c>
      <c r="AH176" s="7">
        <f t="shared" si="93"/>
        <v>125.05802464215967</v>
      </c>
      <c r="AI176" s="7">
        <f t="shared" si="93"/>
        <v>111.66752372705081</v>
      </c>
      <c r="AJ176" s="7">
        <f t="shared" si="93"/>
        <v>98.570642926657897</v>
      </c>
      <c r="AK176" s="7">
        <f t="shared" si="93"/>
        <v>85.919232180037739</v>
      </c>
      <c r="AL176" s="7">
        <f t="shared" si="120"/>
        <v>73.957619830650913</v>
      </c>
      <c r="AM176" s="7">
        <f t="shared" si="120"/>
        <v>63.092899371597746</v>
      </c>
      <c r="AN176" s="7">
        <f t="shared" si="120"/>
        <v>54.002788219167194</v>
      </c>
      <c r="AO176" s="7">
        <f t="shared" si="120"/>
        <v>47.721372631863829</v>
      </c>
      <c r="AP176" s="7">
        <f t="shared" si="121"/>
        <v>45.434409916663171</v>
      </c>
      <c r="AQ176" s="7">
        <f t="shared" si="121"/>
        <v>47.721372631863829</v>
      </c>
      <c r="AR176" s="7">
        <f t="shared" si="121"/>
        <v>54.002788219167194</v>
      </c>
      <c r="AS176" s="7">
        <f t="shared" si="121"/>
        <v>63.092899371597746</v>
      </c>
      <c r="AT176" s="7">
        <f t="shared" si="127"/>
        <v>73.957619830650913</v>
      </c>
      <c r="AU176" s="7">
        <f t="shared" si="127"/>
        <v>85.919232180037739</v>
      </c>
      <c r="AV176" s="7">
        <f t="shared" si="127"/>
        <v>98.570642926657897</v>
      </c>
      <c r="AW176" s="7">
        <f t="shared" si="127"/>
        <v>111.66752372705081</v>
      </c>
      <c r="AX176" s="7">
        <f t="shared" si="128"/>
        <v>125.05802464215967</v>
      </c>
      <c r="AY176" s="7">
        <f t="shared" si="128"/>
        <v>138.64260743689437</v>
      </c>
      <c r="AZ176" s="7">
        <f t="shared" si="128"/>
        <v>152.35053788588641</v>
      </c>
      <c r="BA176" s="7">
        <f t="shared" si="122"/>
        <v>166.11849633684878</v>
      </c>
      <c r="BB176" s="7">
        <f t="shared" si="98"/>
        <v>178.80559008333688</v>
      </c>
      <c r="BC176" s="7">
        <f t="shared" si="108"/>
        <v>79.911303333967552</v>
      </c>
      <c r="BD176" s="7">
        <f t="shared" si="99"/>
        <v>10.654840444529007</v>
      </c>
      <c r="BE176" s="40">
        <f t="shared" si="109"/>
        <v>0.96848609708977662</v>
      </c>
      <c r="BF176" s="40">
        <f t="shared" si="110"/>
        <v>0</v>
      </c>
      <c r="BG176" s="40">
        <f t="shared" si="111"/>
        <v>0</v>
      </c>
      <c r="BH176" s="40">
        <f t="shared" si="111"/>
        <v>0</v>
      </c>
      <c r="BI176" s="40">
        <f t="shared" si="111"/>
        <v>0</v>
      </c>
      <c r="BJ176" s="40">
        <f t="shared" si="100"/>
        <v>0</v>
      </c>
      <c r="BK176" s="40">
        <f t="shared" si="94"/>
        <v>0</v>
      </c>
      <c r="BL176" s="40">
        <f t="shared" si="112"/>
        <v>0</v>
      </c>
      <c r="BM176" s="40">
        <f t="shared" si="112"/>
        <v>94.213670254918597</v>
      </c>
      <c r="BN176" s="40">
        <f t="shared" si="112"/>
        <v>365.8631782438348</v>
      </c>
      <c r="BO176" s="40">
        <f t="shared" si="101"/>
        <v>599.13389911982108</v>
      </c>
      <c r="BP176" s="40">
        <f t="shared" si="95"/>
        <v>778.12881875327275</v>
      </c>
      <c r="BQ176" s="40">
        <f t="shared" si="95"/>
        <v>890.64972917426019</v>
      </c>
      <c r="BR176" s="40">
        <f t="shared" si="95"/>
        <v>929.02851628719009</v>
      </c>
      <c r="BS176" s="40">
        <f t="shared" si="95"/>
        <v>890.64972917426019</v>
      </c>
      <c r="BT176" s="40">
        <f t="shared" si="123"/>
        <v>778.12881875327275</v>
      </c>
      <c r="BU176" s="40">
        <f t="shared" si="123"/>
        <v>599.13389911982108</v>
      </c>
      <c r="BV176" s="40">
        <f t="shared" si="123"/>
        <v>365.8631782438348</v>
      </c>
      <c r="BW176" s="40">
        <f t="shared" si="123"/>
        <v>94.213670254918597</v>
      </c>
      <c r="BX176" s="40">
        <f t="shared" si="124"/>
        <v>0</v>
      </c>
      <c r="BY176" s="40">
        <f t="shared" si="124"/>
        <v>0</v>
      </c>
      <c r="BZ176" s="40">
        <f t="shared" si="124"/>
        <v>0</v>
      </c>
      <c r="CA176" s="40">
        <f t="shared" si="124"/>
        <v>0</v>
      </c>
      <c r="CB176" s="40">
        <f t="shared" si="129"/>
        <v>0</v>
      </c>
      <c r="CC176" s="40">
        <f t="shared" si="129"/>
        <v>0</v>
      </c>
      <c r="CD176" s="40">
        <f t="shared" si="129"/>
        <v>0</v>
      </c>
      <c r="CE176" s="40">
        <f t="shared" si="113"/>
        <v>473.80454330646694</v>
      </c>
      <c r="CF176" s="10">
        <f t="shared" si="102"/>
        <v>1.3947153527376555</v>
      </c>
      <c r="CG176" s="14">
        <v>44361</v>
      </c>
      <c r="CH176" s="35">
        <f t="shared" si="103"/>
        <v>6.9899999999999993</v>
      </c>
      <c r="CI176" s="7">
        <f t="shared" si="104"/>
        <v>21.03328144020869</v>
      </c>
      <c r="CJ176" s="7">
        <f t="shared" si="114"/>
        <v>10.726973534506431</v>
      </c>
      <c r="CK176" s="10">
        <f t="shared" si="105"/>
        <v>13.274960509134967</v>
      </c>
      <c r="CM176" s="17" t="s">
        <v>36</v>
      </c>
      <c r="CN176" t="s">
        <v>37</v>
      </c>
      <c r="CO176" s="18" t="s">
        <v>503</v>
      </c>
      <c r="CP176">
        <v>241.4</v>
      </c>
      <c r="CQ176">
        <v>218.6</v>
      </c>
      <c r="CR176">
        <v>209.6</v>
      </c>
      <c r="CS176">
        <v>202.5</v>
      </c>
      <c r="CT176">
        <v>198.5</v>
      </c>
      <c r="CU176">
        <v>162.80000000000001</v>
      </c>
      <c r="CV176">
        <v>169.2</v>
      </c>
      <c r="CW176">
        <v>180.6</v>
      </c>
      <c r="CX176">
        <v>190.2</v>
      </c>
      <c r="CY176">
        <v>220.4</v>
      </c>
      <c r="CZ176">
        <v>247.9</v>
      </c>
      <c r="DA176">
        <v>257.5</v>
      </c>
      <c r="DB176">
        <v>2499.1999999999998</v>
      </c>
      <c r="DC176" s="17">
        <v>-9.67</v>
      </c>
      <c r="DD176">
        <v>-35.700000000000003</v>
      </c>
      <c r="DE176">
        <v>64.5</v>
      </c>
      <c r="DF176" s="24">
        <v>3289</v>
      </c>
    </row>
    <row r="177" spans="1:110" ht="15.75" thickBot="1" x14ac:dyDescent="0.3">
      <c r="A177" s="8">
        <v>166</v>
      </c>
      <c r="B177" s="3" t="s">
        <v>21</v>
      </c>
      <c r="C177" s="14">
        <v>44362</v>
      </c>
      <c r="D177" s="11">
        <f t="shared" si="106"/>
        <v>23.354300459651348</v>
      </c>
      <c r="E177" s="8">
        <f t="shared" si="116"/>
        <v>-180</v>
      </c>
      <c r="F177" s="3">
        <f t="shared" si="116"/>
        <v>-165</v>
      </c>
      <c r="G177" s="3">
        <f t="shared" si="116"/>
        <v>-150</v>
      </c>
      <c r="H177" s="3">
        <f t="shared" si="115"/>
        <v>-135</v>
      </c>
      <c r="I177" s="3">
        <f t="shared" si="92"/>
        <v>-120</v>
      </c>
      <c r="J177" s="3">
        <f t="shared" si="92"/>
        <v>-105</v>
      </c>
      <c r="K177" s="3">
        <f t="shared" si="92"/>
        <v>-90</v>
      </c>
      <c r="L177" s="3">
        <f t="shared" si="92"/>
        <v>-75</v>
      </c>
      <c r="M177" s="3">
        <f t="shared" si="117"/>
        <v>-60</v>
      </c>
      <c r="N177" s="3">
        <f t="shared" si="117"/>
        <v>-45</v>
      </c>
      <c r="O177" s="3">
        <f t="shared" si="117"/>
        <v>-30</v>
      </c>
      <c r="P177" s="3">
        <f t="shared" si="117"/>
        <v>-15</v>
      </c>
      <c r="Q177" s="3">
        <f t="shared" si="118"/>
        <v>0</v>
      </c>
      <c r="R177" s="3">
        <f t="shared" si="118"/>
        <v>15</v>
      </c>
      <c r="S177" s="3">
        <f t="shared" si="118"/>
        <v>30</v>
      </c>
      <c r="T177" s="3">
        <f t="shared" si="118"/>
        <v>45</v>
      </c>
      <c r="U177" s="3">
        <f t="shared" si="125"/>
        <v>60</v>
      </c>
      <c r="V177" s="3">
        <f t="shared" si="125"/>
        <v>75</v>
      </c>
      <c r="W177" s="3">
        <f t="shared" si="125"/>
        <v>90</v>
      </c>
      <c r="X177" s="3">
        <f t="shared" si="125"/>
        <v>105</v>
      </c>
      <c r="Y177" s="3">
        <f t="shared" si="126"/>
        <v>120</v>
      </c>
      <c r="Z177" s="3">
        <f t="shared" si="126"/>
        <v>135</v>
      </c>
      <c r="AA177" s="3">
        <f t="shared" si="126"/>
        <v>150</v>
      </c>
      <c r="AB177" s="3">
        <f t="shared" si="119"/>
        <v>165</v>
      </c>
      <c r="AC177" s="3">
        <f t="shared" si="96"/>
        <v>180</v>
      </c>
      <c r="AD177" s="7">
        <f t="shared" si="107"/>
        <v>178.76569954034889</v>
      </c>
      <c r="AE177" s="7">
        <f t="shared" si="107"/>
        <v>166.11705158471329</v>
      </c>
      <c r="AF177" s="7">
        <f t="shared" si="107"/>
        <v>152.35294210748745</v>
      </c>
      <c r="AG177" s="7">
        <f t="shared" si="97"/>
        <v>138.64781666021685</v>
      </c>
      <c r="AH177" s="7">
        <f t="shared" si="93"/>
        <v>125.06593316079311</v>
      </c>
      <c r="AI177" s="7">
        <f t="shared" si="93"/>
        <v>111.67828837069497</v>
      </c>
      <c r="AJ177" s="7">
        <f t="shared" si="93"/>
        <v>98.584591074256906</v>
      </c>
      <c r="AK177" s="7">
        <f t="shared" si="93"/>
        <v>85.936857277138429</v>
      </c>
      <c r="AL177" s="7">
        <f t="shared" si="120"/>
        <v>73.979584941688955</v>
      </c>
      <c r="AM177" s="7">
        <f t="shared" si="120"/>
        <v>63.119969479751099</v>
      </c>
      <c r="AN177" s="7">
        <f t="shared" si="120"/>
        <v>54.035497278852276</v>
      </c>
      <c r="AO177" s="7">
        <f t="shared" si="120"/>
        <v>47.759111811075087</v>
      </c>
      <c r="AP177" s="7">
        <f t="shared" si="121"/>
        <v>45.474300459651346</v>
      </c>
      <c r="AQ177" s="7">
        <f t="shared" si="121"/>
        <v>47.759111811075087</v>
      </c>
      <c r="AR177" s="7">
        <f t="shared" si="121"/>
        <v>54.035497278852276</v>
      </c>
      <c r="AS177" s="7">
        <f t="shared" si="121"/>
        <v>63.119969479751099</v>
      </c>
      <c r="AT177" s="7">
        <f t="shared" si="127"/>
        <v>73.979584941688955</v>
      </c>
      <c r="AU177" s="7">
        <f t="shared" si="127"/>
        <v>85.936857277138429</v>
      </c>
      <c r="AV177" s="7">
        <f t="shared" si="127"/>
        <v>98.584591074256906</v>
      </c>
      <c r="AW177" s="7">
        <f t="shared" si="127"/>
        <v>111.67828837069497</v>
      </c>
      <c r="AX177" s="7">
        <f t="shared" si="128"/>
        <v>125.06593316079311</v>
      </c>
      <c r="AY177" s="7">
        <f t="shared" si="128"/>
        <v>138.64781666021685</v>
      </c>
      <c r="AZ177" s="7">
        <f t="shared" si="128"/>
        <v>152.35294210748745</v>
      </c>
      <c r="BA177" s="7">
        <f t="shared" si="122"/>
        <v>166.11705158471329</v>
      </c>
      <c r="BB177" s="7">
        <f t="shared" si="98"/>
        <v>178.76569954034889</v>
      </c>
      <c r="BC177" s="7">
        <f t="shared" si="108"/>
        <v>79.891769371643491</v>
      </c>
      <c r="BD177" s="7">
        <f t="shared" si="99"/>
        <v>10.652235916219132</v>
      </c>
      <c r="BE177" s="40">
        <f t="shared" si="109"/>
        <v>0.96832222124122846</v>
      </c>
      <c r="BF177" s="40">
        <f t="shared" si="110"/>
        <v>0</v>
      </c>
      <c r="BG177" s="40">
        <f t="shared" si="111"/>
        <v>0</v>
      </c>
      <c r="BH177" s="40">
        <f t="shared" si="111"/>
        <v>0</v>
      </c>
      <c r="BI177" s="40">
        <f t="shared" si="111"/>
        <v>0</v>
      </c>
      <c r="BJ177" s="40">
        <f t="shared" si="100"/>
        <v>0</v>
      </c>
      <c r="BK177" s="40">
        <f t="shared" si="94"/>
        <v>0</v>
      </c>
      <c r="BL177" s="40">
        <f t="shared" si="112"/>
        <v>0</v>
      </c>
      <c r="BM177" s="40">
        <f t="shared" si="112"/>
        <v>93.791566229136905</v>
      </c>
      <c r="BN177" s="40">
        <f t="shared" si="112"/>
        <v>365.31354899333621</v>
      </c>
      <c r="BO177" s="40">
        <f t="shared" si="101"/>
        <v>598.47476147624764</v>
      </c>
      <c r="BP177" s="40">
        <f t="shared" si="95"/>
        <v>777.3856523642819</v>
      </c>
      <c r="BQ177" s="40">
        <f t="shared" si="95"/>
        <v>889.85374010764724</v>
      </c>
      <c r="BR177" s="40">
        <f t="shared" si="95"/>
        <v>928.21451038893531</v>
      </c>
      <c r="BS177" s="40">
        <f t="shared" si="95"/>
        <v>889.85374010764724</v>
      </c>
      <c r="BT177" s="40">
        <f t="shared" si="123"/>
        <v>777.3856523642819</v>
      </c>
      <c r="BU177" s="40">
        <f t="shared" si="123"/>
        <v>598.47476147624764</v>
      </c>
      <c r="BV177" s="40">
        <f t="shared" si="123"/>
        <v>365.31354899333621</v>
      </c>
      <c r="BW177" s="40">
        <f t="shared" si="123"/>
        <v>93.791566229136905</v>
      </c>
      <c r="BX177" s="40">
        <f t="shared" si="124"/>
        <v>0</v>
      </c>
      <c r="BY177" s="40">
        <f t="shared" si="124"/>
        <v>0</v>
      </c>
      <c r="BZ177" s="40">
        <f t="shared" si="124"/>
        <v>0</v>
      </c>
      <c r="CA177" s="40">
        <f t="shared" si="124"/>
        <v>0</v>
      </c>
      <c r="CB177" s="40">
        <f t="shared" si="129"/>
        <v>0</v>
      </c>
      <c r="CC177" s="40">
        <f t="shared" si="129"/>
        <v>0</v>
      </c>
      <c r="CD177" s="40">
        <f t="shared" si="129"/>
        <v>0</v>
      </c>
      <c r="CE177" s="40">
        <f t="shared" si="113"/>
        <v>473.38940029835703</v>
      </c>
      <c r="CF177" s="10">
        <f t="shared" si="102"/>
        <v>1.3943744207791402</v>
      </c>
      <c r="CG177" s="14">
        <v>44362</v>
      </c>
      <c r="CH177" s="35">
        <f t="shared" si="103"/>
        <v>6.9899999999999993</v>
      </c>
      <c r="CI177" s="7">
        <f t="shared" si="104"/>
        <v>21.00343916719925</v>
      </c>
      <c r="CJ177" s="7">
        <f t="shared" si="114"/>
        <v>10.711753975271618</v>
      </c>
      <c r="CK177" s="10">
        <f t="shared" si="105"/>
        <v>13.257877747298478</v>
      </c>
      <c r="CM177" s="17" t="s">
        <v>139</v>
      </c>
      <c r="CN177" t="s">
        <v>169</v>
      </c>
      <c r="CO177" s="18" t="s">
        <v>504</v>
      </c>
      <c r="CP177">
        <v>130.9</v>
      </c>
      <c r="CQ177">
        <v>152.5</v>
      </c>
      <c r="CR177">
        <v>149.4</v>
      </c>
      <c r="CS177">
        <v>177.8</v>
      </c>
      <c r="CT177">
        <v>174.4</v>
      </c>
      <c r="CU177">
        <v>166.9</v>
      </c>
      <c r="CV177">
        <v>185.5</v>
      </c>
      <c r="CW177">
        <v>205.2</v>
      </c>
      <c r="CX177">
        <v>152.4</v>
      </c>
      <c r="CY177">
        <v>163.19999999999999</v>
      </c>
      <c r="CZ177">
        <v>146.19999999999999</v>
      </c>
      <c r="DA177">
        <v>129.4</v>
      </c>
      <c r="DB177">
        <v>1933.8</v>
      </c>
      <c r="DC177" s="17">
        <v>-21.68</v>
      </c>
      <c r="DD177">
        <v>-45.94</v>
      </c>
      <c r="DE177">
        <v>873.35</v>
      </c>
      <c r="DF177" s="24">
        <v>22525</v>
      </c>
    </row>
    <row r="178" spans="1:110" ht="15.75" thickBot="1" x14ac:dyDescent="0.3">
      <c r="A178" s="8">
        <v>167</v>
      </c>
      <c r="B178" s="3" t="s">
        <v>21</v>
      </c>
      <c r="C178" s="14">
        <v>44363</v>
      </c>
      <c r="D178" s="11">
        <f t="shared" si="106"/>
        <v>23.387270619386246</v>
      </c>
      <c r="E178" s="8">
        <f t="shared" si="116"/>
        <v>-180</v>
      </c>
      <c r="F178" s="3">
        <f t="shared" si="116"/>
        <v>-165</v>
      </c>
      <c r="G178" s="3">
        <f t="shared" si="116"/>
        <v>-150</v>
      </c>
      <c r="H178" s="3">
        <f t="shared" si="115"/>
        <v>-135</v>
      </c>
      <c r="I178" s="3">
        <f t="shared" si="92"/>
        <v>-120</v>
      </c>
      <c r="J178" s="3">
        <f t="shared" si="92"/>
        <v>-105</v>
      </c>
      <c r="K178" s="3">
        <f t="shared" si="92"/>
        <v>-90</v>
      </c>
      <c r="L178" s="3">
        <f t="shared" si="92"/>
        <v>-75</v>
      </c>
      <c r="M178" s="3">
        <f t="shared" si="117"/>
        <v>-60</v>
      </c>
      <c r="N178" s="3">
        <f t="shared" si="117"/>
        <v>-45</v>
      </c>
      <c r="O178" s="3">
        <f t="shared" si="117"/>
        <v>-30</v>
      </c>
      <c r="P178" s="3">
        <f t="shared" si="117"/>
        <v>-15</v>
      </c>
      <c r="Q178" s="3">
        <f t="shared" si="118"/>
        <v>0</v>
      </c>
      <c r="R178" s="3">
        <f t="shared" si="118"/>
        <v>15</v>
      </c>
      <c r="S178" s="3">
        <f t="shared" si="118"/>
        <v>30</v>
      </c>
      <c r="T178" s="3">
        <f t="shared" si="118"/>
        <v>45</v>
      </c>
      <c r="U178" s="3">
        <f t="shared" si="125"/>
        <v>60</v>
      </c>
      <c r="V178" s="3">
        <f t="shared" si="125"/>
        <v>75</v>
      </c>
      <c r="W178" s="3">
        <f t="shared" si="125"/>
        <v>90</v>
      </c>
      <c r="X178" s="3">
        <f t="shared" si="125"/>
        <v>105</v>
      </c>
      <c r="Y178" s="3">
        <f t="shared" si="126"/>
        <v>120</v>
      </c>
      <c r="Z178" s="3">
        <f t="shared" si="126"/>
        <v>135</v>
      </c>
      <c r="AA178" s="3">
        <f t="shared" si="126"/>
        <v>150</v>
      </c>
      <c r="AB178" s="3">
        <f t="shared" si="119"/>
        <v>165</v>
      </c>
      <c r="AC178" s="3">
        <f t="shared" si="96"/>
        <v>180</v>
      </c>
      <c r="AD178" s="7">
        <f t="shared" si="107"/>
        <v>178.73272938061382</v>
      </c>
      <c r="AE178" s="7">
        <f t="shared" si="107"/>
        <v>166.11577277560886</v>
      </c>
      <c r="AF178" s="7">
        <f t="shared" si="107"/>
        <v>152.35488935797392</v>
      </c>
      <c r="AG178" s="7">
        <f t="shared" si="97"/>
        <v>138.65209875097443</v>
      </c>
      <c r="AH178" s="7">
        <f t="shared" si="93"/>
        <v>125.07245553822509</v>
      </c>
      <c r="AI178" s="7">
        <f t="shared" si="93"/>
        <v>111.68717779099978</v>
      </c>
      <c r="AJ178" s="7">
        <f t="shared" si="93"/>
        <v>98.596116659561858</v>
      </c>
      <c r="AK178" s="7">
        <f t="shared" si="93"/>
        <v>85.951425895156333</v>
      </c>
      <c r="AL178" s="7">
        <f t="shared" si="120"/>
        <v>73.997743644795179</v>
      </c>
      <c r="AM178" s="7">
        <f t="shared" si="120"/>
        <v>63.142349080786943</v>
      </c>
      <c r="AN178" s="7">
        <f t="shared" si="120"/>
        <v>54.062536812322612</v>
      </c>
      <c r="AO178" s="7">
        <f t="shared" si="120"/>
        <v>47.790305831876218</v>
      </c>
      <c r="AP178" s="7">
        <f t="shared" si="121"/>
        <v>45.507270619386247</v>
      </c>
      <c r="AQ178" s="7">
        <f t="shared" si="121"/>
        <v>47.790305831876218</v>
      </c>
      <c r="AR178" s="7">
        <f t="shared" si="121"/>
        <v>54.062536812322612</v>
      </c>
      <c r="AS178" s="7">
        <f t="shared" si="121"/>
        <v>63.142349080786943</v>
      </c>
      <c r="AT178" s="7">
        <f t="shared" si="127"/>
        <v>73.997743644795179</v>
      </c>
      <c r="AU178" s="7">
        <f t="shared" si="127"/>
        <v>85.951425895156333</v>
      </c>
      <c r="AV178" s="7">
        <f t="shared" si="127"/>
        <v>98.596116659561858</v>
      </c>
      <c r="AW178" s="7">
        <f t="shared" si="127"/>
        <v>111.68717779099978</v>
      </c>
      <c r="AX178" s="7">
        <f t="shared" si="128"/>
        <v>125.07245553822509</v>
      </c>
      <c r="AY178" s="7">
        <f t="shared" si="128"/>
        <v>138.65209875097443</v>
      </c>
      <c r="AZ178" s="7">
        <f t="shared" si="128"/>
        <v>152.35488935797392</v>
      </c>
      <c r="BA178" s="7">
        <f t="shared" si="122"/>
        <v>166.11577277560886</v>
      </c>
      <c r="BB178" s="7">
        <f t="shared" si="98"/>
        <v>178.73272938061382</v>
      </c>
      <c r="BC178" s="7">
        <f t="shared" si="108"/>
        <v>79.875614481879737</v>
      </c>
      <c r="BD178" s="7">
        <f t="shared" si="99"/>
        <v>10.650081930917299</v>
      </c>
      <c r="BE178" s="40">
        <f t="shared" si="109"/>
        <v>0.96816773220218899</v>
      </c>
      <c r="BF178" s="40">
        <f t="shared" si="110"/>
        <v>0</v>
      </c>
      <c r="BG178" s="40">
        <f t="shared" si="111"/>
        <v>0</v>
      </c>
      <c r="BH178" s="40">
        <f t="shared" si="111"/>
        <v>0</v>
      </c>
      <c r="BI178" s="40">
        <f t="shared" si="111"/>
        <v>0</v>
      </c>
      <c r="BJ178" s="40">
        <f t="shared" si="100"/>
        <v>0</v>
      </c>
      <c r="BK178" s="40">
        <f t="shared" si="94"/>
        <v>0</v>
      </c>
      <c r="BL178" s="40">
        <f t="shared" si="112"/>
        <v>0</v>
      </c>
      <c r="BM178" s="40">
        <f t="shared" si="112"/>
        <v>93.440922169726477</v>
      </c>
      <c r="BN178" s="40">
        <f t="shared" si="112"/>
        <v>364.85208640094766</v>
      </c>
      <c r="BO178" s="40">
        <f t="shared" si="101"/>
        <v>597.91813685221859</v>
      </c>
      <c r="BP178" s="40">
        <f t="shared" si="95"/>
        <v>776.75600734514467</v>
      </c>
      <c r="BQ178" s="40">
        <f t="shared" si="95"/>
        <v>889.17819254918777</v>
      </c>
      <c r="BR178" s="40">
        <f t="shared" si="95"/>
        <v>927.52330632913788</v>
      </c>
      <c r="BS178" s="40">
        <f t="shared" si="95"/>
        <v>889.17819254918777</v>
      </c>
      <c r="BT178" s="40">
        <f t="shared" si="123"/>
        <v>776.75600734514467</v>
      </c>
      <c r="BU178" s="40">
        <f t="shared" si="123"/>
        <v>597.91813685221859</v>
      </c>
      <c r="BV178" s="40">
        <f t="shared" si="123"/>
        <v>364.85208640094766</v>
      </c>
      <c r="BW178" s="40">
        <f t="shared" si="123"/>
        <v>93.440922169726477</v>
      </c>
      <c r="BX178" s="40">
        <f t="shared" si="124"/>
        <v>0</v>
      </c>
      <c r="BY178" s="40">
        <f t="shared" si="124"/>
        <v>0</v>
      </c>
      <c r="BZ178" s="40">
        <f t="shared" si="124"/>
        <v>0</v>
      </c>
      <c r="CA178" s="40">
        <f t="shared" si="124"/>
        <v>0</v>
      </c>
      <c r="CB178" s="40">
        <f t="shared" si="129"/>
        <v>0</v>
      </c>
      <c r="CC178" s="40">
        <f t="shared" si="129"/>
        <v>0</v>
      </c>
      <c r="CD178" s="40">
        <f t="shared" si="129"/>
        <v>0</v>
      </c>
      <c r="CE178" s="40">
        <f t="shared" si="113"/>
        <v>473.03688622786035</v>
      </c>
      <c r="CF178" s="10">
        <f t="shared" si="102"/>
        <v>1.394092464762466</v>
      </c>
      <c r="CG178" s="14">
        <v>44363</v>
      </c>
      <c r="CH178" s="35">
        <f t="shared" si="103"/>
        <v>6.9899999999999993</v>
      </c>
      <c r="CI178" s="7">
        <f t="shared" si="104"/>
        <v>20.978357703521414</v>
      </c>
      <c r="CJ178" s="7">
        <f t="shared" si="114"/>
        <v>10.698962428795921</v>
      </c>
      <c r="CK178" s="10">
        <f t="shared" si="105"/>
        <v>13.243493496862085</v>
      </c>
      <c r="CM178" s="17" t="s">
        <v>42</v>
      </c>
      <c r="CN178" t="s">
        <v>51</v>
      </c>
      <c r="CO178" s="18" t="s">
        <v>505</v>
      </c>
      <c r="CP178">
        <v>112.7</v>
      </c>
      <c r="CQ178">
        <v>93.4</v>
      </c>
      <c r="CR178">
        <v>95.8</v>
      </c>
      <c r="CS178">
        <v>107.3</v>
      </c>
      <c r="CT178">
        <v>144.19999999999999</v>
      </c>
      <c r="CU178">
        <v>186.8</v>
      </c>
      <c r="CV178">
        <v>218.5</v>
      </c>
      <c r="CW178">
        <v>215.7</v>
      </c>
      <c r="CX178">
        <v>183.8</v>
      </c>
      <c r="CY178">
        <v>158.1</v>
      </c>
      <c r="CZ178">
        <v>140</v>
      </c>
      <c r="DA178">
        <v>118.5</v>
      </c>
      <c r="DB178">
        <v>1774.8</v>
      </c>
      <c r="DC178" s="17">
        <v>-3.1</v>
      </c>
      <c r="DD178">
        <v>-60.02</v>
      </c>
      <c r="DE178">
        <v>61.25</v>
      </c>
      <c r="DF178" s="24">
        <v>3654</v>
      </c>
    </row>
    <row r="179" spans="1:110" ht="15.75" thickBot="1" x14ac:dyDescent="0.3">
      <c r="A179" s="8">
        <v>168</v>
      </c>
      <c r="B179" s="3" t="s">
        <v>21</v>
      </c>
      <c r="C179" s="14">
        <v>44364</v>
      </c>
      <c r="D179" s="11">
        <f t="shared" si="106"/>
        <v>23.413310626097982</v>
      </c>
      <c r="E179" s="8">
        <f t="shared" si="116"/>
        <v>-180</v>
      </c>
      <c r="F179" s="3">
        <f t="shared" si="116"/>
        <v>-165</v>
      </c>
      <c r="G179" s="3">
        <f t="shared" si="116"/>
        <v>-150</v>
      </c>
      <c r="H179" s="3">
        <f t="shared" si="115"/>
        <v>-135</v>
      </c>
      <c r="I179" s="3">
        <f t="shared" si="92"/>
        <v>-120</v>
      </c>
      <c r="J179" s="3">
        <f t="shared" si="92"/>
        <v>-105</v>
      </c>
      <c r="K179" s="3">
        <f t="shared" si="92"/>
        <v>-90</v>
      </c>
      <c r="L179" s="3">
        <f t="shared" si="92"/>
        <v>-75</v>
      </c>
      <c r="M179" s="3">
        <f t="shared" si="117"/>
        <v>-60</v>
      </c>
      <c r="N179" s="3">
        <f t="shared" si="117"/>
        <v>-45</v>
      </c>
      <c r="O179" s="3">
        <f t="shared" si="117"/>
        <v>-30</v>
      </c>
      <c r="P179" s="3">
        <f t="shared" si="117"/>
        <v>-15</v>
      </c>
      <c r="Q179" s="3">
        <f t="shared" si="118"/>
        <v>0</v>
      </c>
      <c r="R179" s="3">
        <f t="shared" si="118"/>
        <v>15</v>
      </c>
      <c r="S179" s="3">
        <f t="shared" si="118"/>
        <v>30</v>
      </c>
      <c r="T179" s="3">
        <f t="shared" si="118"/>
        <v>45</v>
      </c>
      <c r="U179" s="3">
        <f t="shared" si="125"/>
        <v>60</v>
      </c>
      <c r="V179" s="3">
        <f t="shared" si="125"/>
        <v>75</v>
      </c>
      <c r="W179" s="3">
        <f t="shared" si="125"/>
        <v>90</v>
      </c>
      <c r="X179" s="3">
        <f t="shared" si="125"/>
        <v>105</v>
      </c>
      <c r="Y179" s="3">
        <f t="shared" si="126"/>
        <v>120</v>
      </c>
      <c r="Z179" s="3">
        <f t="shared" si="126"/>
        <v>135</v>
      </c>
      <c r="AA179" s="3">
        <f t="shared" si="126"/>
        <v>150</v>
      </c>
      <c r="AB179" s="3">
        <f t="shared" si="119"/>
        <v>165</v>
      </c>
      <c r="AC179" s="3">
        <f t="shared" si="96"/>
        <v>180</v>
      </c>
      <c r="AD179" s="7">
        <f t="shared" si="107"/>
        <v>178.70668937390212</v>
      </c>
      <c r="AE179" s="7">
        <f t="shared" si="107"/>
        <v>166.11470860131567</v>
      </c>
      <c r="AF179" s="7">
        <f t="shared" si="107"/>
        <v>152.35640179369977</v>
      </c>
      <c r="AG179" s="7">
        <f t="shared" si="97"/>
        <v>138.65546578693457</v>
      </c>
      <c r="AH179" s="7">
        <f t="shared" si="93"/>
        <v>125.07759789964989</v>
      </c>
      <c r="AI179" s="7">
        <f t="shared" si="93"/>
        <v>111.69419375693958</v>
      </c>
      <c r="AJ179" s="7">
        <f t="shared" si="93"/>
        <v>98.605217848615581</v>
      </c>
      <c r="AK179" s="7">
        <f t="shared" si="93"/>
        <v>85.962933030776583</v>
      </c>
      <c r="AL179" s="7">
        <f t="shared" si="120"/>
        <v>74.012088163817339</v>
      </c>
      <c r="AM179" s="7">
        <f t="shared" si="120"/>
        <v>63.160028269652436</v>
      </c>
      <c r="AN179" s="7">
        <f t="shared" si="120"/>
        <v>54.083895960729002</v>
      </c>
      <c r="AO179" s="7">
        <f t="shared" si="120"/>
        <v>47.814944309402769</v>
      </c>
      <c r="AP179" s="7">
        <f t="shared" si="121"/>
        <v>45.533310626097986</v>
      </c>
      <c r="AQ179" s="7">
        <f t="shared" si="121"/>
        <v>47.814944309402769</v>
      </c>
      <c r="AR179" s="7">
        <f t="shared" si="121"/>
        <v>54.083895960729002</v>
      </c>
      <c r="AS179" s="7">
        <f t="shared" si="121"/>
        <v>63.160028269652436</v>
      </c>
      <c r="AT179" s="7">
        <f t="shared" si="127"/>
        <v>74.012088163817339</v>
      </c>
      <c r="AU179" s="7">
        <f t="shared" si="127"/>
        <v>85.962933030776583</v>
      </c>
      <c r="AV179" s="7">
        <f t="shared" si="127"/>
        <v>98.605217848615581</v>
      </c>
      <c r="AW179" s="7">
        <f t="shared" si="127"/>
        <v>111.69419375693958</v>
      </c>
      <c r="AX179" s="7">
        <f t="shared" si="128"/>
        <v>125.07759789964989</v>
      </c>
      <c r="AY179" s="7">
        <f t="shared" si="128"/>
        <v>138.65546578693457</v>
      </c>
      <c r="AZ179" s="7">
        <f t="shared" si="128"/>
        <v>152.35640179369977</v>
      </c>
      <c r="BA179" s="7">
        <f t="shared" si="122"/>
        <v>166.11470860131567</v>
      </c>
      <c r="BB179" s="7">
        <f t="shared" si="98"/>
        <v>178.70668937390212</v>
      </c>
      <c r="BC179" s="7">
        <f t="shared" si="108"/>
        <v>79.862849005464724</v>
      </c>
      <c r="BD179" s="7">
        <f t="shared" si="99"/>
        <v>10.648379867395297</v>
      </c>
      <c r="BE179" s="40">
        <f t="shared" si="109"/>
        <v>0.96802267575109457</v>
      </c>
      <c r="BF179" s="40">
        <f t="shared" si="110"/>
        <v>0</v>
      </c>
      <c r="BG179" s="40">
        <f t="shared" si="111"/>
        <v>0</v>
      </c>
      <c r="BH179" s="40">
        <f t="shared" si="111"/>
        <v>0</v>
      </c>
      <c r="BI179" s="40">
        <f t="shared" si="111"/>
        <v>0</v>
      </c>
      <c r="BJ179" s="40">
        <f t="shared" si="100"/>
        <v>0</v>
      </c>
      <c r="BK179" s="40">
        <f t="shared" si="94"/>
        <v>0</v>
      </c>
      <c r="BL179" s="40">
        <f t="shared" si="112"/>
        <v>0</v>
      </c>
      <c r="BM179" s="40">
        <f t="shared" si="112"/>
        <v>93.161818109717927</v>
      </c>
      <c r="BN179" s="40">
        <f t="shared" si="112"/>
        <v>364.47895128956657</v>
      </c>
      <c r="BO179" s="40">
        <f t="shared" si="101"/>
        <v>597.46425544646445</v>
      </c>
      <c r="BP179" s="40">
        <f t="shared" si="95"/>
        <v>776.24016712853881</v>
      </c>
      <c r="BQ179" s="40">
        <f t="shared" si="95"/>
        <v>888.62340339581931</v>
      </c>
      <c r="BR179" s="40">
        <f t="shared" si="95"/>
        <v>926.95523241876981</v>
      </c>
      <c r="BS179" s="40">
        <f t="shared" si="95"/>
        <v>888.62340339581931</v>
      </c>
      <c r="BT179" s="40">
        <f t="shared" si="123"/>
        <v>776.24016712853881</v>
      </c>
      <c r="BU179" s="40">
        <f t="shared" si="123"/>
        <v>597.46425544646445</v>
      </c>
      <c r="BV179" s="40">
        <f t="shared" si="123"/>
        <v>364.47895128956657</v>
      </c>
      <c r="BW179" s="40">
        <f t="shared" si="123"/>
        <v>93.161818109717927</v>
      </c>
      <c r="BX179" s="40">
        <f t="shared" si="124"/>
        <v>0</v>
      </c>
      <c r="BY179" s="40">
        <f t="shared" si="124"/>
        <v>0</v>
      </c>
      <c r="BZ179" s="40">
        <f t="shared" si="124"/>
        <v>0</v>
      </c>
      <c r="CA179" s="40">
        <f t="shared" si="124"/>
        <v>0</v>
      </c>
      <c r="CB179" s="40">
        <f t="shared" si="129"/>
        <v>0</v>
      </c>
      <c r="CC179" s="40">
        <f t="shared" si="129"/>
        <v>0</v>
      </c>
      <c r="CD179" s="40">
        <f t="shared" si="129"/>
        <v>0</v>
      </c>
      <c r="CE179" s="40">
        <f t="shared" si="113"/>
        <v>472.74716853357262</v>
      </c>
      <c r="CF179" s="10">
        <f t="shared" si="102"/>
        <v>1.3938696651684384</v>
      </c>
      <c r="CG179" s="14">
        <v>44364</v>
      </c>
      <c r="CH179" s="35">
        <f t="shared" si="103"/>
        <v>6.9899999999999993</v>
      </c>
      <c r="CI179" s="7">
        <f t="shared" si="104"/>
        <v>20.958047627300708</v>
      </c>
      <c r="CJ179" s="7">
        <f t="shared" si="114"/>
        <v>10.688604289923362</v>
      </c>
      <c r="CK179" s="10">
        <f t="shared" si="105"/>
        <v>13.231815212314656</v>
      </c>
      <c r="CM179" s="17" t="s">
        <v>42</v>
      </c>
      <c r="CN179" t="s">
        <v>52</v>
      </c>
      <c r="CO179" s="18" t="s">
        <v>506</v>
      </c>
      <c r="CP179">
        <v>106.9</v>
      </c>
      <c r="CQ179">
        <v>87.5</v>
      </c>
      <c r="CR179">
        <v>93.5</v>
      </c>
      <c r="CS179">
        <v>110.9</v>
      </c>
      <c r="CT179">
        <v>135.80000000000001</v>
      </c>
      <c r="CU179">
        <v>182.4</v>
      </c>
      <c r="CV179">
        <v>232.8</v>
      </c>
      <c r="CW179">
        <v>186.6</v>
      </c>
      <c r="CX179">
        <v>156.5</v>
      </c>
      <c r="CY179">
        <v>143.5</v>
      </c>
      <c r="CZ179">
        <v>134.4</v>
      </c>
      <c r="DA179">
        <v>112.3</v>
      </c>
      <c r="DB179">
        <v>1683.1</v>
      </c>
      <c r="DC179" s="17">
        <v>-5.82</v>
      </c>
      <c r="DD179">
        <v>-61.3</v>
      </c>
      <c r="DE179">
        <v>50</v>
      </c>
      <c r="DF179" s="24">
        <v>10228</v>
      </c>
    </row>
    <row r="180" spans="1:110" ht="15.75" thickBot="1" x14ac:dyDescent="0.3">
      <c r="A180" s="8">
        <v>169</v>
      </c>
      <c r="B180" s="3" t="s">
        <v>21</v>
      </c>
      <c r="C180" s="14">
        <v>44365</v>
      </c>
      <c r="D180" s="11">
        <f t="shared" si="106"/>
        <v>23.432412763570579</v>
      </c>
      <c r="E180" s="8">
        <f t="shared" si="116"/>
        <v>-180</v>
      </c>
      <c r="F180" s="3">
        <f t="shared" si="116"/>
        <v>-165</v>
      </c>
      <c r="G180" s="3">
        <f t="shared" si="116"/>
        <v>-150</v>
      </c>
      <c r="H180" s="3">
        <f t="shared" si="115"/>
        <v>-135</v>
      </c>
      <c r="I180" s="3">
        <f t="shared" si="92"/>
        <v>-120</v>
      </c>
      <c r="J180" s="3">
        <f t="shared" si="92"/>
        <v>-105</v>
      </c>
      <c r="K180" s="3">
        <f t="shared" si="92"/>
        <v>-90</v>
      </c>
      <c r="L180" s="3">
        <f t="shared" si="92"/>
        <v>-75</v>
      </c>
      <c r="M180" s="3">
        <f t="shared" si="117"/>
        <v>-60</v>
      </c>
      <c r="N180" s="3">
        <f t="shared" si="117"/>
        <v>-45</v>
      </c>
      <c r="O180" s="3">
        <f t="shared" si="117"/>
        <v>-30</v>
      </c>
      <c r="P180" s="3">
        <f t="shared" si="117"/>
        <v>-15</v>
      </c>
      <c r="Q180" s="3">
        <f t="shared" si="118"/>
        <v>0</v>
      </c>
      <c r="R180" s="3">
        <f t="shared" si="118"/>
        <v>15</v>
      </c>
      <c r="S180" s="3">
        <f t="shared" si="118"/>
        <v>30</v>
      </c>
      <c r="T180" s="3">
        <f t="shared" si="118"/>
        <v>45</v>
      </c>
      <c r="U180" s="3">
        <f t="shared" si="125"/>
        <v>60</v>
      </c>
      <c r="V180" s="3">
        <f t="shared" si="125"/>
        <v>75</v>
      </c>
      <c r="W180" s="3">
        <f t="shared" si="125"/>
        <v>90</v>
      </c>
      <c r="X180" s="3">
        <f t="shared" si="125"/>
        <v>105</v>
      </c>
      <c r="Y180" s="3">
        <f t="shared" si="126"/>
        <v>120</v>
      </c>
      <c r="Z180" s="3">
        <f t="shared" si="126"/>
        <v>135</v>
      </c>
      <c r="AA180" s="3">
        <f t="shared" si="126"/>
        <v>150</v>
      </c>
      <c r="AB180" s="3">
        <f t="shared" si="119"/>
        <v>165</v>
      </c>
      <c r="AC180" s="3">
        <f t="shared" si="96"/>
        <v>180</v>
      </c>
      <c r="AD180" s="7">
        <f t="shared" si="107"/>
        <v>178.68758723642955</v>
      </c>
      <c r="AE180" s="7">
        <f t="shared" si="107"/>
        <v>166.11389756777575</v>
      </c>
      <c r="AF180" s="7">
        <f t="shared" si="107"/>
        <v>152.35749694985236</v>
      </c>
      <c r="AG180" s="7">
        <f t="shared" si="97"/>
        <v>138.65792732999395</v>
      </c>
      <c r="AH180" s="7">
        <f t="shared" si="93"/>
        <v>125.08136509732246</v>
      </c>
      <c r="AI180" s="7">
        <f t="shared" si="93"/>
        <v>111.69933767450932</v>
      </c>
      <c r="AJ180" s="7">
        <f t="shared" si="93"/>
        <v>98.611893197715489</v>
      </c>
      <c r="AK180" s="7">
        <f t="shared" si="93"/>
        <v>85.971374734375345</v>
      </c>
      <c r="AL180" s="7">
        <f t="shared" si="120"/>
        <v>74.022612357813458</v>
      </c>
      <c r="AM180" s="7">
        <f t="shared" si="120"/>
        <v>63.172999224199643</v>
      </c>
      <c r="AN180" s="7">
        <f t="shared" si="120"/>
        <v>54.099566149539797</v>
      </c>
      <c r="AO180" s="7">
        <f t="shared" si="120"/>
        <v>47.833019042917428</v>
      </c>
      <c r="AP180" s="7">
        <f t="shared" si="121"/>
        <v>45.55241276357058</v>
      </c>
      <c r="AQ180" s="7">
        <f t="shared" si="121"/>
        <v>47.833019042917428</v>
      </c>
      <c r="AR180" s="7">
        <f t="shared" si="121"/>
        <v>54.099566149539797</v>
      </c>
      <c r="AS180" s="7">
        <f t="shared" si="121"/>
        <v>63.172999224199643</v>
      </c>
      <c r="AT180" s="7">
        <f t="shared" si="127"/>
        <v>74.022612357813458</v>
      </c>
      <c r="AU180" s="7">
        <f t="shared" si="127"/>
        <v>85.971374734375345</v>
      </c>
      <c r="AV180" s="7">
        <f t="shared" si="127"/>
        <v>98.611893197715489</v>
      </c>
      <c r="AW180" s="7">
        <f t="shared" si="127"/>
        <v>111.69933767450932</v>
      </c>
      <c r="AX180" s="7">
        <f t="shared" si="128"/>
        <v>125.08136509732246</v>
      </c>
      <c r="AY180" s="7">
        <f t="shared" si="128"/>
        <v>138.65792732999395</v>
      </c>
      <c r="AZ180" s="7">
        <f t="shared" si="128"/>
        <v>152.35749694985236</v>
      </c>
      <c r="BA180" s="7">
        <f t="shared" si="122"/>
        <v>166.11389756777575</v>
      </c>
      <c r="BB180" s="7">
        <f t="shared" si="98"/>
        <v>178.68758723642955</v>
      </c>
      <c r="BC180" s="7">
        <f t="shared" si="108"/>
        <v>79.853481131352751</v>
      </c>
      <c r="BD180" s="7">
        <f t="shared" si="99"/>
        <v>10.6471308175137</v>
      </c>
      <c r="BE180" s="40">
        <f t="shared" si="109"/>
        <v>0.96788709487130231</v>
      </c>
      <c r="BF180" s="40">
        <f t="shared" si="110"/>
        <v>0</v>
      </c>
      <c r="BG180" s="40">
        <f t="shared" si="111"/>
        <v>0</v>
      </c>
      <c r="BH180" s="40">
        <f t="shared" si="111"/>
        <v>0</v>
      </c>
      <c r="BI180" s="40">
        <f t="shared" si="111"/>
        <v>0</v>
      </c>
      <c r="BJ180" s="40">
        <f t="shared" si="100"/>
        <v>0</v>
      </c>
      <c r="BK180" s="40">
        <f t="shared" si="94"/>
        <v>0</v>
      </c>
      <c r="BL180" s="40">
        <f t="shared" si="112"/>
        <v>0</v>
      </c>
      <c r="BM180" s="40">
        <f t="shared" si="112"/>
        <v>92.954312719181701</v>
      </c>
      <c r="BN180" s="40">
        <f t="shared" si="112"/>
        <v>364.19426705275976</v>
      </c>
      <c r="BO180" s="40">
        <f t="shared" si="101"/>
        <v>597.11329623187726</v>
      </c>
      <c r="BP180" s="40">
        <f t="shared" si="95"/>
        <v>775.83835333487275</v>
      </c>
      <c r="BQ180" s="40">
        <f t="shared" si="95"/>
        <v>888.18962107729942</v>
      </c>
      <c r="BR180" s="40">
        <f t="shared" si="95"/>
        <v>926.51054623175958</v>
      </c>
      <c r="BS180" s="40">
        <f t="shared" si="95"/>
        <v>888.18962107729942</v>
      </c>
      <c r="BT180" s="40">
        <f t="shared" si="123"/>
        <v>775.83835333487275</v>
      </c>
      <c r="BU180" s="40">
        <f t="shared" si="123"/>
        <v>597.11329623187726</v>
      </c>
      <c r="BV180" s="40">
        <f t="shared" si="123"/>
        <v>364.19426705275976</v>
      </c>
      <c r="BW180" s="40">
        <f t="shared" si="123"/>
        <v>92.954312719181701</v>
      </c>
      <c r="BX180" s="40">
        <f t="shared" si="124"/>
        <v>0</v>
      </c>
      <c r="BY180" s="40">
        <f t="shared" si="124"/>
        <v>0</v>
      </c>
      <c r="BZ180" s="40">
        <f t="shared" si="124"/>
        <v>0</v>
      </c>
      <c r="CA180" s="40">
        <f t="shared" si="124"/>
        <v>0</v>
      </c>
      <c r="CB180" s="40">
        <f t="shared" si="129"/>
        <v>0</v>
      </c>
      <c r="CC180" s="40">
        <f t="shared" si="129"/>
        <v>0</v>
      </c>
      <c r="CD180" s="40">
        <f t="shared" si="129"/>
        <v>0</v>
      </c>
      <c r="CE180" s="40">
        <f t="shared" si="113"/>
        <v>472.52037857819738</v>
      </c>
      <c r="CF180" s="10">
        <f t="shared" si="102"/>
        <v>1.3937061649212721</v>
      </c>
      <c r="CG180" s="14">
        <v>44365</v>
      </c>
      <c r="CH180" s="35">
        <f t="shared" si="103"/>
        <v>6.9899999999999993</v>
      </c>
      <c r="CI180" s="7">
        <f t="shared" si="104"/>
        <v>20.942517110374155</v>
      </c>
      <c r="CJ180" s="7">
        <f t="shared" si="114"/>
        <v>10.68068372629082</v>
      </c>
      <c r="CK180" s="10">
        <f t="shared" si="105"/>
        <v>13.222848691277187</v>
      </c>
      <c r="CM180" s="17" t="s">
        <v>206</v>
      </c>
      <c r="CN180" t="s">
        <v>213</v>
      </c>
      <c r="CO180" s="18" t="s">
        <v>507</v>
      </c>
      <c r="CP180">
        <v>152.30000000000001</v>
      </c>
      <c r="CQ180">
        <v>132.1</v>
      </c>
      <c r="CR180">
        <v>141.30000000000001</v>
      </c>
      <c r="CS180">
        <v>161.30000000000001</v>
      </c>
      <c r="CT180">
        <v>212</v>
      </c>
      <c r="CU180">
        <v>252.1</v>
      </c>
      <c r="CV180">
        <v>280.60000000000002</v>
      </c>
      <c r="CW180">
        <v>268.39999999999998</v>
      </c>
      <c r="CX180">
        <v>195.7</v>
      </c>
      <c r="CY180">
        <v>159.5</v>
      </c>
      <c r="CZ180">
        <v>136.5</v>
      </c>
      <c r="DA180">
        <v>125.9</v>
      </c>
      <c r="DB180">
        <v>2217.6999999999998</v>
      </c>
      <c r="DC180" s="17">
        <v>-5.37</v>
      </c>
      <c r="DD180">
        <v>-49.13</v>
      </c>
      <c r="DE180">
        <v>95</v>
      </c>
      <c r="DF180" s="24">
        <v>18994</v>
      </c>
    </row>
    <row r="181" spans="1:110" ht="15.75" thickBot="1" x14ac:dyDescent="0.3">
      <c r="A181" s="8">
        <v>170</v>
      </c>
      <c r="B181" s="3" t="s">
        <v>21</v>
      </c>
      <c r="C181" s="14">
        <v>44366</v>
      </c>
      <c r="D181" s="11">
        <f t="shared" si="106"/>
        <v>23.444571371428442</v>
      </c>
      <c r="E181" s="8">
        <f t="shared" si="116"/>
        <v>-180</v>
      </c>
      <c r="F181" s="3">
        <f t="shared" si="116"/>
        <v>-165</v>
      </c>
      <c r="G181" s="3">
        <f t="shared" si="116"/>
        <v>-150</v>
      </c>
      <c r="H181" s="3">
        <f t="shared" si="115"/>
        <v>-135</v>
      </c>
      <c r="I181" s="3">
        <f t="shared" si="92"/>
        <v>-120</v>
      </c>
      <c r="J181" s="3">
        <f t="shared" si="92"/>
        <v>-105</v>
      </c>
      <c r="K181" s="3">
        <f t="shared" si="92"/>
        <v>-90</v>
      </c>
      <c r="L181" s="3">
        <f t="shared" si="92"/>
        <v>-75</v>
      </c>
      <c r="M181" s="3">
        <f t="shared" si="117"/>
        <v>-60</v>
      </c>
      <c r="N181" s="3">
        <f t="shared" si="117"/>
        <v>-45</v>
      </c>
      <c r="O181" s="3">
        <f t="shared" si="117"/>
        <v>-30</v>
      </c>
      <c r="P181" s="3">
        <f t="shared" si="117"/>
        <v>-15</v>
      </c>
      <c r="Q181" s="3">
        <f t="shared" si="118"/>
        <v>0</v>
      </c>
      <c r="R181" s="3">
        <f t="shared" si="118"/>
        <v>15</v>
      </c>
      <c r="S181" s="3">
        <f t="shared" si="118"/>
        <v>30</v>
      </c>
      <c r="T181" s="3">
        <f t="shared" si="118"/>
        <v>45</v>
      </c>
      <c r="U181" s="3">
        <f t="shared" si="125"/>
        <v>60</v>
      </c>
      <c r="V181" s="3">
        <f t="shared" si="125"/>
        <v>75</v>
      </c>
      <c r="W181" s="3">
        <f t="shared" si="125"/>
        <v>90</v>
      </c>
      <c r="X181" s="3">
        <f t="shared" si="125"/>
        <v>105</v>
      </c>
      <c r="Y181" s="3">
        <f t="shared" si="126"/>
        <v>120</v>
      </c>
      <c r="Z181" s="3">
        <f t="shared" si="126"/>
        <v>135</v>
      </c>
      <c r="AA181" s="3">
        <f t="shared" si="126"/>
        <v>150</v>
      </c>
      <c r="AB181" s="3">
        <f t="shared" si="119"/>
        <v>165</v>
      </c>
      <c r="AC181" s="3">
        <f t="shared" si="96"/>
        <v>180</v>
      </c>
      <c r="AD181" s="7">
        <f t="shared" si="107"/>
        <v>178.67542862857155</v>
      </c>
      <c r="AE181" s="7">
        <f t="shared" si="107"/>
        <v>166.11336794859932</v>
      </c>
      <c r="AF181" s="7">
        <f t="shared" si="107"/>
        <v>152.35818770983261</v>
      </c>
      <c r="AG181" s="7">
        <f t="shared" si="97"/>
        <v>138.65949040725491</v>
      </c>
      <c r="AH181" s="7">
        <f t="shared" si="93"/>
        <v>125.0837606988683</v>
      </c>
      <c r="AI181" s="7">
        <f t="shared" si="93"/>
        <v>111.70261058007196</v>
      </c>
      <c r="AJ181" s="7">
        <f t="shared" si="93"/>
        <v>98.616141650484309</v>
      </c>
      <c r="AK181" s="7">
        <f t="shared" si="93"/>
        <v>85.976748109768835</v>
      </c>
      <c r="AL181" s="7">
        <f t="shared" si="120"/>
        <v>74.029311722378424</v>
      </c>
      <c r="AM181" s="7">
        <f t="shared" si="120"/>
        <v>63.181256206860866</v>
      </c>
      <c r="AN181" s="7">
        <f t="shared" si="120"/>
        <v>54.109541089781359</v>
      </c>
      <c r="AO181" s="7">
        <f t="shared" si="120"/>
        <v>47.844524017333868</v>
      </c>
      <c r="AP181" s="7">
        <f t="shared" si="121"/>
        <v>45.564571371428435</v>
      </c>
      <c r="AQ181" s="7">
        <f t="shared" si="121"/>
        <v>47.844524017333868</v>
      </c>
      <c r="AR181" s="7">
        <f t="shared" si="121"/>
        <v>54.109541089781359</v>
      </c>
      <c r="AS181" s="7">
        <f t="shared" si="121"/>
        <v>63.181256206860866</v>
      </c>
      <c r="AT181" s="7">
        <f t="shared" si="127"/>
        <v>74.029311722378424</v>
      </c>
      <c r="AU181" s="7">
        <f t="shared" si="127"/>
        <v>85.976748109768835</v>
      </c>
      <c r="AV181" s="7">
        <f t="shared" si="127"/>
        <v>98.616141650484309</v>
      </c>
      <c r="AW181" s="7">
        <f t="shared" si="127"/>
        <v>111.70261058007196</v>
      </c>
      <c r="AX181" s="7">
        <f t="shared" si="128"/>
        <v>125.0837606988683</v>
      </c>
      <c r="AY181" s="7">
        <f t="shared" si="128"/>
        <v>138.65949040725491</v>
      </c>
      <c r="AZ181" s="7">
        <f t="shared" si="128"/>
        <v>152.35818770983261</v>
      </c>
      <c r="BA181" s="7">
        <f t="shared" si="122"/>
        <v>166.11336794859932</v>
      </c>
      <c r="BB181" s="7">
        <f t="shared" si="98"/>
        <v>178.67542862857155</v>
      </c>
      <c r="BC181" s="7">
        <f t="shared" si="108"/>
        <v>79.84751687894088</v>
      </c>
      <c r="BD181" s="7">
        <f t="shared" si="99"/>
        <v>10.646335583858784</v>
      </c>
      <c r="BE181" s="40">
        <f t="shared" si="109"/>
        <v>0.96776102973835298</v>
      </c>
      <c r="BF181" s="40">
        <f t="shared" si="110"/>
        <v>0</v>
      </c>
      <c r="BG181" s="40">
        <f t="shared" si="111"/>
        <v>0</v>
      </c>
      <c r="BH181" s="40">
        <f t="shared" si="111"/>
        <v>0</v>
      </c>
      <c r="BI181" s="40">
        <f t="shared" si="111"/>
        <v>0</v>
      </c>
      <c r="BJ181" s="40">
        <f t="shared" si="100"/>
        <v>0</v>
      </c>
      <c r="BK181" s="40">
        <f t="shared" si="94"/>
        <v>0</v>
      </c>
      <c r="BL181" s="40">
        <f t="shared" si="112"/>
        <v>0</v>
      </c>
      <c r="BM181" s="40">
        <f t="shared" si="112"/>
        <v>92.818443379082893</v>
      </c>
      <c r="BN181" s="40">
        <f t="shared" si="112"/>
        <v>363.9981196906943</v>
      </c>
      <c r="BO181" s="40">
        <f t="shared" si="101"/>
        <v>596.86538695888009</v>
      </c>
      <c r="BP181" s="40">
        <f t="shared" si="95"/>
        <v>775.55072575066879</v>
      </c>
      <c r="BQ181" s="40">
        <f t="shared" si="95"/>
        <v>887.87702551888367</v>
      </c>
      <c r="BR181" s="40">
        <f t="shared" si="95"/>
        <v>926.18943456230863</v>
      </c>
      <c r="BS181" s="40">
        <f t="shared" si="95"/>
        <v>887.87702551888367</v>
      </c>
      <c r="BT181" s="40">
        <f t="shared" si="123"/>
        <v>775.55072575066879</v>
      </c>
      <c r="BU181" s="40">
        <f t="shared" si="123"/>
        <v>596.86538695888009</v>
      </c>
      <c r="BV181" s="40">
        <f t="shared" si="123"/>
        <v>363.9981196906943</v>
      </c>
      <c r="BW181" s="40">
        <f t="shared" si="123"/>
        <v>92.818443379082893</v>
      </c>
      <c r="BX181" s="40">
        <f t="shared" si="124"/>
        <v>0</v>
      </c>
      <c r="BY181" s="40">
        <f t="shared" si="124"/>
        <v>0</v>
      </c>
      <c r="BZ181" s="40">
        <f t="shared" si="124"/>
        <v>0</v>
      </c>
      <c r="CA181" s="40">
        <f t="shared" si="124"/>
        <v>0</v>
      </c>
      <c r="CB181" s="40">
        <f t="shared" si="129"/>
        <v>0</v>
      </c>
      <c r="CC181" s="40">
        <f t="shared" si="129"/>
        <v>0</v>
      </c>
      <c r="CD181" s="40">
        <f t="shared" si="129"/>
        <v>0</v>
      </c>
      <c r="CE181" s="40">
        <f t="shared" si="113"/>
        <v>472.35661162677741</v>
      </c>
      <c r="CF181" s="10">
        <f t="shared" si="102"/>
        <v>1.3936020690792648</v>
      </c>
      <c r="CG181" s="14">
        <v>44366</v>
      </c>
      <c r="CH181" s="35">
        <f t="shared" si="103"/>
        <v>6.9899999999999993</v>
      </c>
      <c r="CI181" s="7">
        <f t="shared" si="104"/>
        <v>20.931771917306211</v>
      </c>
      <c r="CJ181" s="7">
        <f t="shared" si="114"/>
        <v>10.675203677826168</v>
      </c>
      <c r="CK181" s="10">
        <f t="shared" si="105"/>
        <v>13.216598071107411</v>
      </c>
      <c r="CM181" s="17" t="s">
        <v>139</v>
      </c>
      <c r="CN181" t="s">
        <v>170</v>
      </c>
      <c r="CO181" s="18" t="s">
        <v>508</v>
      </c>
      <c r="CP181">
        <v>148</v>
      </c>
      <c r="CQ181">
        <v>161</v>
      </c>
      <c r="CR181">
        <v>176.8</v>
      </c>
      <c r="CS181">
        <v>184.1</v>
      </c>
      <c r="CT181">
        <v>191.9</v>
      </c>
      <c r="CU181">
        <v>194.6</v>
      </c>
      <c r="CV181">
        <v>216.4</v>
      </c>
      <c r="CW181">
        <v>233.1</v>
      </c>
      <c r="CX181">
        <v>184.8</v>
      </c>
      <c r="CY181">
        <v>186.3</v>
      </c>
      <c r="CZ181">
        <v>169.6</v>
      </c>
      <c r="DA181">
        <v>146.6</v>
      </c>
      <c r="DB181">
        <v>2193.1999999999998</v>
      </c>
      <c r="DC181" s="17">
        <v>-22.31</v>
      </c>
      <c r="DD181">
        <v>-45.37</v>
      </c>
      <c r="DE181">
        <v>1276.33</v>
      </c>
      <c r="DF181" s="24">
        <v>27710</v>
      </c>
    </row>
    <row r="182" spans="1:110" ht="15.75" thickBot="1" x14ac:dyDescent="0.3">
      <c r="A182" s="8">
        <v>171</v>
      </c>
      <c r="B182" s="3" t="s">
        <v>21</v>
      </c>
      <c r="C182" s="14">
        <v>44367</v>
      </c>
      <c r="D182" s="11">
        <f t="shared" si="106"/>
        <v>23.449782846813658</v>
      </c>
      <c r="E182" s="8">
        <f t="shared" si="116"/>
        <v>-180</v>
      </c>
      <c r="F182" s="3">
        <f t="shared" si="116"/>
        <v>-165</v>
      </c>
      <c r="G182" s="3">
        <f t="shared" si="116"/>
        <v>-150</v>
      </c>
      <c r="H182" s="3">
        <f t="shared" si="115"/>
        <v>-135</v>
      </c>
      <c r="I182" s="3">
        <f t="shared" si="92"/>
        <v>-120</v>
      </c>
      <c r="J182" s="3">
        <f t="shared" si="92"/>
        <v>-105</v>
      </c>
      <c r="K182" s="3">
        <f t="shared" si="92"/>
        <v>-90</v>
      </c>
      <c r="L182" s="3">
        <f t="shared" si="92"/>
        <v>-75</v>
      </c>
      <c r="M182" s="3">
        <f t="shared" si="117"/>
        <v>-60</v>
      </c>
      <c r="N182" s="3">
        <f t="shared" si="117"/>
        <v>-45</v>
      </c>
      <c r="O182" s="3">
        <f t="shared" si="117"/>
        <v>-30</v>
      </c>
      <c r="P182" s="3">
        <f t="shared" si="117"/>
        <v>-15</v>
      </c>
      <c r="Q182" s="3">
        <f t="shared" si="118"/>
        <v>0</v>
      </c>
      <c r="R182" s="3">
        <f t="shared" si="118"/>
        <v>15</v>
      </c>
      <c r="S182" s="3">
        <f t="shared" si="118"/>
        <v>30</v>
      </c>
      <c r="T182" s="3">
        <f t="shared" si="118"/>
        <v>45</v>
      </c>
      <c r="U182" s="3">
        <f t="shared" si="125"/>
        <v>60</v>
      </c>
      <c r="V182" s="3">
        <f t="shared" si="125"/>
        <v>75</v>
      </c>
      <c r="W182" s="3">
        <f t="shared" si="125"/>
        <v>90</v>
      </c>
      <c r="X182" s="3">
        <f t="shared" si="125"/>
        <v>105</v>
      </c>
      <c r="Y182" s="3">
        <f t="shared" si="126"/>
        <v>120</v>
      </c>
      <c r="Z182" s="3">
        <f t="shared" si="126"/>
        <v>135</v>
      </c>
      <c r="AA182" s="3">
        <f t="shared" si="126"/>
        <v>150</v>
      </c>
      <c r="AB182" s="3">
        <f t="shared" si="119"/>
        <v>165</v>
      </c>
      <c r="AC182" s="3">
        <f t="shared" si="96"/>
        <v>180</v>
      </c>
      <c r="AD182" s="7">
        <f t="shared" si="107"/>
        <v>178.67021715318657</v>
      </c>
      <c r="AE182" s="7">
        <f t="shared" si="107"/>
        <v>166.11313775172437</v>
      </c>
      <c r="AF182" s="7">
        <f t="shared" si="107"/>
        <v>152.35848228284647</v>
      </c>
      <c r="AG182" s="7">
        <f t="shared" si="97"/>
        <v>138.66015949714</v>
      </c>
      <c r="AH182" s="7">
        <f t="shared" si="93"/>
        <v>125.08478697869734</v>
      </c>
      <c r="AI182" s="7">
        <f t="shared" si="93"/>
        <v>111.70401313546881</v>
      </c>
      <c r="AJ182" s="7">
        <f t="shared" si="93"/>
        <v>98.617962535713801</v>
      </c>
      <c r="AK182" s="7">
        <f t="shared" si="93"/>
        <v>85.979051314023565</v>
      </c>
      <c r="AL182" s="7">
        <f t="shared" si="120"/>
        <v>74.032183390612175</v>
      </c>
      <c r="AM182" s="7">
        <f t="shared" si="120"/>
        <v>63.184795565873394</v>
      </c>
      <c r="AN182" s="7">
        <f t="shared" si="120"/>
        <v>54.113816778946564</v>
      </c>
      <c r="AO182" s="7">
        <f t="shared" si="120"/>
        <v>47.84945540433565</v>
      </c>
      <c r="AP182" s="7">
        <f t="shared" si="121"/>
        <v>45.569782846813666</v>
      </c>
      <c r="AQ182" s="7">
        <f t="shared" si="121"/>
        <v>47.84945540433565</v>
      </c>
      <c r="AR182" s="7">
        <f t="shared" si="121"/>
        <v>54.113816778946564</v>
      </c>
      <c r="AS182" s="7">
        <f t="shared" si="121"/>
        <v>63.184795565873394</v>
      </c>
      <c r="AT182" s="7">
        <f t="shared" si="127"/>
        <v>74.032183390612175</v>
      </c>
      <c r="AU182" s="7">
        <f t="shared" si="127"/>
        <v>85.979051314023565</v>
      </c>
      <c r="AV182" s="7">
        <f t="shared" si="127"/>
        <v>98.617962535713801</v>
      </c>
      <c r="AW182" s="7">
        <f t="shared" si="127"/>
        <v>111.70401313546881</v>
      </c>
      <c r="AX182" s="7">
        <f t="shared" si="128"/>
        <v>125.08478697869734</v>
      </c>
      <c r="AY182" s="7">
        <f t="shared" si="128"/>
        <v>138.66015949714</v>
      </c>
      <c r="AZ182" s="7">
        <f t="shared" si="128"/>
        <v>152.35848228284647</v>
      </c>
      <c r="BA182" s="7">
        <f t="shared" si="122"/>
        <v>166.11313775172437</v>
      </c>
      <c r="BB182" s="7">
        <f t="shared" si="98"/>
        <v>178.67021715318657</v>
      </c>
      <c r="BC182" s="7">
        <f t="shared" si="108"/>
        <v>79.84496008500966</v>
      </c>
      <c r="BD182" s="7">
        <f t="shared" si="99"/>
        <v>10.645994678001289</v>
      </c>
      <c r="BE182" s="40">
        <f t="shared" si="109"/>
        <v>0.96764451770806614</v>
      </c>
      <c r="BF182" s="40">
        <f t="shared" si="110"/>
        <v>0</v>
      </c>
      <c r="BG182" s="40">
        <f t="shared" si="111"/>
        <v>0</v>
      </c>
      <c r="BH182" s="40">
        <f t="shared" si="111"/>
        <v>0</v>
      </c>
      <c r="BI182" s="40">
        <f t="shared" si="111"/>
        <v>0</v>
      </c>
      <c r="BJ182" s="40">
        <f t="shared" si="100"/>
        <v>0</v>
      </c>
      <c r="BK182" s="40">
        <f t="shared" si="94"/>
        <v>0</v>
      </c>
      <c r="BL182" s="40">
        <f t="shared" si="112"/>
        <v>0</v>
      </c>
      <c r="BM182" s="40">
        <f t="shared" si="112"/>
        <v>92.754226245529992</v>
      </c>
      <c r="BN182" s="40">
        <f t="shared" si="112"/>
        <v>363.8905578496317</v>
      </c>
      <c r="BO182" s="40">
        <f t="shared" si="101"/>
        <v>596.72060417366117</v>
      </c>
      <c r="BP182" s="40">
        <f t="shared" si="95"/>
        <v>775.37738233048083</v>
      </c>
      <c r="BQ182" s="40">
        <f t="shared" si="95"/>
        <v>887.68572813298829</v>
      </c>
      <c r="BR182" s="40">
        <f t="shared" si="95"/>
        <v>925.99201341305979</v>
      </c>
      <c r="BS182" s="40">
        <f t="shared" si="95"/>
        <v>887.68572813298829</v>
      </c>
      <c r="BT182" s="40">
        <f t="shared" si="123"/>
        <v>775.37738233048083</v>
      </c>
      <c r="BU182" s="40">
        <f t="shared" si="123"/>
        <v>596.72060417366117</v>
      </c>
      <c r="BV182" s="40">
        <f t="shared" si="123"/>
        <v>363.8905578496317</v>
      </c>
      <c r="BW182" s="40">
        <f t="shared" si="123"/>
        <v>92.754226245529992</v>
      </c>
      <c r="BX182" s="40">
        <f t="shared" si="124"/>
        <v>0</v>
      </c>
      <c r="BY182" s="40">
        <f t="shared" si="124"/>
        <v>0</v>
      </c>
      <c r="BZ182" s="40">
        <f t="shared" si="124"/>
        <v>0</v>
      </c>
      <c r="CA182" s="40">
        <f t="shared" si="124"/>
        <v>0</v>
      </c>
      <c r="CB182" s="40">
        <f t="shared" si="129"/>
        <v>0</v>
      </c>
      <c r="CC182" s="40">
        <f t="shared" si="129"/>
        <v>0</v>
      </c>
      <c r="CD182" s="40">
        <f t="shared" si="129"/>
        <v>0</v>
      </c>
      <c r="CE182" s="40">
        <f t="shared" si="113"/>
        <v>472.25592684066049</v>
      </c>
      <c r="CF182" s="10">
        <f t="shared" si="102"/>
        <v>1.3935574446068701</v>
      </c>
      <c r="CG182" s="14">
        <v>44367</v>
      </c>
      <c r="CH182" s="35">
        <f t="shared" si="103"/>
        <v>6.9899999999999993</v>
      </c>
      <c r="CI182" s="7">
        <f t="shared" si="104"/>
        <v>20.925815405424466</v>
      </c>
      <c r="CJ182" s="7">
        <f t="shared" si="114"/>
        <v>10.672165856766478</v>
      </c>
      <c r="CK182" s="10">
        <f t="shared" si="105"/>
        <v>13.213065826870388</v>
      </c>
      <c r="CM182" s="17" t="s">
        <v>262</v>
      </c>
      <c r="CN182" t="s">
        <v>269</v>
      </c>
      <c r="CO182" s="18" t="s">
        <v>509</v>
      </c>
      <c r="CP182">
        <v>208.5</v>
      </c>
      <c r="CQ182">
        <v>221.2</v>
      </c>
      <c r="CR182">
        <v>204.8</v>
      </c>
      <c r="CS182">
        <v>206.9</v>
      </c>
      <c r="CT182">
        <v>184.5</v>
      </c>
      <c r="CU182">
        <v>194</v>
      </c>
      <c r="CV182">
        <v>193.3</v>
      </c>
      <c r="CW182">
        <v>200.5</v>
      </c>
      <c r="CX182">
        <v>160.6</v>
      </c>
      <c r="CY182">
        <v>168.4</v>
      </c>
      <c r="CZ182">
        <v>166.5</v>
      </c>
      <c r="DA182">
        <v>189.2</v>
      </c>
      <c r="DB182">
        <v>2298.4</v>
      </c>
      <c r="DC182" s="17">
        <v>-22.92</v>
      </c>
      <c r="DD182">
        <v>-42.83</v>
      </c>
      <c r="DE182">
        <v>4.67</v>
      </c>
      <c r="DF182" s="24">
        <v>31717</v>
      </c>
    </row>
    <row r="183" spans="1:110" ht="15.75" thickBot="1" x14ac:dyDescent="0.3">
      <c r="A183" s="8">
        <v>172</v>
      </c>
      <c r="B183" s="3" t="s">
        <v>21</v>
      </c>
      <c r="C183" s="14">
        <v>44368</v>
      </c>
      <c r="D183" s="11">
        <f t="shared" si="106"/>
        <v>23.448045645453604</v>
      </c>
      <c r="E183" s="8">
        <f t="shared" si="116"/>
        <v>-180</v>
      </c>
      <c r="F183" s="3">
        <f t="shared" si="116"/>
        <v>-165</v>
      </c>
      <c r="G183" s="3">
        <f t="shared" si="116"/>
        <v>-150</v>
      </c>
      <c r="H183" s="3">
        <f t="shared" si="115"/>
        <v>-135</v>
      </c>
      <c r="I183" s="3">
        <f t="shared" si="92"/>
        <v>-120</v>
      </c>
      <c r="J183" s="3">
        <f t="shared" si="92"/>
        <v>-105</v>
      </c>
      <c r="K183" s="3">
        <f t="shared" si="92"/>
        <v>-90</v>
      </c>
      <c r="L183" s="3">
        <f t="shared" si="92"/>
        <v>-75</v>
      </c>
      <c r="M183" s="3">
        <f t="shared" si="117"/>
        <v>-60</v>
      </c>
      <c r="N183" s="3">
        <f t="shared" si="117"/>
        <v>-45</v>
      </c>
      <c r="O183" s="3">
        <f t="shared" si="117"/>
        <v>-30</v>
      </c>
      <c r="P183" s="3">
        <f t="shared" si="117"/>
        <v>-15</v>
      </c>
      <c r="Q183" s="3">
        <f t="shared" si="118"/>
        <v>0</v>
      </c>
      <c r="R183" s="3">
        <f t="shared" si="118"/>
        <v>15</v>
      </c>
      <c r="S183" s="3">
        <f t="shared" si="118"/>
        <v>30</v>
      </c>
      <c r="T183" s="3">
        <f t="shared" si="118"/>
        <v>45</v>
      </c>
      <c r="U183" s="3">
        <f t="shared" si="125"/>
        <v>60</v>
      </c>
      <c r="V183" s="3">
        <f t="shared" si="125"/>
        <v>75</v>
      </c>
      <c r="W183" s="3">
        <f t="shared" si="125"/>
        <v>90</v>
      </c>
      <c r="X183" s="3">
        <f t="shared" si="125"/>
        <v>105</v>
      </c>
      <c r="Y183" s="3">
        <f t="shared" si="126"/>
        <v>120</v>
      </c>
      <c r="Z183" s="3">
        <f t="shared" si="126"/>
        <v>135</v>
      </c>
      <c r="AA183" s="3">
        <f t="shared" si="126"/>
        <v>150</v>
      </c>
      <c r="AB183" s="3">
        <f t="shared" si="119"/>
        <v>165</v>
      </c>
      <c r="AC183" s="3">
        <f t="shared" si="96"/>
        <v>180</v>
      </c>
      <c r="AD183" s="7">
        <f t="shared" si="107"/>
        <v>178.67195435454622</v>
      </c>
      <c r="AE183" s="7">
        <f t="shared" si="107"/>
        <v>166.11321469853473</v>
      </c>
      <c r="AF183" s="7">
        <f t="shared" si="107"/>
        <v>152.35838418966577</v>
      </c>
      <c r="AG183" s="7">
        <f t="shared" si="97"/>
        <v>138.65993652055204</v>
      </c>
      <c r="AH183" s="7">
        <f t="shared" si="93"/>
        <v>125.08444491253395</v>
      </c>
      <c r="AI183" s="7">
        <f t="shared" si="93"/>
        <v>111.70354562490314</v>
      </c>
      <c r="AJ183" s="7">
        <f t="shared" si="93"/>
        <v>98.6173555659893</v>
      </c>
      <c r="AK183" s="7">
        <f t="shared" si="93"/>
        <v>85.978283557333143</v>
      </c>
      <c r="AL183" s="7">
        <f t="shared" si="120"/>
        <v>74.031226133733739</v>
      </c>
      <c r="AM183" s="7">
        <f t="shared" si="120"/>
        <v>63.18361573605732</v>
      </c>
      <c r="AN183" s="7">
        <f t="shared" si="120"/>
        <v>54.112391501572084</v>
      </c>
      <c r="AO183" s="7">
        <f t="shared" si="120"/>
        <v>47.847811563088435</v>
      </c>
      <c r="AP183" s="7">
        <f t="shared" si="121"/>
        <v>45.568045645453616</v>
      </c>
      <c r="AQ183" s="7">
        <f t="shared" si="121"/>
        <v>47.847811563088435</v>
      </c>
      <c r="AR183" s="7">
        <f t="shared" si="121"/>
        <v>54.112391501572084</v>
      </c>
      <c r="AS183" s="7">
        <f t="shared" si="121"/>
        <v>63.18361573605732</v>
      </c>
      <c r="AT183" s="7">
        <f t="shared" si="127"/>
        <v>74.031226133733739</v>
      </c>
      <c r="AU183" s="7">
        <f t="shared" si="127"/>
        <v>85.978283557333143</v>
      </c>
      <c r="AV183" s="7">
        <f t="shared" si="127"/>
        <v>98.6173555659893</v>
      </c>
      <c r="AW183" s="7">
        <f t="shared" si="127"/>
        <v>111.70354562490314</v>
      </c>
      <c r="AX183" s="7">
        <f t="shared" si="128"/>
        <v>125.08444491253395</v>
      </c>
      <c r="AY183" s="7">
        <f t="shared" si="128"/>
        <v>138.65993652055204</v>
      </c>
      <c r="AZ183" s="7">
        <f t="shared" si="128"/>
        <v>152.35838418966577</v>
      </c>
      <c r="BA183" s="7">
        <f t="shared" si="122"/>
        <v>166.11321469853473</v>
      </c>
      <c r="BB183" s="7">
        <f t="shared" si="98"/>
        <v>178.67195435454622</v>
      </c>
      <c r="BC183" s="7">
        <f t="shared" si="108"/>
        <v>79.845812395385295</v>
      </c>
      <c r="BD183" s="7">
        <f t="shared" si="99"/>
        <v>10.646108319384705</v>
      </c>
      <c r="BE183" s="40">
        <f t="shared" si="109"/>
        <v>0.96753759330547084</v>
      </c>
      <c r="BF183" s="40">
        <f t="shared" si="110"/>
        <v>0</v>
      </c>
      <c r="BG183" s="40">
        <f t="shared" si="111"/>
        <v>0</v>
      </c>
      <c r="BH183" s="40">
        <f t="shared" si="111"/>
        <v>0</v>
      </c>
      <c r="BI183" s="40">
        <f t="shared" si="111"/>
        <v>0</v>
      </c>
      <c r="BJ183" s="40">
        <f t="shared" si="100"/>
        <v>0</v>
      </c>
      <c r="BK183" s="40">
        <f t="shared" si="94"/>
        <v>0</v>
      </c>
      <c r="BL183" s="40">
        <f t="shared" si="112"/>
        <v>0</v>
      </c>
      <c r="BM183" s="40">
        <f t="shared" si="112"/>
        <v>92.761656304196592</v>
      </c>
      <c r="BN183" s="40">
        <f t="shared" si="112"/>
        <v>363.87159286471314</v>
      </c>
      <c r="BO183" s="40">
        <f t="shared" si="101"/>
        <v>596.6789732509684</v>
      </c>
      <c r="BP183" s="40">
        <f t="shared" si="95"/>
        <v>775.31835922202538</v>
      </c>
      <c r="BQ183" s="40">
        <f t="shared" si="95"/>
        <v>887.61577183950055</v>
      </c>
      <c r="BR183" s="40">
        <f t="shared" si="95"/>
        <v>925.91832801376222</v>
      </c>
      <c r="BS183" s="40">
        <f t="shared" si="95"/>
        <v>887.61577183950055</v>
      </c>
      <c r="BT183" s="40">
        <f t="shared" si="123"/>
        <v>775.31835922202538</v>
      </c>
      <c r="BU183" s="40">
        <f t="shared" si="123"/>
        <v>596.6789732509684</v>
      </c>
      <c r="BV183" s="40">
        <f t="shared" si="123"/>
        <v>363.87159286471314</v>
      </c>
      <c r="BW183" s="40">
        <f t="shared" si="123"/>
        <v>92.761656304196592</v>
      </c>
      <c r="BX183" s="40">
        <f t="shared" si="124"/>
        <v>0</v>
      </c>
      <c r="BY183" s="40">
        <f t="shared" si="124"/>
        <v>0</v>
      </c>
      <c r="BZ183" s="40">
        <f t="shared" si="124"/>
        <v>0</v>
      </c>
      <c r="CA183" s="40">
        <f t="shared" si="124"/>
        <v>0</v>
      </c>
      <c r="CB183" s="40">
        <f t="shared" si="129"/>
        <v>0</v>
      </c>
      <c r="CC183" s="40">
        <f t="shared" si="129"/>
        <v>0</v>
      </c>
      <c r="CD183" s="40">
        <f t="shared" si="129"/>
        <v>0</v>
      </c>
      <c r="CE183" s="40">
        <f t="shared" si="113"/>
        <v>472.21834728701873</v>
      </c>
      <c r="CF183" s="10">
        <f t="shared" si="102"/>
        <v>1.3935723202291739</v>
      </c>
      <c r="CG183" s="14">
        <v>44368</v>
      </c>
      <c r="CH183" s="35">
        <f t="shared" si="103"/>
        <v>6.9899999999999993</v>
      </c>
      <c r="CI183" s="7">
        <f t="shared" si="104"/>
        <v>20.924648525867344</v>
      </c>
      <c r="CJ183" s="7">
        <f t="shared" si="114"/>
        <v>10.671570748192346</v>
      </c>
      <c r="CK183" s="10">
        <f t="shared" si="105"/>
        <v>13.212252770679008</v>
      </c>
      <c r="CM183" s="17" t="s">
        <v>253</v>
      </c>
      <c r="CN183" t="s">
        <v>260</v>
      </c>
      <c r="CO183" s="18" t="s">
        <v>510</v>
      </c>
      <c r="CP183">
        <v>208.4</v>
      </c>
      <c r="CQ183">
        <v>196.2</v>
      </c>
      <c r="CR183">
        <v>223.3</v>
      </c>
      <c r="CS183">
        <v>209.1</v>
      </c>
      <c r="CT183">
        <v>189.4</v>
      </c>
      <c r="CU183">
        <v>194.6</v>
      </c>
      <c r="CV183">
        <v>219.8</v>
      </c>
      <c r="CW183">
        <v>225</v>
      </c>
      <c r="CX183">
        <v>192.2</v>
      </c>
      <c r="CY183">
        <v>212.7</v>
      </c>
      <c r="CZ183">
        <v>231.4</v>
      </c>
      <c r="DA183">
        <v>221.3</v>
      </c>
      <c r="DB183">
        <v>2523.4</v>
      </c>
      <c r="DC183" s="17">
        <v>-23.4</v>
      </c>
      <c r="DD183">
        <v>-51.92</v>
      </c>
      <c r="DE183">
        <v>542</v>
      </c>
      <c r="DF183" s="24">
        <v>19694</v>
      </c>
    </row>
    <row r="184" spans="1:110" ht="15.75" thickBot="1" x14ac:dyDescent="0.3">
      <c r="A184" s="8">
        <v>173</v>
      </c>
      <c r="B184" s="3" t="s">
        <v>21</v>
      </c>
      <c r="C184" s="14">
        <v>44369</v>
      </c>
      <c r="D184" s="11">
        <f t="shared" si="106"/>
        <v>23.439360282118528</v>
      </c>
      <c r="E184" s="8">
        <f t="shared" si="116"/>
        <v>-180</v>
      </c>
      <c r="F184" s="3">
        <f t="shared" si="116"/>
        <v>-165</v>
      </c>
      <c r="G184" s="3">
        <f t="shared" si="116"/>
        <v>-150</v>
      </c>
      <c r="H184" s="3">
        <f t="shared" si="115"/>
        <v>-135</v>
      </c>
      <c r="I184" s="3">
        <f t="shared" si="92"/>
        <v>-120</v>
      </c>
      <c r="J184" s="3">
        <f t="shared" si="92"/>
        <v>-105</v>
      </c>
      <c r="K184" s="3">
        <f t="shared" si="92"/>
        <v>-90</v>
      </c>
      <c r="L184" s="3">
        <f t="shared" si="92"/>
        <v>-75</v>
      </c>
      <c r="M184" s="3">
        <f t="shared" si="117"/>
        <v>-60</v>
      </c>
      <c r="N184" s="3">
        <f t="shared" si="117"/>
        <v>-45</v>
      </c>
      <c r="O184" s="3">
        <f t="shared" si="117"/>
        <v>-30</v>
      </c>
      <c r="P184" s="3">
        <f t="shared" si="117"/>
        <v>-15</v>
      </c>
      <c r="Q184" s="3">
        <f t="shared" si="118"/>
        <v>0</v>
      </c>
      <c r="R184" s="3">
        <f t="shared" si="118"/>
        <v>15</v>
      </c>
      <c r="S184" s="3">
        <f t="shared" si="118"/>
        <v>30</v>
      </c>
      <c r="T184" s="3">
        <f t="shared" si="118"/>
        <v>45</v>
      </c>
      <c r="U184" s="3">
        <f t="shared" si="125"/>
        <v>60</v>
      </c>
      <c r="V184" s="3">
        <f t="shared" si="125"/>
        <v>75</v>
      </c>
      <c r="W184" s="3">
        <f t="shared" si="125"/>
        <v>90</v>
      </c>
      <c r="X184" s="3">
        <f t="shared" si="125"/>
        <v>105</v>
      </c>
      <c r="Y184" s="3">
        <f t="shared" si="126"/>
        <v>120</v>
      </c>
      <c r="Z184" s="3">
        <f t="shared" si="126"/>
        <v>135</v>
      </c>
      <c r="AA184" s="3">
        <f t="shared" si="126"/>
        <v>150</v>
      </c>
      <c r="AB184" s="3">
        <f t="shared" si="119"/>
        <v>165</v>
      </c>
      <c r="AC184" s="3">
        <f t="shared" si="96"/>
        <v>180</v>
      </c>
      <c r="AD184" s="7">
        <f t="shared" si="107"/>
        <v>178.68063971788126</v>
      </c>
      <c r="AE184" s="7">
        <f t="shared" si="107"/>
        <v>166.11359621499008</v>
      </c>
      <c r="AF184" s="7">
        <f t="shared" si="107"/>
        <v>152.35789225653053</v>
      </c>
      <c r="AG184" s="7">
        <f t="shared" si="97"/>
        <v>138.65882083708487</v>
      </c>
      <c r="AH184" s="7">
        <f t="shared" si="93"/>
        <v>125.08273417507152</v>
      </c>
      <c r="AI184" s="7">
        <f t="shared" si="93"/>
        <v>111.70120795360342</v>
      </c>
      <c r="AJ184" s="7">
        <f t="shared" si="93"/>
        <v>98.614320837099271</v>
      </c>
      <c r="AK184" s="7">
        <f t="shared" si="93"/>
        <v>85.974445102964864</v>
      </c>
      <c r="AL184" s="7">
        <f t="shared" si="120"/>
        <v>74.026440361344029</v>
      </c>
      <c r="AM184" s="7">
        <f t="shared" si="120"/>
        <v>63.177717239148521</v>
      </c>
      <c r="AN184" s="7">
        <f t="shared" si="120"/>
        <v>54.105265829485866</v>
      </c>
      <c r="AO184" s="7">
        <f t="shared" si="120"/>
        <v>47.839593040545445</v>
      </c>
      <c r="AP184" s="7">
        <f t="shared" si="121"/>
        <v>45.559360282118526</v>
      </c>
      <c r="AQ184" s="7">
        <f t="shared" si="121"/>
        <v>47.839593040545445</v>
      </c>
      <c r="AR184" s="7">
        <f t="shared" si="121"/>
        <v>54.105265829485866</v>
      </c>
      <c r="AS184" s="7">
        <f t="shared" si="121"/>
        <v>63.177717239148521</v>
      </c>
      <c r="AT184" s="7">
        <f t="shared" si="127"/>
        <v>74.026440361344029</v>
      </c>
      <c r="AU184" s="7">
        <f t="shared" si="127"/>
        <v>85.974445102964864</v>
      </c>
      <c r="AV184" s="7">
        <f t="shared" si="127"/>
        <v>98.614320837099271</v>
      </c>
      <c r="AW184" s="7">
        <f t="shared" si="127"/>
        <v>111.70120795360342</v>
      </c>
      <c r="AX184" s="7">
        <f t="shared" si="128"/>
        <v>125.08273417507152</v>
      </c>
      <c r="AY184" s="7">
        <f t="shared" si="128"/>
        <v>138.65882083708487</v>
      </c>
      <c r="AZ184" s="7">
        <f t="shared" si="128"/>
        <v>152.35789225653053</v>
      </c>
      <c r="BA184" s="7">
        <f t="shared" si="122"/>
        <v>166.11359621499008</v>
      </c>
      <c r="BB184" s="7">
        <f t="shared" si="98"/>
        <v>178.68063971788126</v>
      </c>
      <c r="BC184" s="7">
        <f t="shared" si="108"/>
        <v>79.850073261359569</v>
      </c>
      <c r="BD184" s="7">
        <f t="shared" si="99"/>
        <v>10.646676434847942</v>
      </c>
      <c r="BE184" s="40">
        <f t="shared" si="109"/>
        <v>0.96744028821457528</v>
      </c>
      <c r="BF184" s="40">
        <f t="shared" si="110"/>
        <v>0</v>
      </c>
      <c r="BG184" s="40">
        <f t="shared" si="111"/>
        <v>0</v>
      </c>
      <c r="BH184" s="40">
        <f t="shared" si="111"/>
        <v>0</v>
      </c>
      <c r="BI184" s="40">
        <f t="shared" si="111"/>
        <v>0</v>
      </c>
      <c r="BJ184" s="40">
        <f t="shared" si="100"/>
        <v>0</v>
      </c>
      <c r="BK184" s="40">
        <f t="shared" si="94"/>
        <v>0</v>
      </c>
      <c r="BL184" s="40">
        <f t="shared" si="112"/>
        <v>0</v>
      </c>
      <c r="BM184" s="40">
        <f t="shared" si="112"/>
        <v>92.840707414768232</v>
      </c>
      <c r="BN184" s="40">
        <f t="shared" si="112"/>
        <v>363.94119880584799</v>
      </c>
      <c r="BO184" s="40">
        <f t="shared" si="101"/>
        <v>596.74046844123257</v>
      </c>
      <c r="BP184" s="40">
        <f t="shared" si="95"/>
        <v>775.37363081425417</v>
      </c>
      <c r="BQ184" s="40">
        <f t="shared" si="95"/>
        <v>887.66713111444972</v>
      </c>
      <c r="BR184" s="40">
        <f t="shared" si="95"/>
        <v>925.96835287014471</v>
      </c>
      <c r="BS184" s="40">
        <f t="shared" si="95"/>
        <v>887.66713111444972</v>
      </c>
      <c r="BT184" s="40">
        <f t="shared" si="123"/>
        <v>775.37363081425417</v>
      </c>
      <c r="BU184" s="40">
        <f t="shared" si="123"/>
        <v>596.74046844123257</v>
      </c>
      <c r="BV184" s="40">
        <f t="shared" si="123"/>
        <v>363.94119880584799</v>
      </c>
      <c r="BW184" s="40">
        <f t="shared" si="123"/>
        <v>92.840707414768232</v>
      </c>
      <c r="BX184" s="40">
        <f t="shared" si="124"/>
        <v>0</v>
      </c>
      <c r="BY184" s="40">
        <f t="shared" si="124"/>
        <v>0</v>
      </c>
      <c r="BZ184" s="40">
        <f t="shared" si="124"/>
        <v>0</v>
      </c>
      <c r="CA184" s="40">
        <f t="shared" si="124"/>
        <v>0</v>
      </c>
      <c r="CB184" s="40">
        <f t="shared" si="129"/>
        <v>0</v>
      </c>
      <c r="CC184" s="40">
        <f t="shared" si="129"/>
        <v>0</v>
      </c>
      <c r="CD184" s="40">
        <f t="shared" si="129"/>
        <v>0</v>
      </c>
      <c r="CE184" s="40">
        <f t="shared" si="113"/>
        <v>472.24385996377379</v>
      </c>
      <c r="CF184" s="10">
        <f t="shared" si="102"/>
        <v>1.393646686369411</v>
      </c>
      <c r="CG184" s="14">
        <v>44369</v>
      </c>
      <c r="CH184" s="35">
        <f t="shared" si="103"/>
        <v>6.9899999999999993</v>
      </c>
      <c r="CI184" s="7">
        <f t="shared" si="104"/>
        <v>20.928269825636843</v>
      </c>
      <c r="CJ184" s="7">
        <f t="shared" si="114"/>
        <v>10.67341761107479</v>
      </c>
      <c r="CK184" s="10">
        <f t="shared" si="105"/>
        <v>13.214158052405462</v>
      </c>
      <c r="CM184" s="17" t="s">
        <v>198</v>
      </c>
      <c r="CN184" t="s">
        <v>201</v>
      </c>
      <c r="CO184" s="18" t="s">
        <v>511</v>
      </c>
      <c r="CP184">
        <v>145.69999999999999</v>
      </c>
      <c r="CQ184">
        <v>110.8</v>
      </c>
      <c r="CR184">
        <v>137.9</v>
      </c>
      <c r="CS184">
        <v>171.8</v>
      </c>
      <c r="CT184">
        <v>227.1</v>
      </c>
      <c r="CU184">
        <v>275</v>
      </c>
      <c r="CV184">
        <v>289.5</v>
      </c>
      <c r="CW184">
        <v>222.5</v>
      </c>
      <c r="CX184">
        <v>141.5</v>
      </c>
      <c r="CY184">
        <v>182.5</v>
      </c>
      <c r="CZ184">
        <v>153.6</v>
      </c>
      <c r="DA184">
        <v>137.9</v>
      </c>
      <c r="DB184">
        <v>2195.8000000000002</v>
      </c>
      <c r="DC184" s="17">
        <v>-10.25</v>
      </c>
      <c r="DD184">
        <v>-54.92</v>
      </c>
      <c r="DE184">
        <v>285</v>
      </c>
      <c r="DF184" s="24">
        <v>31761</v>
      </c>
    </row>
    <row r="185" spans="1:110" ht="15.75" thickBot="1" x14ac:dyDescent="0.3">
      <c r="A185" s="8">
        <v>174</v>
      </c>
      <c r="B185" s="3" t="s">
        <v>21</v>
      </c>
      <c r="C185" s="14">
        <v>44370</v>
      </c>
      <c r="D185" s="11">
        <f t="shared" si="106"/>
        <v>23.423729330469037</v>
      </c>
      <c r="E185" s="8">
        <f t="shared" si="116"/>
        <v>-180</v>
      </c>
      <c r="F185" s="3">
        <f t="shared" si="116"/>
        <v>-165</v>
      </c>
      <c r="G185" s="3">
        <f t="shared" si="116"/>
        <v>-150</v>
      </c>
      <c r="H185" s="3">
        <f t="shared" si="115"/>
        <v>-135</v>
      </c>
      <c r="I185" s="3">
        <f t="shared" si="92"/>
        <v>-120</v>
      </c>
      <c r="J185" s="3">
        <f t="shared" si="92"/>
        <v>-105</v>
      </c>
      <c r="K185" s="3">
        <f t="shared" si="92"/>
        <v>-90</v>
      </c>
      <c r="L185" s="3">
        <f t="shared" si="92"/>
        <v>-75</v>
      </c>
      <c r="M185" s="3">
        <f t="shared" si="117"/>
        <v>-60</v>
      </c>
      <c r="N185" s="3">
        <f t="shared" si="117"/>
        <v>-45</v>
      </c>
      <c r="O185" s="3">
        <f t="shared" si="117"/>
        <v>-30</v>
      </c>
      <c r="P185" s="3">
        <f t="shared" si="117"/>
        <v>-15</v>
      </c>
      <c r="Q185" s="3">
        <f t="shared" si="118"/>
        <v>0</v>
      </c>
      <c r="R185" s="3">
        <f t="shared" si="118"/>
        <v>15</v>
      </c>
      <c r="S185" s="3">
        <f t="shared" si="118"/>
        <v>30</v>
      </c>
      <c r="T185" s="3">
        <f t="shared" si="118"/>
        <v>45</v>
      </c>
      <c r="U185" s="3">
        <f t="shared" si="125"/>
        <v>60</v>
      </c>
      <c r="V185" s="3">
        <f t="shared" si="125"/>
        <v>75</v>
      </c>
      <c r="W185" s="3">
        <f t="shared" si="125"/>
        <v>90</v>
      </c>
      <c r="X185" s="3">
        <f t="shared" si="125"/>
        <v>105</v>
      </c>
      <c r="Y185" s="3">
        <f t="shared" si="126"/>
        <v>120</v>
      </c>
      <c r="Z185" s="3">
        <f t="shared" si="126"/>
        <v>135</v>
      </c>
      <c r="AA185" s="3">
        <f t="shared" si="126"/>
        <v>150</v>
      </c>
      <c r="AB185" s="3">
        <f t="shared" si="119"/>
        <v>165</v>
      </c>
      <c r="AC185" s="3">
        <f t="shared" si="96"/>
        <v>180</v>
      </c>
      <c r="AD185" s="7">
        <f t="shared" si="107"/>
        <v>178.69627066953072</v>
      </c>
      <c r="AE185" s="7">
        <f t="shared" si="107"/>
        <v>166.11426943457761</v>
      </c>
      <c r="AF185" s="7">
        <f t="shared" si="107"/>
        <v>152.35700061718131</v>
      </c>
      <c r="AG185" s="7">
        <f t="shared" si="97"/>
        <v>138.65680924628637</v>
      </c>
      <c r="AH185" s="7">
        <f t="shared" si="93"/>
        <v>125.07965314075429</v>
      </c>
      <c r="AI185" s="7">
        <f t="shared" si="93"/>
        <v>111.69699964826884</v>
      </c>
      <c r="AJ185" s="7">
        <f t="shared" si="93"/>
        <v>98.608858828232215</v>
      </c>
      <c r="AK185" s="7">
        <f t="shared" si="93"/>
        <v>85.967537267277578</v>
      </c>
      <c r="AL185" s="7">
        <f t="shared" si="120"/>
        <v>74.017828121338383</v>
      </c>
      <c r="AM185" s="7">
        <f t="shared" si="120"/>
        <v>63.167102683687688</v>
      </c>
      <c r="AN185" s="7">
        <f t="shared" si="120"/>
        <v>54.092442621724715</v>
      </c>
      <c r="AO185" s="7">
        <f t="shared" si="120"/>
        <v>47.824802571345749</v>
      </c>
      <c r="AP185" s="7">
        <f t="shared" si="121"/>
        <v>45.543729330469027</v>
      </c>
      <c r="AQ185" s="7">
        <f t="shared" si="121"/>
        <v>47.824802571345749</v>
      </c>
      <c r="AR185" s="7">
        <f t="shared" si="121"/>
        <v>54.092442621724715</v>
      </c>
      <c r="AS185" s="7">
        <f t="shared" si="121"/>
        <v>63.167102683687688</v>
      </c>
      <c r="AT185" s="7">
        <f t="shared" si="127"/>
        <v>74.017828121338383</v>
      </c>
      <c r="AU185" s="7">
        <f t="shared" si="127"/>
        <v>85.967537267277578</v>
      </c>
      <c r="AV185" s="7">
        <f t="shared" si="127"/>
        <v>98.608858828232215</v>
      </c>
      <c r="AW185" s="7">
        <f t="shared" si="127"/>
        <v>111.69699964826884</v>
      </c>
      <c r="AX185" s="7">
        <f t="shared" si="128"/>
        <v>125.07965314075429</v>
      </c>
      <c r="AY185" s="7">
        <f t="shared" si="128"/>
        <v>138.65680924628637</v>
      </c>
      <c r="AZ185" s="7">
        <f t="shared" si="128"/>
        <v>152.35700061718131</v>
      </c>
      <c r="BA185" s="7">
        <f t="shared" si="122"/>
        <v>166.11426943457761</v>
      </c>
      <c r="BB185" s="7">
        <f t="shared" si="98"/>
        <v>178.69627066953072</v>
      </c>
      <c r="BC185" s="7">
        <f t="shared" si="108"/>
        <v>79.857739940883576</v>
      </c>
      <c r="BD185" s="7">
        <f t="shared" si="99"/>
        <v>10.647698658784476</v>
      </c>
      <c r="BE185" s="40">
        <f t="shared" si="109"/>
        <v>0.96735263126897797</v>
      </c>
      <c r="BF185" s="40">
        <f t="shared" si="110"/>
        <v>0</v>
      </c>
      <c r="BG185" s="40">
        <f t="shared" si="111"/>
        <v>0</v>
      </c>
      <c r="BH185" s="40">
        <f t="shared" si="111"/>
        <v>0</v>
      </c>
      <c r="BI185" s="40">
        <f t="shared" si="111"/>
        <v>0</v>
      </c>
      <c r="BJ185" s="40">
        <f t="shared" si="100"/>
        <v>0</v>
      </c>
      <c r="BK185" s="40">
        <f t="shared" si="94"/>
        <v>0</v>
      </c>
      <c r="BL185" s="40">
        <f t="shared" si="112"/>
        <v>0</v>
      </c>
      <c r="BM185" s="40">
        <f t="shared" si="112"/>
        <v>92.991332345322178</v>
      </c>
      <c r="BN185" s="40">
        <f t="shared" si="112"/>
        <v>364.09931252657412</v>
      </c>
      <c r="BO185" s="40">
        <f t="shared" si="101"/>
        <v>596.90501293186855</v>
      </c>
      <c r="BP185" s="40">
        <f t="shared" si="95"/>
        <v>775.54310980819548</v>
      </c>
      <c r="BQ185" s="40">
        <f t="shared" si="95"/>
        <v>887.83971206684623</v>
      </c>
      <c r="BR185" s="40">
        <f t="shared" si="95"/>
        <v>926.14199184280346</v>
      </c>
      <c r="BS185" s="40">
        <f t="shared" si="95"/>
        <v>887.83971206684623</v>
      </c>
      <c r="BT185" s="40">
        <f t="shared" si="123"/>
        <v>775.54310980819548</v>
      </c>
      <c r="BU185" s="40">
        <f t="shared" si="123"/>
        <v>596.90501293186855</v>
      </c>
      <c r="BV185" s="40">
        <f t="shared" si="123"/>
        <v>364.09931252657412</v>
      </c>
      <c r="BW185" s="40">
        <f t="shared" si="123"/>
        <v>92.991332345322178</v>
      </c>
      <c r="BX185" s="40">
        <f t="shared" si="124"/>
        <v>0</v>
      </c>
      <c r="BY185" s="40">
        <f t="shared" si="124"/>
        <v>0</v>
      </c>
      <c r="BZ185" s="40">
        <f t="shared" si="124"/>
        <v>0</v>
      </c>
      <c r="CA185" s="40">
        <f t="shared" si="124"/>
        <v>0</v>
      </c>
      <c r="CB185" s="40">
        <f t="shared" si="129"/>
        <v>0</v>
      </c>
      <c r="CC185" s="40">
        <f t="shared" si="129"/>
        <v>0</v>
      </c>
      <c r="CD185" s="40">
        <f t="shared" si="129"/>
        <v>0</v>
      </c>
      <c r="CE185" s="40">
        <f t="shared" si="113"/>
        <v>472.33241583982976</v>
      </c>
      <c r="CF185" s="10">
        <f t="shared" si="102"/>
        <v>1.3937804951698001</v>
      </c>
      <c r="CG185" s="14">
        <v>44370</v>
      </c>
      <c r="CH185" s="35">
        <f t="shared" si="103"/>
        <v>6.9899999999999993</v>
      </c>
      <c r="CI185" s="7">
        <f t="shared" si="104"/>
        <v>20.936675450650391</v>
      </c>
      <c r="CJ185" s="7">
        <f t="shared" si="114"/>
        <v>10.6777044798317</v>
      </c>
      <c r="CK185" s="10">
        <f t="shared" si="105"/>
        <v>13.218779161761855</v>
      </c>
      <c r="CM185" s="17" t="s">
        <v>139</v>
      </c>
      <c r="CN185" t="s">
        <v>171</v>
      </c>
      <c r="CO185" s="18" t="s">
        <v>512</v>
      </c>
      <c r="CP185">
        <v>231.7</v>
      </c>
      <c r="CQ185">
        <v>233.7</v>
      </c>
      <c r="CR185">
        <v>232.2</v>
      </c>
      <c r="CS185">
        <v>252.9</v>
      </c>
      <c r="CT185">
        <v>269.60000000000002</v>
      </c>
      <c r="CU185">
        <v>268.60000000000002</v>
      </c>
      <c r="CV185">
        <v>280.2</v>
      </c>
      <c r="CW185">
        <v>290.2</v>
      </c>
      <c r="CX185">
        <v>265.7</v>
      </c>
      <c r="CY185">
        <v>232.1</v>
      </c>
      <c r="CZ185">
        <v>184.1</v>
      </c>
      <c r="DA185">
        <v>183.5</v>
      </c>
      <c r="DB185">
        <v>2924.5</v>
      </c>
      <c r="DC185" s="17">
        <v>-15.09</v>
      </c>
      <c r="DD185">
        <v>-44.02</v>
      </c>
      <c r="DE185">
        <v>452</v>
      </c>
      <c r="DF185" s="24">
        <v>27699</v>
      </c>
    </row>
    <row r="186" spans="1:110" ht="15.75" thickBot="1" x14ac:dyDescent="0.3">
      <c r="A186" s="8">
        <v>175</v>
      </c>
      <c r="B186" s="3" t="s">
        <v>21</v>
      </c>
      <c r="C186" s="14">
        <v>44371</v>
      </c>
      <c r="D186" s="11">
        <f t="shared" si="106"/>
        <v>23.401157422293444</v>
      </c>
      <c r="E186" s="8">
        <f t="shared" si="116"/>
        <v>-180</v>
      </c>
      <c r="F186" s="3">
        <f t="shared" si="116"/>
        <v>-165</v>
      </c>
      <c r="G186" s="3">
        <f t="shared" si="116"/>
        <v>-150</v>
      </c>
      <c r="H186" s="3">
        <f t="shared" si="115"/>
        <v>-135</v>
      </c>
      <c r="I186" s="3">
        <f t="shared" si="92"/>
        <v>-120</v>
      </c>
      <c r="J186" s="3">
        <f t="shared" si="92"/>
        <v>-105</v>
      </c>
      <c r="K186" s="3">
        <f t="shared" si="92"/>
        <v>-90</v>
      </c>
      <c r="L186" s="3">
        <f t="shared" si="92"/>
        <v>-75</v>
      </c>
      <c r="M186" s="3">
        <f t="shared" si="117"/>
        <v>-60</v>
      </c>
      <c r="N186" s="3">
        <f t="shared" si="117"/>
        <v>-45</v>
      </c>
      <c r="O186" s="3">
        <f t="shared" si="117"/>
        <v>-30</v>
      </c>
      <c r="P186" s="3">
        <f t="shared" si="117"/>
        <v>-15</v>
      </c>
      <c r="Q186" s="3">
        <f t="shared" si="118"/>
        <v>0</v>
      </c>
      <c r="R186" s="3">
        <f t="shared" si="118"/>
        <v>15</v>
      </c>
      <c r="S186" s="3">
        <f t="shared" si="118"/>
        <v>30</v>
      </c>
      <c r="T186" s="3">
        <f t="shared" si="118"/>
        <v>45</v>
      </c>
      <c r="U186" s="3">
        <f t="shared" si="125"/>
        <v>60</v>
      </c>
      <c r="V186" s="3">
        <f t="shared" si="125"/>
        <v>75</v>
      </c>
      <c r="W186" s="3">
        <f t="shared" si="125"/>
        <v>90</v>
      </c>
      <c r="X186" s="3">
        <f t="shared" si="125"/>
        <v>105</v>
      </c>
      <c r="Y186" s="3">
        <f t="shared" si="126"/>
        <v>120</v>
      </c>
      <c r="Z186" s="3">
        <f t="shared" si="126"/>
        <v>135</v>
      </c>
      <c r="AA186" s="3">
        <f t="shared" si="126"/>
        <v>150</v>
      </c>
      <c r="AB186" s="3">
        <f t="shared" si="119"/>
        <v>165</v>
      </c>
      <c r="AC186" s="3">
        <f t="shared" si="96"/>
        <v>180</v>
      </c>
      <c r="AD186" s="7">
        <f t="shared" si="107"/>
        <v>178.71884257770643</v>
      </c>
      <c r="AE186" s="7">
        <f t="shared" si="107"/>
        <v>166.1152112131478</v>
      </c>
      <c r="AF186" s="7">
        <f t="shared" si="107"/>
        <v>152.35569872302506</v>
      </c>
      <c r="AG186" s="7">
        <f t="shared" si="97"/>
        <v>138.65389599397361</v>
      </c>
      <c r="AH186" s="7">
        <f t="shared" si="93"/>
        <v>125.07519888768581</v>
      </c>
      <c r="AI186" s="7">
        <f t="shared" si="93"/>
        <v>111.69091985929677</v>
      </c>
      <c r="AJ186" s="7">
        <f t="shared" si="93"/>
        <v>98.60097040296003</v>
      </c>
      <c r="AK186" s="7">
        <f t="shared" si="93"/>
        <v>85.957562419810301</v>
      </c>
      <c r="AL186" s="7">
        <f t="shared" si="120"/>
        <v>74.005393099468193</v>
      </c>
      <c r="AM186" s="7">
        <f t="shared" si="120"/>
        <v>63.151776764465161</v>
      </c>
      <c r="AN186" s="7">
        <f t="shared" si="120"/>
        <v>54.073927024121879</v>
      </c>
      <c r="AO186" s="7">
        <f t="shared" si="120"/>
        <v>47.803445077305213</v>
      </c>
      <c r="AP186" s="7">
        <f t="shared" si="121"/>
        <v>45.521157422293442</v>
      </c>
      <c r="AQ186" s="7">
        <f t="shared" si="121"/>
        <v>47.803445077305213</v>
      </c>
      <c r="AR186" s="7">
        <f t="shared" si="121"/>
        <v>54.073927024121879</v>
      </c>
      <c r="AS186" s="7">
        <f t="shared" si="121"/>
        <v>63.151776764465161</v>
      </c>
      <c r="AT186" s="7">
        <f t="shared" si="127"/>
        <v>74.005393099468193</v>
      </c>
      <c r="AU186" s="7">
        <f t="shared" si="127"/>
        <v>85.957562419810301</v>
      </c>
      <c r="AV186" s="7">
        <f t="shared" si="127"/>
        <v>98.60097040296003</v>
      </c>
      <c r="AW186" s="7">
        <f t="shared" si="127"/>
        <v>111.69091985929677</v>
      </c>
      <c r="AX186" s="7">
        <f t="shared" si="128"/>
        <v>125.07519888768581</v>
      </c>
      <c r="AY186" s="7">
        <f t="shared" si="128"/>
        <v>138.65389599397361</v>
      </c>
      <c r="AZ186" s="7">
        <f t="shared" si="128"/>
        <v>152.35569872302506</v>
      </c>
      <c r="BA186" s="7">
        <f t="shared" si="122"/>
        <v>166.1152112131478</v>
      </c>
      <c r="BB186" s="7">
        <f t="shared" si="98"/>
        <v>178.71884257770643</v>
      </c>
      <c r="BC186" s="7">
        <f t="shared" si="108"/>
        <v>79.868807504530082</v>
      </c>
      <c r="BD186" s="7">
        <f t="shared" si="99"/>
        <v>10.649174333937344</v>
      </c>
      <c r="BE186" s="40">
        <f t="shared" si="109"/>
        <v>0.96727464844332345</v>
      </c>
      <c r="BF186" s="40">
        <f t="shared" si="110"/>
        <v>0</v>
      </c>
      <c r="BG186" s="40">
        <f t="shared" si="111"/>
        <v>0</v>
      </c>
      <c r="BH186" s="40">
        <f t="shared" si="111"/>
        <v>0</v>
      </c>
      <c r="BI186" s="40">
        <f t="shared" si="111"/>
        <v>0</v>
      </c>
      <c r="BJ186" s="40">
        <f t="shared" si="100"/>
        <v>0</v>
      </c>
      <c r="BK186" s="40">
        <f t="shared" si="94"/>
        <v>0</v>
      </c>
      <c r="BL186" s="40">
        <f t="shared" si="112"/>
        <v>0</v>
      </c>
      <c r="BM186" s="40">
        <f t="shared" si="112"/>
        <v>93.213462796617605</v>
      </c>
      <c r="BN186" s="40">
        <f t="shared" si="112"/>
        <v>364.34583371584068</v>
      </c>
      <c r="BO186" s="40">
        <f t="shared" si="101"/>
        <v>597.1724789226605</v>
      </c>
      <c r="BP186" s="40">
        <f t="shared" si="95"/>
        <v>775.82664731045577</v>
      </c>
      <c r="BQ186" s="40">
        <f t="shared" si="95"/>
        <v>888.13335254357037</v>
      </c>
      <c r="BR186" s="40">
        <f t="shared" si="95"/>
        <v>926.43907825597398</v>
      </c>
      <c r="BS186" s="40">
        <f t="shared" si="95"/>
        <v>888.13335254357037</v>
      </c>
      <c r="BT186" s="40">
        <f t="shared" si="123"/>
        <v>775.82664731045577</v>
      </c>
      <c r="BU186" s="40">
        <f t="shared" si="123"/>
        <v>597.1724789226605</v>
      </c>
      <c r="BV186" s="40">
        <f t="shared" si="123"/>
        <v>364.34583371584068</v>
      </c>
      <c r="BW186" s="40">
        <f t="shared" si="123"/>
        <v>93.213462796617605</v>
      </c>
      <c r="BX186" s="40">
        <f t="shared" si="124"/>
        <v>0</v>
      </c>
      <c r="BY186" s="40">
        <f t="shared" si="124"/>
        <v>0</v>
      </c>
      <c r="BZ186" s="40">
        <f t="shared" si="124"/>
        <v>0</v>
      </c>
      <c r="CA186" s="40">
        <f t="shared" si="124"/>
        <v>0</v>
      </c>
      <c r="CB186" s="40">
        <f t="shared" si="129"/>
        <v>0</v>
      </c>
      <c r="CC186" s="40">
        <f t="shared" si="129"/>
        <v>0</v>
      </c>
      <c r="CD186" s="40">
        <f t="shared" si="129"/>
        <v>0</v>
      </c>
      <c r="CE186" s="40">
        <f t="shared" si="113"/>
        <v>472.48392991054675</v>
      </c>
      <c r="CF186" s="10">
        <f t="shared" si="102"/>
        <v>1.3939736605956059</v>
      </c>
      <c r="CG186" s="14">
        <v>44371</v>
      </c>
      <c r="CH186" s="35">
        <f t="shared" si="103"/>
        <v>6.9899999999999993</v>
      </c>
      <c r="CI186" s="7">
        <f t="shared" si="104"/>
        <v>20.949859149786995</v>
      </c>
      <c r="CJ186" s="7">
        <f t="shared" si="114"/>
        <v>10.684428166391367</v>
      </c>
      <c r="CK186" s="10">
        <f t="shared" si="105"/>
        <v>13.226111931745331</v>
      </c>
      <c r="CM186" s="17" t="s">
        <v>206</v>
      </c>
      <c r="CN186" t="s">
        <v>214</v>
      </c>
      <c r="CO186" s="18" t="s">
        <v>513</v>
      </c>
      <c r="CP186">
        <v>169.8</v>
      </c>
      <c r="CQ186">
        <v>137.4</v>
      </c>
      <c r="CR186">
        <v>141.4</v>
      </c>
      <c r="CS186">
        <v>141.5</v>
      </c>
      <c r="CT186">
        <v>174.7</v>
      </c>
      <c r="CU186">
        <v>206.6</v>
      </c>
      <c r="CV186">
        <v>239.6</v>
      </c>
      <c r="CW186">
        <v>264.3</v>
      </c>
      <c r="CX186">
        <v>250.9</v>
      </c>
      <c r="CY186">
        <v>244.5</v>
      </c>
      <c r="CZ186">
        <v>207.5</v>
      </c>
      <c r="DA186">
        <v>197.2</v>
      </c>
      <c r="DB186">
        <v>2375.4</v>
      </c>
      <c r="DC186" s="17">
        <v>-2</v>
      </c>
      <c r="DD186">
        <v>-54.1</v>
      </c>
      <c r="DE186">
        <v>145.85</v>
      </c>
      <c r="DF186" s="24">
        <v>27097</v>
      </c>
    </row>
    <row r="187" spans="1:110" ht="15.75" thickBot="1" x14ac:dyDescent="0.3">
      <c r="A187" s="8">
        <v>176</v>
      </c>
      <c r="B187" s="3" t="s">
        <v>21</v>
      </c>
      <c r="C187" s="14">
        <v>44372</v>
      </c>
      <c r="D187" s="11">
        <f t="shared" si="106"/>
        <v>23.37165124613529</v>
      </c>
      <c r="E187" s="8">
        <f t="shared" si="116"/>
        <v>-180</v>
      </c>
      <c r="F187" s="3">
        <f t="shared" si="116"/>
        <v>-165</v>
      </c>
      <c r="G187" s="3">
        <f t="shared" si="116"/>
        <v>-150</v>
      </c>
      <c r="H187" s="3">
        <f t="shared" si="115"/>
        <v>-135</v>
      </c>
      <c r="I187" s="3">
        <f t="shared" si="92"/>
        <v>-120</v>
      </c>
      <c r="J187" s="3">
        <f t="shared" si="92"/>
        <v>-105</v>
      </c>
      <c r="K187" s="3">
        <f t="shared" si="92"/>
        <v>-90</v>
      </c>
      <c r="L187" s="3">
        <f t="shared" ref="L187:O250" si="130">(L$11-12)*15</f>
        <v>-75</v>
      </c>
      <c r="M187" s="3">
        <f t="shared" si="117"/>
        <v>-60</v>
      </c>
      <c r="N187" s="3">
        <f t="shared" si="117"/>
        <v>-45</v>
      </c>
      <c r="O187" s="3">
        <f t="shared" si="117"/>
        <v>-30</v>
      </c>
      <c r="P187" s="3">
        <f t="shared" si="117"/>
        <v>-15</v>
      </c>
      <c r="Q187" s="3">
        <f t="shared" si="118"/>
        <v>0</v>
      </c>
      <c r="R187" s="3">
        <f t="shared" si="118"/>
        <v>15</v>
      </c>
      <c r="S187" s="3">
        <f t="shared" si="118"/>
        <v>30</v>
      </c>
      <c r="T187" s="3">
        <f t="shared" si="118"/>
        <v>45</v>
      </c>
      <c r="U187" s="3">
        <f t="shared" si="125"/>
        <v>60</v>
      </c>
      <c r="V187" s="3">
        <f t="shared" si="125"/>
        <v>75</v>
      </c>
      <c r="W187" s="3">
        <f t="shared" si="125"/>
        <v>90</v>
      </c>
      <c r="X187" s="3">
        <f t="shared" si="125"/>
        <v>105</v>
      </c>
      <c r="Y187" s="3">
        <f t="shared" si="126"/>
        <v>120</v>
      </c>
      <c r="Z187" s="3">
        <f t="shared" si="126"/>
        <v>135</v>
      </c>
      <c r="AA187" s="3">
        <f t="shared" si="126"/>
        <v>150</v>
      </c>
      <c r="AB187" s="3">
        <f t="shared" si="119"/>
        <v>165</v>
      </c>
      <c r="AC187" s="3">
        <f t="shared" si="96"/>
        <v>180</v>
      </c>
      <c r="AD187" s="7">
        <f t="shared" si="107"/>
        <v>178.74834875386469</v>
      </c>
      <c r="AE187" s="7">
        <f t="shared" si="107"/>
        <v>166.11638815595393</v>
      </c>
      <c r="AF187" s="7">
        <f t="shared" si="107"/>
        <v>152.35397136145446</v>
      </c>
      <c r="AG187" s="7">
        <f t="shared" si="97"/>
        <v>138.65007278359622</v>
      </c>
      <c r="AH187" s="7">
        <f t="shared" si="93"/>
        <v>125.06936720465826</v>
      </c>
      <c r="AI187" s="7">
        <f t="shared" si="93"/>
        <v>111.68296736478653</v>
      </c>
      <c r="AJ187" s="7">
        <f t="shared" si="93"/>
        <v>98.590656811004635</v>
      </c>
      <c r="AK187" s="7">
        <f t="shared" si="93"/>
        <v>85.944523983439126</v>
      </c>
      <c r="AL187" s="7">
        <f t="shared" si="120"/>
        <v>73.989140618550294</v>
      </c>
      <c r="AM187" s="7">
        <f t="shared" si="120"/>
        <v>63.131746261519886</v>
      </c>
      <c r="AN187" s="7">
        <f t="shared" si="120"/>
        <v>54.049726468564245</v>
      </c>
      <c r="AO187" s="7">
        <f t="shared" si="120"/>
        <v>47.7755276665008</v>
      </c>
      <c r="AP187" s="7">
        <f t="shared" si="121"/>
        <v>45.491651246135291</v>
      </c>
      <c r="AQ187" s="7">
        <f t="shared" si="121"/>
        <v>47.7755276665008</v>
      </c>
      <c r="AR187" s="7">
        <f t="shared" si="121"/>
        <v>54.049726468564245</v>
      </c>
      <c r="AS187" s="7">
        <f t="shared" si="121"/>
        <v>63.131746261519886</v>
      </c>
      <c r="AT187" s="7">
        <f t="shared" si="127"/>
        <v>73.989140618550294</v>
      </c>
      <c r="AU187" s="7">
        <f t="shared" si="127"/>
        <v>85.944523983439126</v>
      </c>
      <c r="AV187" s="7">
        <f t="shared" si="127"/>
        <v>98.590656811004635</v>
      </c>
      <c r="AW187" s="7">
        <f t="shared" si="127"/>
        <v>111.68296736478653</v>
      </c>
      <c r="AX187" s="7">
        <f t="shared" si="128"/>
        <v>125.06936720465826</v>
      </c>
      <c r="AY187" s="7">
        <f t="shared" si="128"/>
        <v>138.65007278359622</v>
      </c>
      <c r="AZ187" s="7">
        <f t="shared" si="128"/>
        <v>152.35397136145446</v>
      </c>
      <c r="BA187" s="7">
        <f t="shared" si="122"/>
        <v>166.11638815595393</v>
      </c>
      <c r="BB187" s="7">
        <f t="shared" si="98"/>
        <v>178.74834875386469</v>
      </c>
      <c r="BC187" s="7">
        <f t="shared" si="108"/>
        <v>79.88326884619795</v>
      </c>
      <c r="BD187" s="7">
        <f t="shared" si="99"/>
        <v>10.651102512826393</v>
      </c>
      <c r="BE187" s="40">
        <f t="shared" si="109"/>
        <v>0.96720636284560613</v>
      </c>
      <c r="BF187" s="40">
        <f t="shared" si="110"/>
        <v>0</v>
      </c>
      <c r="BG187" s="40">
        <f t="shared" si="111"/>
        <v>0</v>
      </c>
      <c r="BH187" s="40">
        <f t="shared" si="111"/>
        <v>0</v>
      </c>
      <c r="BI187" s="40">
        <f t="shared" si="111"/>
        <v>0</v>
      </c>
      <c r="BJ187" s="40">
        <f t="shared" si="100"/>
        <v>0</v>
      </c>
      <c r="BK187" s="40">
        <f t="shared" si="94"/>
        <v>0</v>
      </c>
      <c r="BL187" s="40">
        <f t="shared" si="112"/>
        <v>0</v>
      </c>
      <c r="BM187" s="40">
        <f t="shared" si="112"/>
        <v>93.507009416333688</v>
      </c>
      <c r="BN187" s="40">
        <f t="shared" si="112"/>
        <v>364.68062495271687</v>
      </c>
      <c r="BO187" s="40">
        <f t="shared" si="101"/>
        <v>597.54268771522561</v>
      </c>
      <c r="BP187" s="40">
        <f t="shared" si="95"/>
        <v>776.22403294934941</v>
      </c>
      <c r="BQ187" s="40">
        <f t="shared" si="95"/>
        <v>888.54782226226678</v>
      </c>
      <c r="BR187" s="40">
        <f t="shared" si="95"/>
        <v>926.8593750361407</v>
      </c>
      <c r="BS187" s="40">
        <f t="shared" si="95"/>
        <v>888.54782226226678</v>
      </c>
      <c r="BT187" s="40">
        <f t="shared" si="123"/>
        <v>776.22403294934941</v>
      </c>
      <c r="BU187" s="40">
        <f t="shared" si="123"/>
        <v>597.54268771522561</v>
      </c>
      <c r="BV187" s="40">
        <f t="shared" si="123"/>
        <v>364.68062495271687</v>
      </c>
      <c r="BW187" s="40">
        <f t="shared" si="123"/>
        <v>93.507009416333688</v>
      </c>
      <c r="BX187" s="40">
        <f t="shared" si="124"/>
        <v>0</v>
      </c>
      <c r="BY187" s="40">
        <f t="shared" si="124"/>
        <v>0</v>
      </c>
      <c r="BZ187" s="40">
        <f t="shared" si="124"/>
        <v>0</v>
      </c>
      <c r="CA187" s="40">
        <f t="shared" si="124"/>
        <v>0</v>
      </c>
      <c r="CB187" s="40">
        <f t="shared" si="129"/>
        <v>0</v>
      </c>
      <c r="CC187" s="40">
        <f t="shared" si="129"/>
        <v>0</v>
      </c>
      <c r="CD187" s="40">
        <f t="shared" si="129"/>
        <v>0</v>
      </c>
      <c r="CE187" s="40">
        <f t="shared" si="113"/>
        <v>472.69828126843174</v>
      </c>
      <c r="CF187" s="10">
        <f t="shared" si="102"/>
        <v>1.3942260586219659</v>
      </c>
      <c r="CG187" s="14">
        <v>44372</v>
      </c>
      <c r="CH187" s="35">
        <f t="shared" si="103"/>
        <v>6.9899999999999993</v>
      </c>
      <c r="CI187" s="7">
        <f t="shared" si="104"/>
        <v>20.967812279923514</v>
      </c>
      <c r="CJ187" s="7">
        <f t="shared" si="114"/>
        <v>10.693584262760993</v>
      </c>
      <c r="CK187" s="10">
        <f t="shared" si="105"/>
        <v>13.236150543440164</v>
      </c>
      <c r="CM187" s="17" t="s">
        <v>139</v>
      </c>
      <c r="CN187" t="s">
        <v>172</v>
      </c>
      <c r="CO187" s="18" t="s">
        <v>514</v>
      </c>
      <c r="CP187">
        <v>224.8</v>
      </c>
      <c r="CQ187">
        <v>216.1</v>
      </c>
      <c r="CR187">
        <v>231.8</v>
      </c>
      <c r="CS187">
        <v>243.1</v>
      </c>
      <c r="CT187">
        <v>254.2</v>
      </c>
      <c r="CU187">
        <v>257.39999999999998</v>
      </c>
      <c r="CV187">
        <v>269.3</v>
      </c>
      <c r="CW187">
        <v>278.8</v>
      </c>
      <c r="CX187">
        <v>256.7</v>
      </c>
      <c r="CY187">
        <v>238.2</v>
      </c>
      <c r="CZ187">
        <v>185</v>
      </c>
      <c r="DA187">
        <v>188.1</v>
      </c>
      <c r="DB187">
        <v>2843.5</v>
      </c>
      <c r="DC187" s="17">
        <v>-15.16</v>
      </c>
      <c r="DD187">
        <v>-42.87</v>
      </c>
      <c r="DE187">
        <v>625</v>
      </c>
      <c r="DF187" s="24">
        <v>27089</v>
      </c>
    </row>
    <row r="188" spans="1:110" ht="15.75" thickBot="1" x14ac:dyDescent="0.3">
      <c r="A188" s="8">
        <v>177</v>
      </c>
      <c r="B188" s="3" t="s">
        <v>21</v>
      </c>
      <c r="C188" s="14">
        <v>44373</v>
      </c>
      <c r="D188" s="11">
        <f t="shared" si="106"/>
        <v>23.335219545311357</v>
      </c>
      <c r="E188" s="8">
        <f t="shared" si="116"/>
        <v>-180</v>
      </c>
      <c r="F188" s="3">
        <f t="shared" si="116"/>
        <v>-165</v>
      </c>
      <c r="G188" s="3">
        <f t="shared" si="116"/>
        <v>-150</v>
      </c>
      <c r="H188" s="3">
        <f t="shared" si="115"/>
        <v>-135</v>
      </c>
      <c r="I188" s="3">
        <f t="shared" si="115"/>
        <v>-120</v>
      </c>
      <c r="J188" s="3">
        <f t="shared" si="115"/>
        <v>-105</v>
      </c>
      <c r="K188" s="3">
        <f t="shared" si="115"/>
        <v>-90</v>
      </c>
      <c r="L188" s="3">
        <f t="shared" si="130"/>
        <v>-75</v>
      </c>
      <c r="M188" s="3">
        <f t="shared" si="117"/>
        <v>-60</v>
      </c>
      <c r="N188" s="3">
        <f t="shared" si="117"/>
        <v>-45</v>
      </c>
      <c r="O188" s="3">
        <f t="shared" si="117"/>
        <v>-30</v>
      </c>
      <c r="P188" s="3">
        <f t="shared" si="117"/>
        <v>-15</v>
      </c>
      <c r="Q188" s="3">
        <f t="shared" si="118"/>
        <v>0</v>
      </c>
      <c r="R188" s="3">
        <f t="shared" si="118"/>
        <v>15</v>
      </c>
      <c r="S188" s="3">
        <f t="shared" si="118"/>
        <v>30</v>
      </c>
      <c r="T188" s="3">
        <f t="shared" si="118"/>
        <v>45</v>
      </c>
      <c r="U188" s="3">
        <f t="shared" si="125"/>
        <v>60</v>
      </c>
      <c r="V188" s="3">
        <f t="shared" si="125"/>
        <v>75</v>
      </c>
      <c r="W188" s="3">
        <f t="shared" si="125"/>
        <v>90</v>
      </c>
      <c r="X188" s="3">
        <f t="shared" si="125"/>
        <v>105</v>
      </c>
      <c r="Y188" s="3">
        <f t="shared" si="126"/>
        <v>120</v>
      </c>
      <c r="Z188" s="3">
        <f t="shared" si="126"/>
        <v>135</v>
      </c>
      <c r="AA188" s="3">
        <f t="shared" si="126"/>
        <v>150</v>
      </c>
      <c r="AB188" s="3">
        <f t="shared" si="119"/>
        <v>165</v>
      </c>
      <c r="AC188" s="3">
        <f t="shared" si="96"/>
        <v>180</v>
      </c>
      <c r="AD188" s="7">
        <f t="shared" si="107"/>
        <v>178.78478045468873</v>
      </c>
      <c r="AE188" s="7">
        <f t="shared" si="107"/>
        <v>166.11775665746711</v>
      </c>
      <c r="AF188" s="7">
        <f t="shared" si="107"/>
        <v>152.35179868235613</v>
      </c>
      <c r="AG188" s="7">
        <f t="shared" si="97"/>
        <v>138.64532879264226</v>
      </c>
      <c r="AH188" s="7">
        <f t="shared" si="93"/>
        <v>125.06215260129233</v>
      </c>
      <c r="AI188" s="7">
        <f t="shared" si="93"/>
        <v>111.67314057631224</v>
      </c>
      <c r="AJ188" s="7">
        <f t="shared" si="93"/>
        <v>98.577919690781698</v>
      </c>
      <c r="AK188" s="7">
        <f t="shared" si="93"/>
        <v>85.92842643459845</v>
      </c>
      <c r="AL188" s="7">
        <f t="shared" si="120"/>
        <v>73.969077637320183</v>
      </c>
      <c r="AM188" s="7">
        <f t="shared" si="120"/>
        <v>63.10702003868996</v>
      </c>
      <c r="AN188" s="7">
        <f t="shared" si="120"/>
        <v>54.019850671918093</v>
      </c>
      <c r="AO188" s="7">
        <f t="shared" si="120"/>
        <v>47.741059631949213</v>
      </c>
      <c r="AP188" s="7">
        <f t="shared" si="121"/>
        <v>45.455219545311344</v>
      </c>
      <c r="AQ188" s="7">
        <f t="shared" si="121"/>
        <v>47.741059631949213</v>
      </c>
      <c r="AR188" s="7">
        <f t="shared" si="121"/>
        <v>54.019850671918093</v>
      </c>
      <c r="AS188" s="7">
        <f t="shared" si="121"/>
        <v>63.10702003868996</v>
      </c>
      <c r="AT188" s="7">
        <f t="shared" si="127"/>
        <v>73.969077637320183</v>
      </c>
      <c r="AU188" s="7">
        <f t="shared" si="127"/>
        <v>85.92842643459845</v>
      </c>
      <c r="AV188" s="7">
        <f t="shared" si="127"/>
        <v>98.577919690781698</v>
      </c>
      <c r="AW188" s="7">
        <f t="shared" si="127"/>
        <v>111.67314057631224</v>
      </c>
      <c r="AX188" s="7">
        <f t="shared" si="128"/>
        <v>125.06215260129233</v>
      </c>
      <c r="AY188" s="7">
        <f t="shared" si="128"/>
        <v>138.64532879264226</v>
      </c>
      <c r="AZ188" s="7">
        <f t="shared" si="128"/>
        <v>152.35179868235613</v>
      </c>
      <c r="BA188" s="7">
        <f t="shared" si="122"/>
        <v>166.11775665746711</v>
      </c>
      <c r="BB188" s="7">
        <f t="shared" si="98"/>
        <v>178.78478045468873</v>
      </c>
      <c r="BC188" s="7">
        <f t="shared" si="108"/>
        <v>79.901114698511705</v>
      </c>
      <c r="BD188" s="7">
        <f t="shared" si="99"/>
        <v>10.65348195980156</v>
      </c>
      <c r="BE188" s="40">
        <f t="shared" si="109"/>
        <v>0.96714779471032231</v>
      </c>
      <c r="BF188" s="40">
        <f t="shared" si="110"/>
        <v>0</v>
      </c>
      <c r="BG188" s="40">
        <f t="shared" si="111"/>
        <v>0</v>
      </c>
      <c r="BH188" s="40">
        <f t="shared" si="111"/>
        <v>0</v>
      </c>
      <c r="BI188" s="40">
        <f t="shared" si="111"/>
        <v>0</v>
      </c>
      <c r="BJ188" s="40">
        <f t="shared" si="100"/>
        <v>0</v>
      </c>
      <c r="BK188" s="40">
        <f t="shared" si="94"/>
        <v>0</v>
      </c>
      <c r="BL188" s="40">
        <f t="shared" si="112"/>
        <v>0</v>
      </c>
      <c r="BM188" s="40">
        <f t="shared" si="112"/>
        <v>93.871861803354065</v>
      </c>
      <c r="BN188" s="40">
        <f t="shared" si="112"/>
        <v>365.10351176410359</v>
      </c>
      <c r="BO188" s="40">
        <f t="shared" si="101"/>
        <v>598.01540981660673</v>
      </c>
      <c r="BP188" s="40">
        <f t="shared" si="95"/>
        <v>776.7349950136969</v>
      </c>
      <c r="BQ188" s="40">
        <f t="shared" si="95"/>
        <v>889.08282297227095</v>
      </c>
      <c r="BR188" s="40">
        <f t="shared" si="95"/>
        <v>927.40257488051668</v>
      </c>
      <c r="BS188" s="40">
        <f t="shared" si="95"/>
        <v>889.08282297227095</v>
      </c>
      <c r="BT188" s="40">
        <f t="shared" si="123"/>
        <v>776.7349950136969</v>
      </c>
      <c r="BU188" s="40">
        <f t="shared" si="123"/>
        <v>598.01540981660673</v>
      </c>
      <c r="BV188" s="40">
        <f t="shared" si="123"/>
        <v>365.10351176410359</v>
      </c>
      <c r="BW188" s="40">
        <f t="shared" si="123"/>
        <v>93.871861803354065</v>
      </c>
      <c r="BX188" s="40">
        <f t="shared" si="124"/>
        <v>0</v>
      </c>
      <c r="BY188" s="40">
        <f t="shared" si="124"/>
        <v>0</v>
      </c>
      <c r="BZ188" s="40">
        <f t="shared" si="124"/>
        <v>0</v>
      </c>
      <c r="CA188" s="40">
        <f t="shared" si="124"/>
        <v>0</v>
      </c>
      <c r="CB188" s="40">
        <f t="shared" si="129"/>
        <v>0</v>
      </c>
      <c r="CC188" s="40">
        <f t="shared" si="129"/>
        <v>0</v>
      </c>
      <c r="CD188" s="40">
        <f t="shared" si="129"/>
        <v>0</v>
      </c>
      <c r="CE188" s="40">
        <f t="shared" si="113"/>
        <v>472.97531318906351</v>
      </c>
      <c r="CF188" s="10">
        <f t="shared" si="102"/>
        <v>1.3945375275026657</v>
      </c>
      <c r="CG188" s="14">
        <v>44373</v>
      </c>
      <c r="CH188" s="35">
        <f t="shared" si="103"/>
        <v>6.9899999999999993</v>
      </c>
      <c r="CI188" s="7">
        <f t="shared" si="104"/>
        <v>20.990523811958184</v>
      </c>
      <c r="CJ188" s="7">
        <f t="shared" si="114"/>
        <v>10.705167144098674</v>
      </c>
      <c r="CK188" s="10">
        <f t="shared" si="105"/>
        <v>13.248887532166465</v>
      </c>
      <c r="CM188" s="17" t="s">
        <v>61</v>
      </c>
      <c r="CN188" t="s">
        <v>80</v>
      </c>
      <c r="CO188" s="18" t="s">
        <v>515</v>
      </c>
      <c r="CP188">
        <v>234.3</v>
      </c>
      <c r="CQ188">
        <v>206.7</v>
      </c>
      <c r="CR188">
        <v>217.3</v>
      </c>
      <c r="CS188">
        <v>195.3</v>
      </c>
      <c r="CT188">
        <v>178.1</v>
      </c>
      <c r="CU188">
        <v>128.19999999999999</v>
      </c>
      <c r="CV188">
        <v>160.6</v>
      </c>
      <c r="CW188">
        <v>185.5</v>
      </c>
      <c r="CX188">
        <v>221.3</v>
      </c>
      <c r="CY188">
        <v>232.5</v>
      </c>
      <c r="CZ188">
        <v>228.4</v>
      </c>
      <c r="DA188">
        <v>236</v>
      </c>
      <c r="DB188">
        <v>2424.1999999999998</v>
      </c>
      <c r="DC188" s="17">
        <v>-10.44</v>
      </c>
      <c r="DD188">
        <v>-39.33</v>
      </c>
      <c r="DE188">
        <v>464.6</v>
      </c>
      <c r="DF188" s="24">
        <v>4884</v>
      </c>
    </row>
    <row r="189" spans="1:110" ht="15.75" thickBot="1" x14ac:dyDescent="0.3">
      <c r="A189" s="8">
        <v>178</v>
      </c>
      <c r="B189" s="3" t="s">
        <v>21</v>
      </c>
      <c r="C189" s="14">
        <v>44374</v>
      </c>
      <c r="D189" s="11">
        <f t="shared" si="106"/>
        <v>23.291873115320865</v>
      </c>
      <c r="E189" s="8">
        <f t="shared" si="116"/>
        <v>-180</v>
      </c>
      <c r="F189" s="3">
        <f t="shared" si="116"/>
        <v>-165</v>
      </c>
      <c r="G189" s="3">
        <f t="shared" si="116"/>
        <v>-150</v>
      </c>
      <c r="H189" s="3">
        <f t="shared" si="115"/>
        <v>-135</v>
      </c>
      <c r="I189" s="3">
        <f t="shared" si="115"/>
        <v>-120</v>
      </c>
      <c r="J189" s="3">
        <f t="shared" si="115"/>
        <v>-105</v>
      </c>
      <c r="K189" s="3">
        <f t="shared" si="115"/>
        <v>-90</v>
      </c>
      <c r="L189" s="3">
        <f t="shared" si="130"/>
        <v>-75</v>
      </c>
      <c r="M189" s="3">
        <f t="shared" si="117"/>
        <v>-60</v>
      </c>
      <c r="N189" s="3">
        <f t="shared" si="117"/>
        <v>-45</v>
      </c>
      <c r="O189" s="3">
        <f t="shared" si="117"/>
        <v>-30</v>
      </c>
      <c r="P189" s="3">
        <f t="shared" si="117"/>
        <v>-15</v>
      </c>
      <c r="Q189" s="3">
        <f t="shared" si="118"/>
        <v>0</v>
      </c>
      <c r="R189" s="3">
        <f t="shared" si="118"/>
        <v>15</v>
      </c>
      <c r="S189" s="3">
        <f t="shared" si="118"/>
        <v>30</v>
      </c>
      <c r="T189" s="3">
        <f t="shared" si="118"/>
        <v>45</v>
      </c>
      <c r="U189" s="3">
        <f t="shared" si="125"/>
        <v>60</v>
      </c>
      <c r="V189" s="3">
        <f t="shared" si="125"/>
        <v>75</v>
      </c>
      <c r="W189" s="3">
        <f t="shared" si="125"/>
        <v>90</v>
      </c>
      <c r="X189" s="3">
        <f t="shared" si="125"/>
        <v>105</v>
      </c>
      <c r="Y189" s="3">
        <f t="shared" si="126"/>
        <v>120</v>
      </c>
      <c r="Z189" s="3">
        <f t="shared" si="126"/>
        <v>135</v>
      </c>
      <c r="AA189" s="3">
        <f t="shared" si="126"/>
        <v>150</v>
      </c>
      <c r="AB189" s="3">
        <f t="shared" si="119"/>
        <v>165</v>
      </c>
      <c r="AC189" s="3">
        <f t="shared" si="96"/>
        <v>180</v>
      </c>
      <c r="AD189" s="7">
        <f t="shared" si="107"/>
        <v>178.82812688467862</v>
      </c>
      <c r="AE189" s="7">
        <f t="shared" si="107"/>
        <v>166.11926295478588</v>
      </c>
      <c r="AF189" s="7">
        <f t="shared" si="107"/>
        <v>152.34915623285676</v>
      </c>
      <c r="AG189" s="7">
        <f t="shared" si="97"/>
        <v>138.63965069407689</v>
      </c>
      <c r="AH189" s="7">
        <f t="shared" si="93"/>
        <v>125.05354832127352</v>
      </c>
      <c r="AI189" s="7">
        <f t="shared" si="93"/>
        <v>111.66143754645188</v>
      </c>
      <c r="AJ189" s="7">
        <f t="shared" si="93"/>
        <v>98.562761072713343</v>
      </c>
      <c r="AK189" s="7">
        <f t="shared" si="93"/>
        <v>85.909275303560065</v>
      </c>
      <c r="AL189" s="7">
        <f t="shared" si="120"/>
        <v>73.945212748924448</v>
      </c>
      <c r="AM189" s="7">
        <f t="shared" si="120"/>
        <v>63.077609041710446</v>
      </c>
      <c r="AN189" s="7">
        <f t="shared" si="120"/>
        <v>53.984311634622081</v>
      </c>
      <c r="AO189" s="7">
        <f t="shared" si="120"/>
        <v>47.700052449880516</v>
      </c>
      <c r="AP189" s="7">
        <f t="shared" si="121"/>
        <v>45.411873115320873</v>
      </c>
      <c r="AQ189" s="7">
        <f t="shared" si="121"/>
        <v>47.700052449880516</v>
      </c>
      <c r="AR189" s="7">
        <f t="shared" si="121"/>
        <v>53.984311634622081</v>
      </c>
      <c r="AS189" s="7">
        <f t="shared" si="121"/>
        <v>63.077609041710446</v>
      </c>
      <c r="AT189" s="7">
        <f t="shared" si="127"/>
        <v>73.945212748924448</v>
      </c>
      <c r="AU189" s="7">
        <f t="shared" si="127"/>
        <v>85.909275303560065</v>
      </c>
      <c r="AV189" s="7">
        <f t="shared" si="127"/>
        <v>98.562761072713343</v>
      </c>
      <c r="AW189" s="7">
        <f t="shared" si="127"/>
        <v>111.66143754645188</v>
      </c>
      <c r="AX189" s="7">
        <f t="shared" si="128"/>
        <v>125.05354832127352</v>
      </c>
      <c r="AY189" s="7">
        <f t="shared" si="128"/>
        <v>138.63965069407689</v>
      </c>
      <c r="AZ189" s="7">
        <f t="shared" si="128"/>
        <v>152.34915623285676</v>
      </c>
      <c r="BA189" s="7">
        <f t="shared" si="122"/>
        <v>166.11926295478588</v>
      </c>
      <c r="BB189" s="7">
        <f t="shared" si="98"/>
        <v>178.82812688467862</v>
      </c>
      <c r="BC189" s="7">
        <f t="shared" si="108"/>
        <v>79.922333652848835</v>
      </c>
      <c r="BD189" s="7">
        <f t="shared" si="99"/>
        <v>10.656311153713178</v>
      </c>
      <c r="BE189" s="40">
        <f t="shared" si="109"/>
        <v>0.96709896139247453</v>
      </c>
      <c r="BF189" s="40">
        <f t="shared" si="110"/>
        <v>0</v>
      </c>
      <c r="BG189" s="40">
        <f t="shared" si="111"/>
        <v>0</v>
      </c>
      <c r="BH189" s="40">
        <f t="shared" si="111"/>
        <v>0</v>
      </c>
      <c r="BI189" s="40">
        <f t="shared" si="111"/>
        <v>0</v>
      </c>
      <c r="BJ189" s="40">
        <f t="shared" si="100"/>
        <v>0</v>
      </c>
      <c r="BK189" s="40">
        <f t="shared" si="94"/>
        <v>0</v>
      </c>
      <c r="BL189" s="40">
        <f t="shared" si="112"/>
        <v>0</v>
      </c>
      <c r="BM189" s="40">
        <f t="shared" si="112"/>
        <v>94.307888502265484</v>
      </c>
      <c r="BN189" s="40">
        <f t="shared" si="112"/>
        <v>365.61428268560041</v>
      </c>
      <c r="BO189" s="40">
        <f t="shared" si="101"/>
        <v>598.59036505712902</v>
      </c>
      <c r="BP189" s="40">
        <f t="shared" si="95"/>
        <v>777.35920061441232</v>
      </c>
      <c r="BQ189" s="40">
        <f t="shared" si="95"/>
        <v>889.73798864369041</v>
      </c>
      <c r="BR189" s="40">
        <f t="shared" si="95"/>
        <v>928.06830045549646</v>
      </c>
      <c r="BS189" s="40">
        <f t="shared" si="95"/>
        <v>889.73798864369041</v>
      </c>
      <c r="BT189" s="40">
        <f t="shared" si="123"/>
        <v>777.35920061441232</v>
      </c>
      <c r="BU189" s="40">
        <f t="shared" si="123"/>
        <v>598.59036505712902</v>
      </c>
      <c r="BV189" s="40">
        <f t="shared" si="123"/>
        <v>365.61428268560041</v>
      </c>
      <c r="BW189" s="40">
        <f t="shared" si="123"/>
        <v>94.307888502265484</v>
      </c>
      <c r="BX189" s="40">
        <f t="shared" si="124"/>
        <v>0</v>
      </c>
      <c r="BY189" s="40">
        <f t="shared" si="124"/>
        <v>0</v>
      </c>
      <c r="BZ189" s="40">
        <f t="shared" si="124"/>
        <v>0</v>
      </c>
      <c r="CA189" s="40">
        <f t="shared" si="124"/>
        <v>0</v>
      </c>
      <c r="CB189" s="40">
        <f t="shared" si="129"/>
        <v>0</v>
      </c>
      <c r="CC189" s="40">
        <f t="shared" si="129"/>
        <v>0</v>
      </c>
      <c r="CD189" s="40">
        <f t="shared" si="129"/>
        <v>0</v>
      </c>
      <c r="CE189" s="40">
        <f t="shared" si="113"/>
        <v>473.31483323230322</v>
      </c>
      <c r="CF189" s="10">
        <f t="shared" si="102"/>
        <v>1.3949078681196789</v>
      </c>
      <c r="CG189" s="14">
        <v>44374</v>
      </c>
      <c r="CH189" s="35">
        <f t="shared" si="103"/>
        <v>6.9899999999999993</v>
      </c>
      <c r="CI189" s="7">
        <f t="shared" si="104"/>
        <v>21.017980337819424</v>
      </c>
      <c r="CJ189" s="7">
        <f t="shared" si="114"/>
        <v>10.719169972287906</v>
      </c>
      <c r="CK189" s="10">
        <f t="shared" si="105"/>
        <v>13.26431379496251</v>
      </c>
      <c r="CM189" s="17" t="s">
        <v>222</v>
      </c>
      <c r="CN189" t="s">
        <v>225</v>
      </c>
      <c r="CO189" s="18" t="s">
        <v>516</v>
      </c>
      <c r="CP189">
        <v>235.9</v>
      </c>
      <c r="CQ189">
        <v>212.2</v>
      </c>
      <c r="CR189">
        <v>227.7</v>
      </c>
      <c r="CS189">
        <v>210.9</v>
      </c>
      <c r="CT189">
        <v>198.6</v>
      </c>
      <c r="CU189">
        <v>181.2</v>
      </c>
      <c r="CV189">
        <v>193.3</v>
      </c>
      <c r="CW189">
        <v>231.4</v>
      </c>
      <c r="CX189">
        <v>266.39999999999998</v>
      </c>
      <c r="CY189">
        <v>280.7</v>
      </c>
      <c r="CZ189">
        <v>277.39999999999998</v>
      </c>
      <c r="DA189">
        <v>247.6</v>
      </c>
      <c r="DB189">
        <v>2763.3</v>
      </c>
      <c r="DC189" s="17">
        <v>-7.88</v>
      </c>
      <c r="DD189">
        <v>-37.07</v>
      </c>
      <c r="DE189">
        <v>603.66</v>
      </c>
      <c r="DF189" s="24">
        <v>14624</v>
      </c>
    </row>
    <row r="190" spans="1:110" ht="15.75" thickBot="1" x14ac:dyDescent="0.3">
      <c r="A190" s="8">
        <v>179</v>
      </c>
      <c r="B190" s="3" t="s">
        <v>21</v>
      </c>
      <c r="C190" s="14">
        <v>44375</v>
      </c>
      <c r="D190" s="11">
        <f t="shared" si="106"/>
        <v>23.241624800646512</v>
      </c>
      <c r="E190" s="8">
        <f t="shared" si="116"/>
        <v>-180</v>
      </c>
      <c r="F190" s="3">
        <f t="shared" si="116"/>
        <v>-165</v>
      </c>
      <c r="G190" s="3">
        <f t="shared" si="116"/>
        <v>-150</v>
      </c>
      <c r="H190" s="3">
        <f t="shared" si="115"/>
        <v>-135</v>
      </c>
      <c r="I190" s="3">
        <f t="shared" si="115"/>
        <v>-120</v>
      </c>
      <c r="J190" s="3">
        <f t="shared" si="115"/>
        <v>-105</v>
      </c>
      <c r="K190" s="3">
        <f t="shared" si="115"/>
        <v>-90</v>
      </c>
      <c r="L190" s="3">
        <f t="shared" si="130"/>
        <v>-75</v>
      </c>
      <c r="M190" s="3">
        <f t="shared" si="117"/>
        <v>-60</v>
      </c>
      <c r="N190" s="3">
        <f t="shared" si="117"/>
        <v>-45</v>
      </c>
      <c r="O190" s="3">
        <f t="shared" si="117"/>
        <v>-30</v>
      </c>
      <c r="P190" s="3">
        <f t="shared" si="117"/>
        <v>-15</v>
      </c>
      <c r="Q190" s="3">
        <f t="shared" si="118"/>
        <v>0</v>
      </c>
      <c r="R190" s="3">
        <f t="shared" si="118"/>
        <v>15</v>
      </c>
      <c r="S190" s="3">
        <f t="shared" si="118"/>
        <v>30</v>
      </c>
      <c r="T190" s="3">
        <f t="shared" si="118"/>
        <v>45</v>
      </c>
      <c r="U190" s="3">
        <f t="shared" si="125"/>
        <v>60</v>
      </c>
      <c r="V190" s="3">
        <f t="shared" si="125"/>
        <v>75</v>
      </c>
      <c r="W190" s="3">
        <f t="shared" si="125"/>
        <v>90</v>
      </c>
      <c r="X190" s="3">
        <f t="shared" si="125"/>
        <v>105</v>
      </c>
      <c r="Y190" s="3">
        <f t="shared" si="126"/>
        <v>120</v>
      </c>
      <c r="Z190" s="3">
        <f t="shared" si="126"/>
        <v>135</v>
      </c>
      <c r="AA190" s="3">
        <f t="shared" si="126"/>
        <v>150</v>
      </c>
      <c r="AB190" s="3">
        <f t="shared" si="119"/>
        <v>165</v>
      </c>
      <c r="AC190" s="3">
        <f t="shared" si="96"/>
        <v>180</v>
      </c>
      <c r="AD190" s="7">
        <f t="shared" si="107"/>
        <v>178.87837519935348</v>
      </c>
      <c r="AE190" s="7">
        <f t="shared" si="107"/>
        <v>166.1208431957059</v>
      </c>
      <c r="AF190" s="7">
        <f t="shared" si="107"/>
        <v>152.34601500037212</v>
      </c>
      <c r="AG190" s="7">
        <f t="shared" si="97"/>
        <v>138.63302268280222</v>
      </c>
      <c r="AH190" s="7">
        <f t="shared" si="93"/>
        <v>125.04354635866531</v>
      </c>
      <c r="AI190" s="7">
        <f t="shared" si="93"/>
        <v>111.64785597805755</v>
      </c>
      <c r="AJ190" s="7">
        <f t="shared" si="93"/>
        <v>98.545183383298067</v>
      </c>
      <c r="AK190" s="7">
        <f t="shared" si="93"/>
        <v>85.887077174762467</v>
      </c>
      <c r="AL190" s="7">
        <f t="shared" si="120"/>
        <v>73.917556179045633</v>
      </c>
      <c r="AM190" s="7">
        <f t="shared" si="120"/>
        <v>63.043526295853233</v>
      </c>
      <c r="AN190" s="7">
        <f t="shared" si="120"/>
        <v>53.94312363894533</v>
      </c>
      <c r="AO190" s="7">
        <f t="shared" si="120"/>
        <v>47.652519777608717</v>
      </c>
      <c r="AP190" s="7">
        <f t="shared" si="121"/>
        <v>45.36162480064651</v>
      </c>
      <c r="AQ190" s="7">
        <f t="shared" si="121"/>
        <v>47.652519777608717</v>
      </c>
      <c r="AR190" s="7">
        <f t="shared" si="121"/>
        <v>53.94312363894533</v>
      </c>
      <c r="AS190" s="7">
        <f t="shared" si="121"/>
        <v>63.043526295853233</v>
      </c>
      <c r="AT190" s="7">
        <f t="shared" si="127"/>
        <v>73.917556179045633</v>
      </c>
      <c r="AU190" s="7">
        <f t="shared" si="127"/>
        <v>85.887077174762467</v>
      </c>
      <c r="AV190" s="7">
        <f t="shared" si="127"/>
        <v>98.545183383298067</v>
      </c>
      <c r="AW190" s="7">
        <f t="shared" si="127"/>
        <v>111.64785597805755</v>
      </c>
      <c r="AX190" s="7">
        <f t="shared" si="128"/>
        <v>125.04354635866531</v>
      </c>
      <c r="AY190" s="7">
        <f t="shared" si="128"/>
        <v>138.63302268280222</v>
      </c>
      <c r="AZ190" s="7">
        <f t="shared" si="128"/>
        <v>152.34601500037212</v>
      </c>
      <c r="BA190" s="7">
        <f t="shared" si="122"/>
        <v>166.1208431957059</v>
      </c>
      <c r="BB190" s="7">
        <f t="shared" si="98"/>
        <v>178.87837519935348</v>
      </c>
      <c r="BC190" s="7">
        <f t="shared" si="108"/>
        <v>79.946912183906846</v>
      </c>
      <c r="BD190" s="7">
        <f t="shared" si="99"/>
        <v>10.65958829118758</v>
      </c>
      <c r="BE190" s="40">
        <f t="shared" si="109"/>
        <v>0.96705987736242871</v>
      </c>
      <c r="BF190" s="40">
        <f t="shared" si="110"/>
        <v>0</v>
      </c>
      <c r="BG190" s="40">
        <f t="shared" si="111"/>
        <v>0</v>
      </c>
      <c r="BH190" s="40">
        <f t="shared" si="111"/>
        <v>0</v>
      </c>
      <c r="BI190" s="40">
        <f t="shared" si="111"/>
        <v>0</v>
      </c>
      <c r="BJ190" s="40">
        <f t="shared" si="100"/>
        <v>0</v>
      </c>
      <c r="BK190" s="40">
        <f t="shared" si="94"/>
        <v>0</v>
      </c>
      <c r="BL190" s="40">
        <f t="shared" si="112"/>
        <v>0</v>
      </c>
      <c r="BM190" s="40">
        <f t="shared" si="112"/>
        <v>94.814936988290441</v>
      </c>
      <c r="BN190" s="40">
        <f t="shared" si="112"/>
        <v>366.21268932573395</v>
      </c>
      <c r="BO190" s="40">
        <f t="shared" si="101"/>
        <v>599.26722272272036</v>
      </c>
      <c r="BP190" s="40">
        <f t="shared" si="95"/>
        <v>778.09625586907237</v>
      </c>
      <c r="BQ190" s="40">
        <f t="shared" si="95"/>
        <v>890.51288568481561</v>
      </c>
      <c r="BR190" s="40">
        <f t="shared" si="95"/>
        <v>928.85610462527234</v>
      </c>
      <c r="BS190" s="40">
        <f t="shared" si="95"/>
        <v>890.51288568481561</v>
      </c>
      <c r="BT190" s="40">
        <f t="shared" si="123"/>
        <v>778.09625586907237</v>
      </c>
      <c r="BU190" s="40">
        <f t="shared" si="123"/>
        <v>599.26722272272036</v>
      </c>
      <c r="BV190" s="40">
        <f t="shared" si="123"/>
        <v>366.21268932573395</v>
      </c>
      <c r="BW190" s="40">
        <f t="shared" si="123"/>
        <v>94.814936988290441</v>
      </c>
      <c r="BX190" s="40">
        <f t="shared" si="124"/>
        <v>0</v>
      </c>
      <c r="BY190" s="40">
        <f t="shared" si="124"/>
        <v>0</v>
      </c>
      <c r="BZ190" s="40">
        <f t="shared" si="124"/>
        <v>0</v>
      </c>
      <c r="CA190" s="40">
        <f t="shared" si="124"/>
        <v>0</v>
      </c>
      <c r="CB190" s="40">
        <f t="shared" si="129"/>
        <v>0</v>
      </c>
      <c r="CC190" s="40">
        <f t="shared" si="129"/>
        <v>0</v>
      </c>
      <c r="CD190" s="40">
        <f t="shared" si="129"/>
        <v>0</v>
      </c>
      <c r="CE190" s="40">
        <f t="shared" si="113"/>
        <v>473.71661335888888</v>
      </c>
      <c r="CF190" s="10">
        <f t="shared" si="102"/>
        <v>1.3953368444119447</v>
      </c>
      <c r="CG190" s="14">
        <v>44375</v>
      </c>
      <c r="CH190" s="35">
        <f t="shared" si="103"/>
        <v>6.9899999999999993</v>
      </c>
      <c r="CI190" s="7">
        <f t="shared" si="104"/>
        <v>21.050166078458862</v>
      </c>
      <c r="CJ190" s="7">
        <f t="shared" si="114"/>
        <v>10.735584700014019</v>
      </c>
      <c r="CK190" s="10">
        <f t="shared" si="105"/>
        <v>13.282418599384911</v>
      </c>
      <c r="CM190" s="17" t="s">
        <v>139</v>
      </c>
      <c r="CN190" t="s">
        <v>173</v>
      </c>
      <c r="CO190" s="18" t="s">
        <v>517</v>
      </c>
      <c r="CP190">
        <v>194.6</v>
      </c>
      <c r="CQ190">
        <v>211.8</v>
      </c>
      <c r="CR190">
        <v>213.7</v>
      </c>
      <c r="CS190">
        <v>231.6</v>
      </c>
      <c r="CT190">
        <v>250.2</v>
      </c>
      <c r="CU190">
        <v>252.2</v>
      </c>
      <c r="CV190">
        <v>264.60000000000002</v>
      </c>
      <c r="CW190">
        <v>275.39999999999998</v>
      </c>
      <c r="CX190">
        <v>240.6</v>
      </c>
      <c r="CY190">
        <v>218.5</v>
      </c>
      <c r="CZ190">
        <v>164.2</v>
      </c>
      <c r="DA190">
        <v>158.5</v>
      </c>
      <c r="DB190">
        <v>2675.9</v>
      </c>
      <c r="DC190" s="17">
        <v>-16.690000000000001</v>
      </c>
      <c r="DD190">
        <v>-43.84</v>
      </c>
      <c r="DE190">
        <v>652</v>
      </c>
      <c r="DF190" s="24">
        <v>4384</v>
      </c>
    </row>
    <row r="191" spans="1:110" ht="15.75" thickBot="1" x14ac:dyDescent="0.3">
      <c r="A191" s="8">
        <v>180</v>
      </c>
      <c r="B191" s="3" t="s">
        <v>21</v>
      </c>
      <c r="C191" s="14">
        <v>44376</v>
      </c>
      <c r="D191" s="11">
        <f t="shared" si="106"/>
        <v>23.184489490948383</v>
      </c>
      <c r="E191" s="8">
        <f t="shared" si="116"/>
        <v>-180</v>
      </c>
      <c r="F191" s="3">
        <f t="shared" si="116"/>
        <v>-165</v>
      </c>
      <c r="G191" s="3">
        <f t="shared" si="116"/>
        <v>-150</v>
      </c>
      <c r="H191" s="3">
        <f t="shared" si="115"/>
        <v>-135</v>
      </c>
      <c r="I191" s="3">
        <f t="shared" si="115"/>
        <v>-120</v>
      </c>
      <c r="J191" s="3">
        <f t="shared" si="115"/>
        <v>-105</v>
      </c>
      <c r="K191" s="3">
        <f t="shared" si="115"/>
        <v>-90</v>
      </c>
      <c r="L191" s="3">
        <f t="shared" si="130"/>
        <v>-75</v>
      </c>
      <c r="M191" s="3">
        <f t="shared" si="117"/>
        <v>-60</v>
      </c>
      <c r="N191" s="3">
        <f t="shared" si="117"/>
        <v>-45</v>
      </c>
      <c r="O191" s="3">
        <f t="shared" si="117"/>
        <v>-30</v>
      </c>
      <c r="P191" s="3">
        <f t="shared" si="117"/>
        <v>-15</v>
      </c>
      <c r="Q191" s="3">
        <f t="shared" si="118"/>
        <v>0</v>
      </c>
      <c r="R191" s="3">
        <f t="shared" si="118"/>
        <v>15</v>
      </c>
      <c r="S191" s="3">
        <f t="shared" si="118"/>
        <v>30</v>
      </c>
      <c r="T191" s="3">
        <f t="shared" si="118"/>
        <v>45</v>
      </c>
      <c r="U191" s="3">
        <f t="shared" si="125"/>
        <v>60</v>
      </c>
      <c r="V191" s="3">
        <f t="shared" si="125"/>
        <v>75</v>
      </c>
      <c r="W191" s="3">
        <f t="shared" si="125"/>
        <v>90</v>
      </c>
      <c r="X191" s="3">
        <f t="shared" si="125"/>
        <v>105</v>
      </c>
      <c r="Y191" s="3">
        <f t="shared" si="126"/>
        <v>120</v>
      </c>
      <c r="Z191" s="3">
        <f t="shared" si="126"/>
        <v>135</v>
      </c>
      <c r="AA191" s="3">
        <f t="shared" si="126"/>
        <v>150</v>
      </c>
      <c r="AB191" s="3">
        <f t="shared" si="119"/>
        <v>165</v>
      </c>
      <c r="AC191" s="3">
        <f t="shared" si="96"/>
        <v>180</v>
      </c>
      <c r="AD191" s="7">
        <f t="shared" si="107"/>
        <v>178.9355105090514</v>
      </c>
      <c r="AE191" s="7">
        <f t="shared" si="107"/>
        <v>166.12242352274856</v>
      </c>
      <c r="AF191" s="7">
        <f t="shared" si="107"/>
        <v>152.34234146403358</v>
      </c>
      <c r="AG191" s="7">
        <f t="shared" si="97"/>
        <v>138.62542650712228</v>
      </c>
      <c r="AH191" s="7">
        <f t="shared" si="93"/>
        <v>125.0321374772756</v>
      </c>
      <c r="AI191" s="7">
        <f t="shared" si="93"/>
        <v>111.63239323524708</v>
      </c>
      <c r="AJ191" s="7">
        <f t="shared" si="93"/>
        <v>98.525189449924554</v>
      </c>
      <c r="AK191" s="7">
        <f t="shared" si="93"/>
        <v>85.861839687180293</v>
      </c>
      <c r="AL191" s="7">
        <f t="shared" si="120"/>
        <v>73.88611978365212</v>
      </c>
      <c r="AM191" s="7">
        <f t="shared" si="120"/>
        <v>63.004786903102591</v>
      </c>
      <c r="AN191" s="7">
        <f t="shared" si="120"/>
        <v>53.896303246908815</v>
      </c>
      <c r="AO191" s="7">
        <f t="shared" si="120"/>
        <v>47.598477451001159</v>
      </c>
      <c r="AP191" s="7">
        <f t="shared" si="121"/>
        <v>45.304489490948384</v>
      </c>
      <c r="AQ191" s="7">
        <f t="shared" si="121"/>
        <v>47.598477451001159</v>
      </c>
      <c r="AR191" s="7">
        <f t="shared" si="121"/>
        <v>53.896303246908815</v>
      </c>
      <c r="AS191" s="7">
        <f t="shared" si="121"/>
        <v>63.004786903102591</v>
      </c>
      <c r="AT191" s="7">
        <f t="shared" si="127"/>
        <v>73.88611978365212</v>
      </c>
      <c r="AU191" s="7">
        <f t="shared" si="127"/>
        <v>85.861839687180293</v>
      </c>
      <c r="AV191" s="7">
        <f t="shared" si="127"/>
        <v>98.525189449924554</v>
      </c>
      <c r="AW191" s="7">
        <f t="shared" si="127"/>
        <v>111.63239323524708</v>
      </c>
      <c r="AX191" s="7">
        <f t="shared" si="128"/>
        <v>125.0321374772756</v>
      </c>
      <c r="AY191" s="7">
        <f t="shared" si="128"/>
        <v>138.62542650712228</v>
      </c>
      <c r="AZ191" s="7">
        <f t="shared" si="128"/>
        <v>152.34234146403358</v>
      </c>
      <c r="BA191" s="7">
        <f t="shared" si="122"/>
        <v>166.12242352274856</v>
      </c>
      <c r="BB191" s="7">
        <f t="shared" si="98"/>
        <v>178.9355105090514</v>
      </c>
      <c r="BC191" s="7">
        <f t="shared" si="108"/>
        <v>79.974834678703459</v>
      </c>
      <c r="BD191" s="7">
        <f t="shared" si="99"/>
        <v>10.663311290493795</v>
      </c>
      <c r="BE191" s="40">
        <f t="shared" si="109"/>
        <v>0.96703055420162642</v>
      </c>
      <c r="BF191" s="40">
        <f t="shared" si="110"/>
        <v>0</v>
      </c>
      <c r="BG191" s="40">
        <f t="shared" si="111"/>
        <v>0</v>
      </c>
      <c r="BH191" s="40">
        <f t="shared" si="111"/>
        <v>0</v>
      </c>
      <c r="BI191" s="40">
        <f t="shared" si="111"/>
        <v>0</v>
      </c>
      <c r="BJ191" s="40">
        <f t="shared" si="100"/>
        <v>0</v>
      </c>
      <c r="BK191" s="40">
        <f t="shared" si="94"/>
        <v>0</v>
      </c>
      <c r="BL191" s="40">
        <f t="shared" si="112"/>
        <v>0</v>
      </c>
      <c r="BM191" s="40">
        <f t="shared" si="112"/>
        <v>95.392833642946187</v>
      </c>
      <c r="BN191" s="40">
        <f t="shared" si="112"/>
        <v>366.89844643382418</v>
      </c>
      <c r="BO191" s="40">
        <f t="shared" si="101"/>
        <v>600.04560170196032</v>
      </c>
      <c r="BP191" s="40">
        <f t="shared" si="95"/>
        <v>778.94570610972198</v>
      </c>
      <c r="BQ191" s="40">
        <f t="shared" si="95"/>
        <v>891.40701318812194</v>
      </c>
      <c r="BR191" s="40">
        <f t="shared" si="95"/>
        <v>929.76547071086395</v>
      </c>
      <c r="BS191" s="40">
        <f t="shared" si="95"/>
        <v>891.40701318812194</v>
      </c>
      <c r="BT191" s="40">
        <f t="shared" si="123"/>
        <v>778.94570610972198</v>
      </c>
      <c r="BU191" s="40">
        <f t="shared" si="123"/>
        <v>600.04560170196032</v>
      </c>
      <c r="BV191" s="40">
        <f t="shared" si="123"/>
        <v>366.89844643382418</v>
      </c>
      <c r="BW191" s="40">
        <f t="shared" si="123"/>
        <v>95.392833642946187</v>
      </c>
      <c r="BX191" s="40">
        <f t="shared" si="124"/>
        <v>0</v>
      </c>
      <c r="BY191" s="40">
        <f t="shared" si="124"/>
        <v>0</v>
      </c>
      <c r="BZ191" s="40">
        <f t="shared" si="124"/>
        <v>0</v>
      </c>
      <c r="CA191" s="40">
        <f t="shared" si="124"/>
        <v>0</v>
      </c>
      <c r="CB191" s="40">
        <f t="shared" si="129"/>
        <v>0</v>
      </c>
      <c r="CC191" s="40">
        <f t="shared" si="129"/>
        <v>0</v>
      </c>
      <c r="CD191" s="40">
        <f t="shared" si="129"/>
        <v>0</v>
      </c>
      <c r="CE191" s="40">
        <f t="shared" si="113"/>
        <v>474.1803900625406</v>
      </c>
      <c r="CF191" s="10">
        <f t="shared" si="102"/>
        <v>1.3958241838815169</v>
      </c>
      <c r="CG191" s="14">
        <v>44376</v>
      </c>
      <c r="CH191" s="35">
        <f t="shared" si="103"/>
        <v>6.9899999999999993</v>
      </c>
      <c r="CI191" s="7">
        <f t="shared" si="104"/>
        <v>21.087062892828754</v>
      </c>
      <c r="CJ191" s="7">
        <f t="shared" si="114"/>
        <v>10.754402075342664</v>
      </c>
      <c r="CK191" s="10">
        <f t="shared" si="105"/>
        <v>13.30318959360854</v>
      </c>
      <c r="CM191" s="17" t="s">
        <v>89</v>
      </c>
      <c r="CN191" t="s">
        <v>97</v>
      </c>
      <c r="CO191" s="18" t="s">
        <v>518</v>
      </c>
      <c r="CP191">
        <v>240.6</v>
      </c>
      <c r="CQ191">
        <v>206.3</v>
      </c>
      <c r="CR191">
        <v>206.1</v>
      </c>
      <c r="CS191">
        <v>213.4</v>
      </c>
      <c r="CT191">
        <v>239.2</v>
      </c>
      <c r="CU191">
        <v>242.9</v>
      </c>
      <c r="CV191">
        <v>262.10000000000002</v>
      </c>
      <c r="CW191">
        <v>288.39999999999998</v>
      </c>
      <c r="CX191">
        <v>288.5</v>
      </c>
      <c r="CY191">
        <v>300.10000000000002</v>
      </c>
      <c r="CZ191">
        <v>289.39999999999998</v>
      </c>
      <c r="DA191">
        <v>268</v>
      </c>
      <c r="DB191">
        <v>3045</v>
      </c>
      <c r="DC191" s="17">
        <v>-5.12</v>
      </c>
      <c r="DD191">
        <v>-38.369999999999997</v>
      </c>
      <c r="DE191">
        <v>43.62</v>
      </c>
      <c r="DF191" s="24">
        <v>22920</v>
      </c>
    </row>
    <row r="192" spans="1:110" ht="15.75" thickBot="1" x14ac:dyDescent="0.3">
      <c r="A192" s="8">
        <v>181</v>
      </c>
      <c r="B192" s="3" t="s">
        <v>21</v>
      </c>
      <c r="C192" s="14">
        <v>44377</v>
      </c>
      <c r="D192" s="11">
        <f t="shared" si="106"/>
        <v>23.120484116651824</v>
      </c>
      <c r="E192" s="8">
        <f t="shared" si="116"/>
        <v>-180</v>
      </c>
      <c r="F192" s="3">
        <f t="shared" si="116"/>
        <v>-165</v>
      </c>
      <c r="G192" s="3">
        <f t="shared" si="116"/>
        <v>-150</v>
      </c>
      <c r="H192" s="3">
        <f t="shared" si="115"/>
        <v>-135</v>
      </c>
      <c r="I192" s="3">
        <f t="shared" si="115"/>
        <v>-120</v>
      </c>
      <c r="J192" s="3">
        <f t="shared" si="115"/>
        <v>-105</v>
      </c>
      <c r="K192" s="3">
        <f t="shared" si="115"/>
        <v>-90</v>
      </c>
      <c r="L192" s="3">
        <f t="shared" si="130"/>
        <v>-75</v>
      </c>
      <c r="M192" s="3">
        <f t="shared" si="117"/>
        <v>-60</v>
      </c>
      <c r="N192" s="3">
        <f t="shared" si="117"/>
        <v>-45</v>
      </c>
      <c r="O192" s="3">
        <f t="shared" si="117"/>
        <v>-30</v>
      </c>
      <c r="P192" s="3">
        <f t="shared" si="117"/>
        <v>-15</v>
      </c>
      <c r="Q192" s="3">
        <f t="shared" si="118"/>
        <v>0</v>
      </c>
      <c r="R192" s="3">
        <f t="shared" si="118"/>
        <v>15</v>
      </c>
      <c r="S192" s="3">
        <f t="shared" si="118"/>
        <v>30</v>
      </c>
      <c r="T192" s="3">
        <f t="shared" si="118"/>
        <v>45</v>
      </c>
      <c r="U192" s="3">
        <f t="shared" si="125"/>
        <v>60</v>
      </c>
      <c r="V192" s="3">
        <f t="shared" si="125"/>
        <v>75</v>
      </c>
      <c r="W192" s="3">
        <f t="shared" si="125"/>
        <v>90</v>
      </c>
      <c r="X192" s="3">
        <f t="shared" si="125"/>
        <v>105</v>
      </c>
      <c r="Y192" s="3">
        <f t="shared" si="126"/>
        <v>120</v>
      </c>
      <c r="Z192" s="3">
        <f t="shared" si="126"/>
        <v>135</v>
      </c>
      <c r="AA192" s="3">
        <f t="shared" si="126"/>
        <v>150</v>
      </c>
      <c r="AB192" s="3">
        <f t="shared" si="119"/>
        <v>165</v>
      </c>
      <c r="AC192" s="3">
        <f t="shared" si="96"/>
        <v>180</v>
      </c>
      <c r="AD192" s="7">
        <f t="shared" si="107"/>
        <v>178.99951588334787</v>
      </c>
      <c r="AE192" s="7">
        <f t="shared" si="107"/>
        <v>166.12392017467246</v>
      </c>
      <c r="AF192" s="7">
        <f t="shared" si="107"/>
        <v>152.33809765458071</v>
      </c>
      <c r="AG192" s="7">
        <f t="shared" si="97"/>
        <v>138.61684150519415</v>
      </c>
      <c r="AH192" s="7">
        <f t="shared" si="93"/>
        <v>125.01931123304833</v>
      </c>
      <c r="AI192" s="7">
        <f t="shared" si="93"/>
        <v>111.61504635609438</v>
      </c>
      <c r="AJ192" s="7">
        <f t="shared" si="93"/>
        <v>98.50278250641297</v>
      </c>
      <c r="AK192" s="7">
        <f t="shared" si="93"/>
        <v>85.83357153472258</v>
      </c>
      <c r="AL192" s="7">
        <f t="shared" si="120"/>
        <v>73.850917046363136</v>
      </c>
      <c r="AM192" s="7">
        <f t="shared" si="120"/>
        <v>62.961408038858536</v>
      </c>
      <c r="AN192" s="7">
        <f t="shared" si="120"/>
        <v>53.84386929786664</v>
      </c>
      <c r="AO192" s="7">
        <f t="shared" si="120"/>
        <v>47.537943481548687</v>
      </c>
      <c r="AP192" s="7">
        <f t="shared" si="121"/>
        <v>45.240484116651821</v>
      </c>
      <c r="AQ192" s="7">
        <f t="shared" si="121"/>
        <v>47.537943481548687</v>
      </c>
      <c r="AR192" s="7">
        <f t="shared" si="121"/>
        <v>53.84386929786664</v>
      </c>
      <c r="AS192" s="7">
        <f t="shared" si="121"/>
        <v>62.961408038858536</v>
      </c>
      <c r="AT192" s="7">
        <f t="shared" si="127"/>
        <v>73.850917046363136</v>
      </c>
      <c r="AU192" s="7">
        <f t="shared" si="127"/>
        <v>85.83357153472258</v>
      </c>
      <c r="AV192" s="7">
        <f t="shared" si="127"/>
        <v>98.50278250641297</v>
      </c>
      <c r="AW192" s="7">
        <f t="shared" si="127"/>
        <v>111.61504635609438</v>
      </c>
      <c r="AX192" s="7">
        <f t="shared" si="128"/>
        <v>125.01931123304833</v>
      </c>
      <c r="AY192" s="7">
        <f t="shared" si="128"/>
        <v>138.61684150519415</v>
      </c>
      <c r="AZ192" s="7">
        <f t="shared" si="128"/>
        <v>152.33809765458071</v>
      </c>
      <c r="BA192" s="7">
        <f t="shared" si="122"/>
        <v>166.12392017467246</v>
      </c>
      <c r="BB192" s="7">
        <f t="shared" si="98"/>
        <v>178.99951588334787</v>
      </c>
      <c r="BC192" s="7">
        <f t="shared" si="108"/>
        <v>80.006083469884018</v>
      </c>
      <c r="BD192" s="7">
        <f t="shared" si="99"/>
        <v>10.667477795984535</v>
      </c>
      <c r="BE192" s="40">
        <f t="shared" si="109"/>
        <v>0.96701100059915313</v>
      </c>
      <c r="BF192" s="40">
        <f t="shared" si="110"/>
        <v>0</v>
      </c>
      <c r="BG192" s="40">
        <f t="shared" si="111"/>
        <v>0</v>
      </c>
      <c r="BH192" s="40">
        <f t="shared" si="111"/>
        <v>0</v>
      </c>
      <c r="BI192" s="40">
        <f t="shared" si="111"/>
        <v>0</v>
      </c>
      <c r="BJ192" s="40">
        <f t="shared" si="100"/>
        <v>0</v>
      </c>
      <c r="BK192" s="40">
        <f t="shared" si="94"/>
        <v>0</v>
      </c>
      <c r="BL192" s="40">
        <f t="shared" si="112"/>
        <v>0</v>
      </c>
      <c r="BM192" s="40">
        <f t="shared" si="112"/>
        <v>96.04138372077459</v>
      </c>
      <c r="BN192" s="40">
        <f t="shared" si="112"/>
        <v>367.67123197183554</v>
      </c>
      <c r="BO192" s="40">
        <f t="shared" si="101"/>
        <v>600.92507064819756</v>
      </c>
      <c r="BP192" s="40">
        <f t="shared" si="95"/>
        <v>779.90703611426056</v>
      </c>
      <c r="BQ192" s="40">
        <f t="shared" si="95"/>
        <v>892.41980320519576</v>
      </c>
      <c r="BR192" s="40">
        <f t="shared" si="95"/>
        <v>930.7958127798945</v>
      </c>
      <c r="BS192" s="40">
        <f t="shared" si="95"/>
        <v>892.41980320519576</v>
      </c>
      <c r="BT192" s="40">
        <f t="shared" si="123"/>
        <v>779.90703611426056</v>
      </c>
      <c r="BU192" s="40">
        <f t="shared" si="123"/>
        <v>600.92507064819756</v>
      </c>
      <c r="BV192" s="40">
        <f t="shared" si="123"/>
        <v>367.67123197183554</v>
      </c>
      <c r="BW192" s="40">
        <f t="shared" si="123"/>
        <v>96.04138372077459</v>
      </c>
      <c r="BX192" s="40">
        <f t="shared" si="124"/>
        <v>0</v>
      </c>
      <c r="BY192" s="40">
        <f t="shared" si="124"/>
        <v>0</v>
      </c>
      <c r="BZ192" s="40">
        <f t="shared" si="124"/>
        <v>0</v>
      </c>
      <c r="CA192" s="40">
        <f t="shared" si="124"/>
        <v>0</v>
      </c>
      <c r="CB192" s="40">
        <f t="shared" si="129"/>
        <v>0</v>
      </c>
      <c r="CC192" s="40">
        <f t="shared" si="129"/>
        <v>0</v>
      </c>
      <c r="CD192" s="40">
        <f t="shared" si="129"/>
        <v>0</v>
      </c>
      <c r="CE192" s="40">
        <f t="shared" si="113"/>
        <v>474.70586451774619</v>
      </c>
      <c r="CF192" s="10">
        <f t="shared" si="102"/>
        <v>1.3963695781748857</v>
      </c>
      <c r="CG192" s="14">
        <v>44377</v>
      </c>
      <c r="CH192" s="35">
        <f t="shared" si="103"/>
        <v>6.9899999999999993</v>
      </c>
      <c r="CI192" s="7">
        <f t="shared" si="104"/>
        <v>21.128650287844938</v>
      </c>
      <c r="CJ192" s="7">
        <f t="shared" si="114"/>
        <v>10.775611646800918</v>
      </c>
      <c r="CK192" s="10">
        <f t="shared" si="105"/>
        <v>13.326612817805598</v>
      </c>
      <c r="CM192" s="17" t="s">
        <v>61</v>
      </c>
      <c r="CN192" t="s">
        <v>81</v>
      </c>
      <c r="CO192" s="18" t="s">
        <v>519</v>
      </c>
      <c r="CP192">
        <v>220.2</v>
      </c>
      <c r="CQ192">
        <v>203.9</v>
      </c>
      <c r="CR192">
        <v>198.1</v>
      </c>
      <c r="CS192">
        <v>186.6</v>
      </c>
      <c r="CT192">
        <v>176.4</v>
      </c>
      <c r="CU192">
        <v>155.80000000000001</v>
      </c>
      <c r="CV192">
        <v>183.3</v>
      </c>
      <c r="CW192">
        <v>205.2</v>
      </c>
      <c r="CX192">
        <v>207.4</v>
      </c>
      <c r="CY192">
        <v>215.4</v>
      </c>
      <c r="CZ192">
        <v>191</v>
      </c>
      <c r="DA192">
        <v>198.6</v>
      </c>
      <c r="DB192">
        <v>2341.9</v>
      </c>
      <c r="DC192" s="17">
        <v>-11.22</v>
      </c>
      <c r="DD192">
        <v>-41.22</v>
      </c>
      <c r="DE192">
        <v>1003.27</v>
      </c>
      <c r="DF192" s="24">
        <v>4762</v>
      </c>
    </row>
    <row r="193" spans="1:110" ht="15.75" thickBot="1" x14ac:dyDescent="0.3">
      <c r="A193" s="8">
        <v>182</v>
      </c>
      <c r="B193" s="3" t="s">
        <v>22</v>
      </c>
      <c r="C193" s="14">
        <v>44378</v>
      </c>
      <c r="D193" s="11">
        <f t="shared" si="106"/>
        <v>23.049627643930584</v>
      </c>
      <c r="E193" s="8">
        <f t="shared" si="116"/>
        <v>-180</v>
      </c>
      <c r="F193" s="3">
        <f t="shared" si="116"/>
        <v>-165</v>
      </c>
      <c r="G193" s="3">
        <f t="shared" si="116"/>
        <v>-150</v>
      </c>
      <c r="H193" s="3">
        <f t="shared" si="115"/>
        <v>-135</v>
      </c>
      <c r="I193" s="3">
        <f t="shared" si="115"/>
        <v>-120</v>
      </c>
      <c r="J193" s="3">
        <f t="shared" si="115"/>
        <v>-105</v>
      </c>
      <c r="K193" s="3">
        <f t="shared" si="115"/>
        <v>-90</v>
      </c>
      <c r="L193" s="3">
        <f t="shared" si="130"/>
        <v>-75</v>
      </c>
      <c r="M193" s="3">
        <f t="shared" si="117"/>
        <v>-60</v>
      </c>
      <c r="N193" s="3">
        <f t="shared" si="117"/>
        <v>-45</v>
      </c>
      <c r="O193" s="3">
        <f t="shared" si="117"/>
        <v>-30</v>
      </c>
      <c r="P193" s="3">
        <f t="shared" si="117"/>
        <v>-15</v>
      </c>
      <c r="Q193" s="3">
        <f t="shared" si="118"/>
        <v>0</v>
      </c>
      <c r="R193" s="3">
        <f t="shared" si="118"/>
        <v>15</v>
      </c>
      <c r="S193" s="3">
        <f t="shared" si="118"/>
        <v>30</v>
      </c>
      <c r="T193" s="3">
        <f t="shared" si="118"/>
        <v>45</v>
      </c>
      <c r="U193" s="3">
        <f t="shared" si="125"/>
        <v>60</v>
      </c>
      <c r="V193" s="3">
        <f t="shared" si="125"/>
        <v>75</v>
      </c>
      <c r="W193" s="3">
        <f t="shared" si="125"/>
        <v>90</v>
      </c>
      <c r="X193" s="3">
        <f t="shared" si="125"/>
        <v>105</v>
      </c>
      <c r="Y193" s="3">
        <f t="shared" si="126"/>
        <v>120</v>
      </c>
      <c r="Z193" s="3">
        <f t="shared" si="126"/>
        <v>135</v>
      </c>
      <c r="AA193" s="3">
        <f t="shared" si="126"/>
        <v>150</v>
      </c>
      <c r="AB193" s="3">
        <f t="shared" si="119"/>
        <v>165</v>
      </c>
      <c r="AC193" s="3">
        <f t="shared" si="96"/>
        <v>180</v>
      </c>
      <c r="AD193" s="7">
        <f t="shared" si="107"/>
        <v>179.0703723560693</v>
      </c>
      <c r="AE193" s="7">
        <f t="shared" si="107"/>
        <v>166.125239607205</v>
      </c>
      <c r="AF193" s="7">
        <f t="shared" si="107"/>
        <v>152.3332412228161</v>
      </c>
      <c r="AG193" s="7">
        <f t="shared" si="97"/>
        <v>138.60724464644184</v>
      </c>
      <c r="AH193" s="7">
        <f t="shared" si="93"/>
        <v>125.00505599944715</v>
      </c>
      <c r="AI193" s="7">
        <f t="shared" si="93"/>
        <v>111.59581206699205</v>
      </c>
      <c r="AJ193" s="7">
        <f t="shared" si="93"/>
        <v>98.477966199264714</v>
      </c>
      <c r="AK193" s="7">
        <f t="shared" si="93"/>
        <v>85.802282466646275</v>
      </c>
      <c r="AL193" s="7">
        <f t="shared" si="120"/>
        <v>73.811963075418632</v>
      </c>
      <c r="AM193" s="7">
        <f t="shared" si="120"/>
        <v>62.913408948159095</v>
      </c>
      <c r="AN193" s="7">
        <f t="shared" si="120"/>
        <v>53.785842905744737</v>
      </c>
      <c r="AO193" s="7">
        <f t="shared" si="120"/>
        <v>47.470938053039568</v>
      </c>
      <c r="AP193" s="7">
        <f t="shared" si="121"/>
        <v>45.169627643930582</v>
      </c>
      <c r="AQ193" s="7">
        <f t="shared" si="121"/>
        <v>47.470938053039568</v>
      </c>
      <c r="AR193" s="7">
        <f t="shared" si="121"/>
        <v>53.785842905744737</v>
      </c>
      <c r="AS193" s="7">
        <f t="shared" si="121"/>
        <v>62.913408948159095</v>
      </c>
      <c r="AT193" s="7">
        <f t="shared" si="127"/>
        <v>73.811963075418632</v>
      </c>
      <c r="AU193" s="7">
        <f t="shared" si="127"/>
        <v>85.802282466646275</v>
      </c>
      <c r="AV193" s="7">
        <f t="shared" si="127"/>
        <v>98.477966199264714</v>
      </c>
      <c r="AW193" s="7">
        <f t="shared" si="127"/>
        <v>111.59581206699205</v>
      </c>
      <c r="AX193" s="7">
        <f t="shared" si="128"/>
        <v>125.00505599944715</v>
      </c>
      <c r="AY193" s="7">
        <f t="shared" si="128"/>
        <v>138.60724464644184</v>
      </c>
      <c r="AZ193" s="7">
        <f t="shared" si="128"/>
        <v>152.3332412228161</v>
      </c>
      <c r="BA193" s="7">
        <f t="shared" si="122"/>
        <v>166.125239607205</v>
      </c>
      <c r="BB193" s="7">
        <f t="shared" si="98"/>
        <v>179.0703723560693</v>
      </c>
      <c r="BC193" s="7">
        <f t="shared" si="108"/>
        <v>80.040638873192805</v>
      </c>
      <c r="BD193" s="7">
        <f t="shared" si="99"/>
        <v>10.672085183092374</v>
      </c>
      <c r="BE193" s="40">
        <f t="shared" si="109"/>
        <v>0.96700122234916319</v>
      </c>
      <c r="BF193" s="40">
        <f t="shared" si="110"/>
        <v>0</v>
      </c>
      <c r="BG193" s="40">
        <f t="shared" si="111"/>
        <v>0</v>
      </c>
      <c r="BH193" s="40">
        <f t="shared" si="111"/>
        <v>0</v>
      </c>
      <c r="BI193" s="40">
        <f t="shared" si="111"/>
        <v>0</v>
      </c>
      <c r="BJ193" s="40">
        <f t="shared" si="100"/>
        <v>0</v>
      </c>
      <c r="BK193" s="40">
        <f t="shared" si="94"/>
        <v>0</v>
      </c>
      <c r="BL193" s="40">
        <f t="shared" si="112"/>
        <v>0</v>
      </c>
      <c r="BM193" s="40">
        <f t="shared" si="112"/>
        <v>96.760371307549164</v>
      </c>
      <c r="BN193" s="40">
        <f t="shared" si="112"/>
        <v>368.53068719060906</v>
      </c>
      <c r="BO193" s="40">
        <f t="shared" si="101"/>
        <v>601.90514815713766</v>
      </c>
      <c r="BP193" s="40">
        <f t="shared" si="95"/>
        <v>780.97967036179728</v>
      </c>
      <c r="BQ193" s="40">
        <f t="shared" si="95"/>
        <v>893.55062105098091</v>
      </c>
      <c r="BR193" s="40">
        <f t="shared" si="95"/>
        <v>931.94647596751258</v>
      </c>
      <c r="BS193" s="40">
        <f t="shared" si="95"/>
        <v>893.55062105098091</v>
      </c>
      <c r="BT193" s="40">
        <f t="shared" si="123"/>
        <v>780.97967036179728</v>
      </c>
      <c r="BU193" s="40">
        <f t="shared" si="123"/>
        <v>601.90514815713766</v>
      </c>
      <c r="BV193" s="40">
        <f t="shared" si="123"/>
        <v>368.53068719060906</v>
      </c>
      <c r="BW193" s="40">
        <f t="shared" si="123"/>
        <v>96.760371307549164</v>
      </c>
      <c r="BX193" s="40">
        <f t="shared" si="124"/>
        <v>0</v>
      </c>
      <c r="BY193" s="40">
        <f t="shared" si="124"/>
        <v>0</v>
      </c>
      <c r="BZ193" s="40">
        <f t="shared" si="124"/>
        <v>0</v>
      </c>
      <c r="CA193" s="40">
        <f t="shared" si="124"/>
        <v>0</v>
      </c>
      <c r="CB193" s="40">
        <f t="shared" si="129"/>
        <v>0</v>
      </c>
      <c r="CC193" s="40">
        <f t="shared" si="129"/>
        <v>0</v>
      </c>
      <c r="CD193" s="40">
        <f t="shared" si="129"/>
        <v>0</v>
      </c>
      <c r="CE193" s="40">
        <f t="shared" si="113"/>
        <v>475.29270274343145</v>
      </c>
      <c r="CF193" s="10">
        <f t="shared" si="102"/>
        <v>1.3969726837369785</v>
      </c>
      <c r="CG193" s="14">
        <v>44378</v>
      </c>
      <c r="CH193" s="35">
        <f t="shared" si="103"/>
        <v>7.6064516129032258</v>
      </c>
      <c r="CI193" s="7">
        <f t="shared" si="104"/>
        <v>21.174905429337528</v>
      </c>
      <c r="CJ193" s="7">
        <f t="shared" si="114"/>
        <v>10.79920176896214</v>
      </c>
      <c r="CK193" s="10">
        <f t="shared" si="105"/>
        <v>13.988698224275058</v>
      </c>
      <c r="CM193" s="17" t="s">
        <v>239</v>
      </c>
      <c r="CN193" t="s">
        <v>244</v>
      </c>
      <c r="CO193" s="18" t="s">
        <v>520</v>
      </c>
      <c r="CP193">
        <v>208</v>
      </c>
      <c r="CQ193">
        <v>186.9</v>
      </c>
      <c r="CR193">
        <v>195</v>
      </c>
      <c r="CS193">
        <v>217.1</v>
      </c>
      <c r="CT193">
        <v>260</v>
      </c>
      <c r="CU193">
        <v>271.5</v>
      </c>
      <c r="CV193">
        <v>294.3</v>
      </c>
      <c r="CW193">
        <v>312.89999999999998</v>
      </c>
      <c r="CX193">
        <v>301.10000000000002</v>
      </c>
      <c r="CY193">
        <v>289.2</v>
      </c>
      <c r="CZ193">
        <v>254.1</v>
      </c>
      <c r="DA193">
        <v>224.1</v>
      </c>
      <c r="DB193">
        <v>3014.2</v>
      </c>
      <c r="DC193" s="17">
        <v>-7.85</v>
      </c>
      <c r="DD193">
        <v>-41.9</v>
      </c>
      <c r="DE193">
        <v>242</v>
      </c>
      <c r="DF193" s="24">
        <v>25689</v>
      </c>
    </row>
    <row r="194" spans="1:110" ht="15.75" thickBot="1" x14ac:dyDescent="0.3">
      <c r="A194" s="8">
        <v>183</v>
      </c>
      <c r="B194" s="3" t="s">
        <v>22</v>
      </c>
      <c r="C194" s="14">
        <v>44379</v>
      </c>
      <c r="D194" s="11">
        <f t="shared" si="106"/>
        <v>22.971941069086743</v>
      </c>
      <c r="E194" s="8">
        <f t="shared" si="116"/>
        <v>-180</v>
      </c>
      <c r="F194" s="3">
        <f t="shared" si="116"/>
        <v>-165</v>
      </c>
      <c r="G194" s="3">
        <f t="shared" si="116"/>
        <v>-150</v>
      </c>
      <c r="H194" s="3">
        <f t="shared" si="115"/>
        <v>-135</v>
      </c>
      <c r="I194" s="3">
        <f t="shared" si="115"/>
        <v>-120</v>
      </c>
      <c r="J194" s="3">
        <f t="shared" si="115"/>
        <v>-105</v>
      </c>
      <c r="K194" s="3">
        <f t="shared" si="115"/>
        <v>-90</v>
      </c>
      <c r="L194" s="3">
        <f t="shared" si="130"/>
        <v>-75</v>
      </c>
      <c r="M194" s="3">
        <f t="shared" si="117"/>
        <v>-60</v>
      </c>
      <c r="N194" s="3">
        <f t="shared" si="117"/>
        <v>-45</v>
      </c>
      <c r="O194" s="3">
        <f t="shared" si="117"/>
        <v>-30</v>
      </c>
      <c r="P194" s="3">
        <f t="shared" si="117"/>
        <v>-15</v>
      </c>
      <c r="Q194" s="3">
        <f t="shared" si="118"/>
        <v>0</v>
      </c>
      <c r="R194" s="3">
        <f t="shared" si="118"/>
        <v>15</v>
      </c>
      <c r="S194" s="3">
        <f t="shared" si="118"/>
        <v>30</v>
      </c>
      <c r="T194" s="3">
        <f t="shared" si="118"/>
        <v>45</v>
      </c>
      <c r="U194" s="3">
        <f t="shared" si="125"/>
        <v>60</v>
      </c>
      <c r="V194" s="3">
        <f t="shared" si="125"/>
        <v>75</v>
      </c>
      <c r="W194" s="3">
        <f t="shared" si="125"/>
        <v>90</v>
      </c>
      <c r="X194" s="3">
        <f t="shared" si="125"/>
        <v>105</v>
      </c>
      <c r="Y194" s="3">
        <f t="shared" si="126"/>
        <v>120</v>
      </c>
      <c r="Z194" s="3">
        <f t="shared" si="126"/>
        <v>135</v>
      </c>
      <c r="AA194" s="3">
        <f t="shared" si="126"/>
        <v>150</v>
      </c>
      <c r="AB194" s="3">
        <f t="shared" si="119"/>
        <v>165</v>
      </c>
      <c r="AC194" s="3">
        <f t="shared" si="96"/>
        <v>180</v>
      </c>
      <c r="AD194" s="7">
        <f t="shared" si="107"/>
        <v>179.14805893091386</v>
      </c>
      <c r="AE194" s="7">
        <f t="shared" si="107"/>
        <v>166.12627863492349</v>
      </c>
      <c r="AF194" s="7">
        <f t="shared" si="107"/>
        <v>152.32772551672537</v>
      </c>
      <c r="AG194" s="7">
        <f t="shared" si="97"/>
        <v>138.59661057790544</v>
      </c>
      <c r="AH194" s="7">
        <f t="shared" si="93"/>
        <v>124.98935899579337</v>
      </c>
      <c r="AI194" s="7">
        <f t="shared" si="93"/>
        <v>111.57468679865589</v>
      </c>
      <c r="AJ194" s="7">
        <f t="shared" si="93"/>
        <v>98.450744594599882</v>
      </c>
      <c r="AK194" s="7">
        <f t="shared" si="93"/>
        <v>85.767983287970324</v>
      </c>
      <c r="AL194" s="7">
        <f t="shared" si="120"/>
        <v>73.76927460024136</v>
      </c>
      <c r="AM194" s="7">
        <f t="shared" si="120"/>
        <v>62.860810941411295</v>
      </c>
      <c r="AN194" s="7">
        <f t="shared" si="120"/>
        <v>53.722247455932596</v>
      </c>
      <c r="AO194" s="7">
        <f t="shared" si="120"/>
        <v>47.397483517840023</v>
      </c>
      <c r="AP194" s="7">
        <f t="shared" si="121"/>
        <v>45.091941069086744</v>
      </c>
      <c r="AQ194" s="7">
        <f t="shared" si="121"/>
        <v>47.397483517840023</v>
      </c>
      <c r="AR194" s="7">
        <f t="shared" si="121"/>
        <v>53.722247455932596</v>
      </c>
      <c r="AS194" s="7">
        <f t="shared" si="121"/>
        <v>62.860810941411295</v>
      </c>
      <c r="AT194" s="7">
        <f t="shared" si="127"/>
        <v>73.76927460024136</v>
      </c>
      <c r="AU194" s="7">
        <f t="shared" si="127"/>
        <v>85.767983287970324</v>
      </c>
      <c r="AV194" s="7">
        <f t="shared" si="127"/>
        <v>98.450744594599882</v>
      </c>
      <c r="AW194" s="7">
        <f t="shared" si="127"/>
        <v>111.57468679865589</v>
      </c>
      <c r="AX194" s="7">
        <f t="shared" si="128"/>
        <v>124.98935899579337</v>
      </c>
      <c r="AY194" s="7">
        <f t="shared" si="128"/>
        <v>138.59661057790544</v>
      </c>
      <c r="AZ194" s="7">
        <f t="shared" si="128"/>
        <v>152.32772551672537</v>
      </c>
      <c r="BA194" s="7">
        <f t="shared" si="122"/>
        <v>166.12627863492349</v>
      </c>
      <c r="BB194" s="7">
        <f t="shared" si="98"/>
        <v>179.14805893091386</v>
      </c>
      <c r="BC194" s="7">
        <f t="shared" si="108"/>
        <v>80.078479228947856</v>
      </c>
      <c r="BD194" s="7">
        <f t="shared" si="99"/>
        <v>10.677130563859714</v>
      </c>
      <c r="BE194" s="40">
        <f t="shared" si="109"/>
        <v>0.96700122234916319</v>
      </c>
      <c r="BF194" s="40">
        <f t="shared" si="110"/>
        <v>0</v>
      </c>
      <c r="BG194" s="40">
        <f t="shared" si="111"/>
        <v>0</v>
      </c>
      <c r="BH194" s="40">
        <f t="shared" si="111"/>
        <v>0</v>
      </c>
      <c r="BI194" s="40">
        <f t="shared" si="111"/>
        <v>0</v>
      </c>
      <c r="BJ194" s="40">
        <f t="shared" si="100"/>
        <v>0</v>
      </c>
      <c r="BK194" s="40">
        <f t="shared" si="94"/>
        <v>0</v>
      </c>
      <c r="BL194" s="40">
        <f t="shared" si="112"/>
        <v>0</v>
      </c>
      <c r="BM194" s="40">
        <f t="shared" si="112"/>
        <v>97.549559270421796</v>
      </c>
      <c r="BN194" s="40">
        <f t="shared" si="112"/>
        <v>369.47641671094965</v>
      </c>
      <c r="BO194" s="40">
        <f t="shared" si="101"/>
        <v>602.98530296036483</v>
      </c>
      <c r="BP194" s="40">
        <f t="shared" si="95"/>
        <v>782.1629733124505</v>
      </c>
      <c r="BQ194" s="40">
        <f t="shared" si="95"/>
        <v>894.79876563781193</v>
      </c>
      <c r="BR194" s="40">
        <f t="shared" si="95"/>
        <v>933.21673682892424</v>
      </c>
      <c r="BS194" s="40">
        <f t="shared" si="95"/>
        <v>894.79876563781193</v>
      </c>
      <c r="BT194" s="40">
        <f t="shared" si="123"/>
        <v>782.1629733124505</v>
      </c>
      <c r="BU194" s="40">
        <f t="shared" si="123"/>
        <v>602.98530296036483</v>
      </c>
      <c r="BV194" s="40">
        <f t="shared" si="123"/>
        <v>369.47641671094965</v>
      </c>
      <c r="BW194" s="40">
        <f t="shared" si="123"/>
        <v>97.549559270421796</v>
      </c>
      <c r="BX194" s="40">
        <f t="shared" si="124"/>
        <v>0</v>
      </c>
      <c r="BY194" s="40">
        <f t="shared" si="124"/>
        <v>0</v>
      </c>
      <c r="BZ194" s="40">
        <f t="shared" si="124"/>
        <v>0</v>
      </c>
      <c r="CA194" s="40">
        <f t="shared" si="124"/>
        <v>0</v>
      </c>
      <c r="CB194" s="40">
        <f t="shared" si="129"/>
        <v>0</v>
      </c>
      <c r="CC194" s="40">
        <f t="shared" si="129"/>
        <v>0</v>
      </c>
      <c r="CD194" s="40">
        <f t="shared" si="129"/>
        <v>0</v>
      </c>
      <c r="CE194" s="40">
        <f t="shared" si="113"/>
        <v>475.9405357827514</v>
      </c>
      <c r="CF194" s="10">
        <f t="shared" si="102"/>
        <v>1.39763312253503</v>
      </c>
      <c r="CG194" s="14">
        <v>44379</v>
      </c>
      <c r="CH194" s="35">
        <f t="shared" si="103"/>
        <v>7.6064516129032258</v>
      </c>
      <c r="CI194" s="7">
        <f t="shared" si="104"/>
        <v>21.225803153992796</v>
      </c>
      <c r="CJ194" s="7">
        <f t="shared" si="114"/>
        <v>10.825159608536326</v>
      </c>
      <c r="CK194" s="10">
        <f t="shared" si="105"/>
        <v>14.018605193486271</v>
      </c>
      <c r="CM194" s="17" t="s">
        <v>272</v>
      </c>
      <c r="CN194" t="s">
        <v>277</v>
      </c>
      <c r="CO194" s="18" t="s">
        <v>521</v>
      </c>
      <c r="CP194">
        <v>233.9</v>
      </c>
      <c r="CQ194">
        <v>204.5</v>
      </c>
      <c r="CR194">
        <v>215.4</v>
      </c>
      <c r="CS194">
        <v>205.5</v>
      </c>
      <c r="CT194">
        <v>227.1</v>
      </c>
      <c r="CU194">
        <v>215.9</v>
      </c>
      <c r="CV194">
        <v>242.1</v>
      </c>
      <c r="CW194">
        <v>276.3</v>
      </c>
      <c r="CX194">
        <v>289.5</v>
      </c>
      <c r="CY194">
        <v>305.60000000000002</v>
      </c>
      <c r="CZ194">
        <v>293.8</v>
      </c>
      <c r="DA194">
        <v>274.3</v>
      </c>
      <c r="DB194">
        <v>2983.9</v>
      </c>
      <c r="DC194" s="17">
        <v>-5.2</v>
      </c>
      <c r="DD194">
        <v>-37.299999999999997</v>
      </c>
      <c r="DE194">
        <v>38</v>
      </c>
      <c r="DF194" s="24">
        <v>25355</v>
      </c>
    </row>
    <row r="195" spans="1:110" ht="15.75" thickBot="1" x14ac:dyDescent="0.3">
      <c r="A195" s="8">
        <v>184</v>
      </c>
      <c r="B195" s="3" t="s">
        <v>22</v>
      </c>
      <c r="C195" s="14">
        <v>44380</v>
      </c>
      <c r="D195" s="11">
        <f t="shared" si="106"/>
        <v>22.887447412329035</v>
      </c>
      <c r="E195" s="8">
        <f t="shared" si="116"/>
        <v>-180</v>
      </c>
      <c r="F195" s="3">
        <f t="shared" si="116"/>
        <v>-165</v>
      </c>
      <c r="G195" s="3">
        <f t="shared" si="116"/>
        <v>-150</v>
      </c>
      <c r="H195" s="3">
        <f t="shared" si="115"/>
        <v>-135</v>
      </c>
      <c r="I195" s="3">
        <f t="shared" si="115"/>
        <v>-120</v>
      </c>
      <c r="J195" s="3">
        <f t="shared" si="115"/>
        <v>-105</v>
      </c>
      <c r="K195" s="3">
        <f t="shared" si="115"/>
        <v>-90</v>
      </c>
      <c r="L195" s="3">
        <f t="shared" si="130"/>
        <v>-75</v>
      </c>
      <c r="M195" s="3">
        <f t="shared" si="117"/>
        <v>-60</v>
      </c>
      <c r="N195" s="3">
        <f t="shared" si="117"/>
        <v>-45</v>
      </c>
      <c r="O195" s="3">
        <f t="shared" si="117"/>
        <v>-30</v>
      </c>
      <c r="P195" s="3">
        <f t="shared" si="117"/>
        <v>-15</v>
      </c>
      <c r="Q195" s="3">
        <f t="shared" si="118"/>
        <v>0</v>
      </c>
      <c r="R195" s="3">
        <f t="shared" si="118"/>
        <v>15</v>
      </c>
      <c r="S195" s="3">
        <f t="shared" si="118"/>
        <v>30</v>
      </c>
      <c r="T195" s="3">
        <f t="shared" si="118"/>
        <v>45</v>
      </c>
      <c r="U195" s="3">
        <f t="shared" si="125"/>
        <v>60</v>
      </c>
      <c r="V195" s="3">
        <f t="shared" si="125"/>
        <v>75</v>
      </c>
      <c r="W195" s="3">
        <f t="shared" si="125"/>
        <v>90</v>
      </c>
      <c r="X195" s="3">
        <f t="shared" si="125"/>
        <v>105</v>
      </c>
      <c r="Y195" s="3">
        <f t="shared" si="126"/>
        <v>120</v>
      </c>
      <c r="Z195" s="3">
        <f t="shared" si="126"/>
        <v>135</v>
      </c>
      <c r="AA195" s="3">
        <f t="shared" si="126"/>
        <v>150</v>
      </c>
      <c r="AB195" s="3">
        <f t="shared" si="119"/>
        <v>165</v>
      </c>
      <c r="AC195" s="3">
        <f t="shared" si="96"/>
        <v>180</v>
      </c>
      <c r="AD195" s="7">
        <f t="shared" si="107"/>
        <v>179.23255258767111</v>
      </c>
      <c r="AE195" s="7">
        <f t="shared" si="107"/>
        <v>166.12692459639152</v>
      </c>
      <c r="AF195" s="7">
        <f t="shared" si="107"/>
        <v>152.32149966737197</v>
      </c>
      <c r="AG195" s="7">
        <f t="shared" si="97"/>
        <v>138.58491167549306</v>
      </c>
      <c r="AH195" s="7">
        <f t="shared" si="93"/>
        <v>124.9722063185164</v>
      </c>
      <c r="AI195" s="7">
        <f t="shared" si="93"/>
        <v>111.55166670373794</v>
      </c>
      <c r="AJ195" s="7">
        <f t="shared" si="93"/>
        <v>98.421122185758477</v>
      </c>
      <c r="AK195" s="7">
        <f t="shared" si="93"/>
        <v>85.730685859873333</v>
      </c>
      <c r="AL195" s="7">
        <f t="shared" si="120"/>
        <v>73.722869967578106</v>
      </c>
      <c r="AM195" s="7">
        <f t="shared" si="120"/>
        <v>62.80363738961961</v>
      </c>
      <c r="AN195" s="7">
        <f t="shared" si="120"/>
        <v>53.653108601824449</v>
      </c>
      <c r="AO195" s="7">
        <f t="shared" si="120"/>
        <v>47.317604392784709</v>
      </c>
      <c r="AP195" s="7">
        <f t="shared" si="121"/>
        <v>45.007447412329036</v>
      </c>
      <c r="AQ195" s="7">
        <f t="shared" si="121"/>
        <v>47.317604392784709</v>
      </c>
      <c r="AR195" s="7">
        <f t="shared" si="121"/>
        <v>53.653108601824449</v>
      </c>
      <c r="AS195" s="7">
        <f t="shared" si="121"/>
        <v>62.80363738961961</v>
      </c>
      <c r="AT195" s="7">
        <f t="shared" si="127"/>
        <v>73.722869967578106</v>
      </c>
      <c r="AU195" s="7">
        <f t="shared" si="127"/>
        <v>85.730685859873333</v>
      </c>
      <c r="AV195" s="7">
        <f t="shared" si="127"/>
        <v>98.421122185758477</v>
      </c>
      <c r="AW195" s="7">
        <f t="shared" si="127"/>
        <v>111.55166670373794</v>
      </c>
      <c r="AX195" s="7">
        <f t="shared" si="128"/>
        <v>124.9722063185164</v>
      </c>
      <c r="AY195" s="7">
        <f t="shared" si="128"/>
        <v>138.58491167549306</v>
      </c>
      <c r="AZ195" s="7">
        <f t="shared" si="128"/>
        <v>152.32149966737197</v>
      </c>
      <c r="BA195" s="7">
        <f t="shared" si="122"/>
        <v>166.12692459639152</v>
      </c>
      <c r="BB195" s="7">
        <f t="shared" si="98"/>
        <v>179.23255258767111</v>
      </c>
      <c r="BC195" s="7">
        <f t="shared" si="108"/>
        <v>80.119580947343152</v>
      </c>
      <c r="BD195" s="7">
        <f t="shared" si="99"/>
        <v>10.682610792979087</v>
      </c>
      <c r="BE195" s="40">
        <f t="shared" si="109"/>
        <v>0.96701100059915313</v>
      </c>
      <c r="BF195" s="40">
        <f t="shared" si="110"/>
        <v>0</v>
      </c>
      <c r="BG195" s="40">
        <f t="shared" si="111"/>
        <v>0</v>
      </c>
      <c r="BH195" s="40">
        <f t="shared" si="111"/>
        <v>0</v>
      </c>
      <c r="BI195" s="40">
        <f t="shared" si="111"/>
        <v>0</v>
      </c>
      <c r="BJ195" s="40">
        <f t="shared" si="100"/>
        <v>0</v>
      </c>
      <c r="BK195" s="40">
        <f t="shared" si="94"/>
        <v>0</v>
      </c>
      <c r="BL195" s="40">
        <f t="shared" si="112"/>
        <v>0</v>
      </c>
      <c r="BM195" s="40">
        <f t="shared" si="112"/>
        <v>98.40868920053498</v>
      </c>
      <c r="BN195" s="40">
        <f t="shared" si="112"/>
        <v>370.50798861008116</v>
      </c>
      <c r="BO195" s="40">
        <f t="shared" si="101"/>
        <v>604.16495413532482</v>
      </c>
      <c r="BP195" s="40">
        <f t="shared" si="95"/>
        <v>783.45624971211396</v>
      </c>
      <c r="BQ195" s="40">
        <f t="shared" si="95"/>
        <v>896.16346983976507</v>
      </c>
      <c r="BR195" s="40">
        <f t="shared" si="95"/>
        <v>934.60580372406719</v>
      </c>
      <c r="BS195" s="40">
        <f t="shared" si="95"/>
        <v>896.16346983976507</v>
      </c>
      <c r="BT195" s="40">
        <f t="shared" si="123"/>
        <v>783.45624971211396</v>
      </c>
      <c r="BU195" s="40">
        <f t="shared" si="123"/>
        <v>604.16495413532482</v>
      </c>
      <c r="BV195" s="40">
        <f t="shared" si="123"/>
        <v>370.50798861008116</v>
      </c>
      <c r="BW195" s="40">
        <f t="shared" si="123"/>
        <v>98.40868920053498</v>
      </c>
      <c r="BX195" s="40">
        <f t="shared" si="124"/>
        <v>0</v>
      </c>
      <c r="BY195" s="40">
        <f t="shared" si="124"/>
        <v>0</v>
      </c>
      <c r="BZ195" s="40">
        <f t="shared" si="124"/>
        <v>0</v>
      </c>
      <c r="CA195" s="40">
        <f t="shared" si="124"/>
        <v>0</v>
      </c>
      <c r="CB195" s="40">
        <f t="shared" si="129"/>
        <v>0</v>
      </c>
      <c r="CC195" s="40">
        <f t="shared" si="129"/>
        <v>0</v>
      </c>
      <c r="CD195" s="40">
        <f t="shared" si="129"/>
        <v>0</v>
      </c>
      <c r="CE195" s="40">
        <f t="shared" si="113"/>
        <v>476.64895989927425</v>
      </c>
      <c r="CF195" s="10">
        <f t="shared" si="102"/>
        <v>1.3983504828492557</v>
      </c>
      <c r="CG195" s="14">
        <v>44380</v>
      </c>
      <c r="CH195" s="35">
        <f t="shared" si="103"/>
        <v>7.6064516129032258</v>
      </c>
      <c r="CI195" s="7">
        <f t="shared" si="104"/>
        <v>21.281315982290653</v>
      </c>
      <c r="CJ195" s="7">
        <f t="shared" si="114"/>
        <v>10.853471150968234</v>
      </c>
      <c r="CK195" s="10">
        <f t="shared" si="105"/>
        <v>14.051224334192549</v>
      </c>
      <c r="CM195" s="17" t="s">
        <v>272</v>
      </c>
      <c r="CN195" t="s">
        <v>278</v>
      </c>
      <c r="CO195" s="18" t="s">
        <v>522</v>
      </c>
      <c r="CP195">
        <v>259</v>
      </c>
      <c r="CQ195">
        <v>226.4</v>
      </c>
      <c r="CR195">
        <v>234.4</v>
      </c>
      <c r="CS195">
        <v>208.7</v>
      </c>
      <c r="CT195">
        <v>224.8</v>
      </c>
      <c r="CU195">
        <v>198.6</v>
      </c>
      <c r="CV195">
        <v>215.4</v>
      </c>
      <c r="CW195">
        <v>245</v>
      </c>
      <c r="CX195">
        <v>264.39999999999998</v>
      </c>
      <c r="CY195">
        <v>291.89999999999998</v>
      </c>
      <c r="CZ195">
        <v>279.2</v>
      </c>
      <c r="DA195">
        <v>284.3</v>
      </c>
      <c r="DB195">
        <v>2932.1</v>
      </c>
      <c r="DC195" s="17">
        <v>-5.92</v>
      </c>
      <c r="DD195">
        <v>-35.200000000000003</v>
      </c>
      <c r="DE195">
        <v>48.6</v>
      </c>
      <c r="DF195" s="24">
        <v>4019</v>
      </c>
    </row>
    <row r="196" spans="1:110" ht="15.75" thickBot="1" x14ac:dyDescent="0.3">
      <c r="A196" s="8">
        <v>185</v>
      </c>
      <c r="B196" s="3" t="s">
        <v>22</v>
      </c>
      <c r="C196" s="14">
        <v>44381</v>
      </c>
      <c r="D196" s="11">
        <f t="shared" si="106"/>
        <v>22.796171710951487</v>
      </c>
      <c r="E196" s="8">
        <f t="shared" si="116"/>
        <v>-180</v>
      </c>
      <c r="F196" s="3">
        <f t="shared" si="116"/>
        <v>-165</v>
      </c>
      <c r="G196" s="3">
        <f t="shared" si="116"/>
        <v>-150</v>
      </c>
      <c r="H196" s="3">
        <f t="shared" si="115"/>
        <v>-135</v>
      </c>
      <c r="I196" s="3">
        <f t="shared" si="115"/>
        <v>-120</v>
      </c>
      <c r="J196" s="3">
        <f t="shared" si="115"/>
        <v>-105</v>
      </c>
      <c r="K196" s="3">
        <f t="shared" si="115"/>
        <v>-90</v>
      </c>
      <c r="L196" s="3">
        <f t="shared" si="130"/>
        <v>-75</v>
      </c>
      <c r="M196" s="3">
        <f t="shared" si="117"/>
        <v>-60</v>
      </c>
      <c r="N196" s="3">
        <f t="shared" si="117"/>
        <v>-45</v>
      </c>
      <c r="O196" s="3">
        <f t="shared" si="117"/>
        <v>-30</v>
      </c>
      <c r="P196" s="3">
        <f t="shared" si="117"/>
        <v>-15</v>
      </c>
      <c r="Q196" s="3">
        <f t="shared" si="118"/>
        <v>0</v>
      </c>
      <c r="R196" s="3">
        <f t="shared" si="118"/>
        <v>15</v>
      </c>
      <c r="S196" s="3">
        <f t="shared" si="118"/>
        <v>30</v>
      </c>
      <c r="T196" s="3">
        <f t="shared" si="118"/>
        <v>45</v>
      </c>
      <c r="U196" s="3">
        <f t="shared" si="125"/>
        <v>60</v>
      </c>
      <c r="V196" s="3">
        <f t="shared" si="125"/>
        <v>75</v>
      </c>
      <c r="W196" s="3">
        <f t="shared" si="125"/>
        <v>90</v>
      </c>
      <c r="X196" s="3">
        <f t="shared" si="125"/>
        <v>105</v>
      </c>
      <c r="Y196" s="3">
        <f t="shared" si="126"/>
        <v>120</v>
      </c>
      <c r="Z196" s="3">
        <f t="shared" si="126"/>
        <v>135</v>
      </c>
      <c r="AA196" s="3">
        <f t="shared" si="126"/>
        <v>150</v>
      </c>
      <c r="AB196" s="3">
        <f t="shared" si="119"/>
        <v>165</v>
      </c>
      <c r="AC196" s="3">
        <f t="shared" si="96"/>
        <v>180</v>
      </c>
      <c r="AD196" s="7">
        <f t="shared" si="107"/>
        <v>179.32382828904878</v>
      </c>
      <c r="AE196" s="7">
        <f t="shared" si="107"/>
        <v>166.12705554480115</v>
      </c>
      <c r="AF196" s="7">
        <f t="shared" si="107"/>
        <v>152.31450868367614</v>
      </c>
      <c r="AG196" s="7">
        <f t="shared" si="97"/>
        <v>138.57211810009755</v>
      </c>
      <c r="AH196" s="7">
        <f t="shared" si="93"/>
        <v>124.95358297526867</v>
      </c>
      <c r="AI196" s="7">
        <f t="shared" si="93"/>
        <v>111.52674767601103</v>
      </c>
      <c r="AJ196" s="7">
        <f t="shared" si="93"/>
        <v>98.3891039015394</v>
      </c>
      <c r="AK196" s="7">
        <f t="shared" si="93"/>
        <v>85.690403100056727</v>
      </c>
      <c r="AL196" s="7">
        <f t="shared" si="120"/>
        <v>73.672769137204938</v>
      </c>
      <c r="AM196" s="7">
        <f t="shared" si="120"/>
        <v>62.741913719099315</v>
      </c>
      <c r="AN196" s="7">
        <f t="shared" si="120"/>
        <v>53.5784542610049</v>
      </c>
      <c r="AO196" s="7">
        <f t="shared" si="120"/>
        <v>47.231327354681035</v>
      </c>
      <c r="AP196" s="7">
        <f t="shared" si="121"/>
        <v>44.916171710951488</v>
      </c>
      <c r="AQ196" s="7">
        <f t="shared" si="121"/>
        <v>47.231327354681035</v>
      </c>
      <c r="AR196" s="7">
        <f t="shared" si="121"/>
        <v>53.5784542610049</v>
      </c>
      <c r="AS196" s="7">
        <f t="shared" si="121"/>
        <v>62.741913719099315</v>
      </c>
      <c r="AT196" s="7">
        <f t="shared" si="127"/>
        <v>73.672769137204938</v>
      </c>
      <c r="AU196" s="7">
        <f t="shared" si="127"/>
        <v>85.690403100056727</v>
      </c>
      <c r="AV196" s="7">
        <f t="shared" si="127"/>
        <v>98.3891039015394</v>
      </c>
      <c r="AW196" s="7">
        <f t="shared" si="127"/>
        <v>111.52674767601103</v>
      </c>
      <c r="AX196" s="7">
        <f t="shared" si="128"/>
        <v>124.95358297526867</v>
      </c>
      <c r="AY196" s="7">
        <f t="shared" si="128"/>
        <v>138.57211810009755</v>
      </c>
      <c r="AZ196" s="7">
        <f t="shared" si="128"/>
        <v>152.31450868367614</v>
      </c>
      <c r="BA196" s="7">
        <f t="shared" si="122"/>
        <v>166.12705554480115</v>
      </c>
      <c r="BB196" s="7">
        <f t="shared" si="98"/>
        <v>179.32382828904878</v>
      </c>
      <c r="BC196" s="7">
        <f t="shared" si="108"/>
        <v>80.163918557387902</v>
      </c>
      <c r="BD196" s="7">
        <f t="shared" si="99"/>
        <v>10.688522474318386</v>
      </c>
      <c r="BE196" s="40">
        <f t="shared" si="109"/>
        <v>0.96703055420162642</v>
      </c>
      <c r="BF196" s="40">
        <f t="shared" si="110"/>
        <v>0</v>
      </c>
      <c r="BG196" s="40">
        <f t="shared" si="111"/>
        <v>0</v>
      </c>
      <c r="BH196" s="40">
        <f t="shared" si="111"/>
        <v>0</v>
      </c>
      <c r="BI196" s="40">
        <f t="shared" si="111"/>
        <v>0</v>
      </c>
      <c r="BJ196" s="40">
        <f t="shared" si="100"/>
        <v>0</v>
      </c>
      <c r="BK196" s="40">
        <f t="shared" si="94"/>
        <v>0</v>
      </c>
      <c r="BL196" s="40">
        <f t="shared" si="112"/>
        <v>0</v>
      </c>
      <c r="BM196" s="40">
        <f t="shared" si="112"/>
        <v>99.337481348669215</v>
      </c>
      <c r="BN196" s="40">
        <f t="shared" si="112"/>
        <v>371.62493451406129</v>
      </c>
      <c r="BO196" s="40">
        <f t="shared" si="101"/>
        <v>605.44347133235351</v>
      </c>
      <c r="BP196" s="40">
        <f t="shared" si="95"/>
        <v>784.85874492278163</v>
      </c>
      <c r="BQ196" s="40">
        <f t="shared" si="95"/>
        <v>897.64390088791572</v>
      </c>
      <c r="BR196" s="40">
        <f t="shared" si="95"/>
        <v>936.11281723501531</v>
      </c>
      <c r="BS196" s="40">
        <f t="shared" si="95"/>
        <v>897.64390088791572</v>
      </c>
      <c r="BT196" s="40">
        <f t="shared" si="123"/>
        <v>784.85874492278163</v>
      </c>
      <c r="BU196" s="40">
        <f t="shared" si="123"/>
        <v>605.44347133235351</v>
      </c>
      <c r="BV196" s="40">
        <f t="shared" si="123"/>
        <v>371.62493451406129</v>
      </c>
      <c r="BW196" s="40">
        <f t="shared" si="123"/>
        <v>99.337481348669215</v>
      </c>
      <c r="BX196" s="40">
        <f t="shared" si="124"/>
        <v>0</v>
      </c>
      <c r="BY196" s="40">
        <f t="shared" si="124"/>
        <v>0</v>
      </c>
      <c r="BZ196" s="40">
        <f t="shared" si="124"/>
        <v>0</v>
      </c>
      <c r="CA196" s="40">
        <f t="shared" si="124"/>
        <v>0</v>
      </c>
      <c r="CB196" s="40">
        <f t="shared" si="129"/>
        <v>0</v>
      </c>
      <c r="CC196" s="40">
        <f t="shared" si="129"/>
        <v>0</v>
      </c>
      <c r="CD196" s="40">
        <f t="shared" si="129"/>
        <v>0</v>
      </c>
      <c r="CE196" s="40">
        <f t="shared" si="113"/>
        <v>477.41753678985782</v>
      </c>
      <c r="CF196" s="10">
        <f t="shared" si="102"/>
        <v>1.3991243201270018</v>
      </c>
      <c r="CG196" s="14">
        <v>44381</v>
      </c>
      <c r="CH196" s="35">
        <f t="shared" si="103"/>
        <v>7.6064516129032258</v>
      </c>
      <c r="CI196" s="7">
        <f t="shared" si="104"/>
        <v>21.34141413244355</v>
      </c>
      <c r="CJ196" s="7">
        <f t="shared" si="114"/>
        <v>10.88412120754621</v>
      </c>
      <c r="CK196" s="10">
        <f t="shared" si="105"/>
        <v>14.086534368623607</v>
      </c>
      <c r="CM196" s="17" t="s">
        <v>190</v>
      </c>
      <c r="CN196" t="s">
        <v>194</v>
      </c>
      <c r="CO196" s="18" t="s">
        <v>523</v>
      </c>
      <c r="CP196">
        <v>189.2</v>
      </c>
      <c r="CQ196">
        <v>177.4</v>
      </c>
      <c r="CR196">
        <v>210</v>
      </c>
      <c r="CS196">
        <v>225.9</v>
      </c>
      <c r="CT196">
        <v>211.4</v>
      </c>
      <c r="CU196">
        <v>212.2</v>
      </c>
      <c r="CV196">
        <v>230.6</v>
      </c>
      <c r="CW196">
        <v>222</v>
      </c>
      <c r="CX196">
        <v>177.7</v>
      </c>
      <c r="CY196">
        <v>201.1</v>
      </c>
      <c r="CZ196">
        <v>213.8</v>
      </c>
      <c r="DA196">
        <v>206.6</v>
      </c>
      <c r="DB196">
        <v>2477.9</v>
      </c>
      <c r="DC196" s="17">
        <v>-18.989999999999998</v>
      </c>
      <c r="DD196">
        <v>-56.62</v>
      </c>
      <c r="DE196">
        <v>89</v>
      </c>
      <c r="DF196" s="24">
        <v>30864</v>
      </c>
    </row>
    <row r="197" spans="1:110" ht="15.75" thickBot="1" x14ac:dyDescent="0.3">
      <c r="A197" s="8">
        <v>186</v>
      </c>
      <c r="B197" s="3" t="s">
        <v>22</v>
      </c>
      <c r="C197" s="14">
        <v>44382</v>
      </c>
      <c r="D197" s="11">
        <f t="shared" si="106"/>
        <v>22.698141011914306</v>
      </c>
      <c r="E197" s="8">
        <f t="shared" si="116"/>
        <v>-180</v>
      </c>
      <c r="F197" s="3">
        <f t="shared" si="116"/>
        <v>-165</v>
      </c>
      <c r="G197" s="3">
        <f t="shared" si="116"/>
        <v>-150</v>
      </c>
      <c r="H197" s="3">
        <f t="shared" si="115"/>
        <v>-135</v>
      </c>
      <c r="I197" s="3">
        <f t="shared" si="115"/>
        <v>-120</v>
      </c>
      <c r="J197" s="3">
        <f t="shared" si="115"/>
        <v>-105</v>
      </c>
      <c r="K197" s="3">
        <f t="shared" si="115"/>
        <v>-90</v>
      </c>
      <c r="L197" s="3">
        <f t="shared" si="130"/>
        <v>-75</v>
      </c>
      <c r="M197" s="3">
        <f t="shared" si="117"/>
        <v>-60</v>
      </c>
      <c r="N197" s="3">
        <f t="shared" si="117"/>
        <v>-45</v>
      </c>
      <c r="O197" s="3">
        <f t="shared" si="117"/>
        <v>-30</v>
      </c>
      <c r="P197" s="3">
        <f t="shared" si="117"/>
        <v>-15</v>
      </c>
      <c r="Q197" s="3">
        <f t="shared" si="118"/>
        <v>0</v>
      </c>
      <c r="R197" s="3">
        <f t="shared" si="118"/>
        <v>15</v>
      </c>
      <c r="S197" s="3">
        <f t="shared" si="118"/>
        <v>30</v>
      </c>
      <c r="T197" s="3">
        <f t="shared" si="118"/>
        <v>45</v>
      </c>
      <c r="U197" s="3">
        <f t="shared" si="125"/>
        <v>60</v>
      </c>
      <c r="V197" s="3">
        <f t="shared" si="125"/>
        <v>75</v>
      </c>
      <c r="W197" s="3">
        <f t="shared" si="125"/>
        <v>90</v>
      </c>
      <c r="X197" s="3">
        <f t="shared" si="125"/>
        <v>105</v>
      </c>
      <c r="Y197" s="3">
        <f t="shared" si="126"/>
        <v>120</v>
      </c>
      <c r="Z197" s="3">
        <f t="shared" si="126"/>
        <v>135</v>
      </c>
      <c r="AA197" s="3">
        <f t="shared" si="126"/>
        <v>150</v>
      </c>
      <c r="AB197" s="3">
        <f t="shared" si="119"/>
        <v>165</v>
      </c>
      <c r="AC197" s="3">
        <f t="shared" si="96"/>
        <v>180</v>
      </c>
      <c r="AD197" s="7">
        <f t="shared" si="107"/>
        <v>179.42185898808538</v>
      </c>
      <c r="AE197" s="7">
        <f t="shared" si="107"/>
        <v>166.12654046649246</v>
      </c>
      <c r="AF197" s="7">
        <f t="shared" si="107"/>
        <v>152.30669355618863</v>
      </c>
      <c r="AG197" s="7">
        <f t="shared" si="97"/>
        <v>138.55819785853521</v>
      </c>
      <c r="AH197" s="7">
        <f t="shared" si="93"/>
        <v>124.93347292185388</v>
      </c>
      <c r="AI197" s="7">
        <f t="shared" si="93"/>
        <v>111.4999253710842</v>
      </c>
      <c r="AJ197" s="7">
        <f t="shared" si="93"/>
        <v>98.354695115049367</v>
      </c>
      <c r="AK197" s="7">
        <f t="shared" si="93"/>
        <v>85.647148983053697</v>
      </c>
      <c r="AL197" s="7">
        <f t="shared" si="120"/>
        <v>73.618993677180526</v>
      </c>
      <c r="AM197" s="7">
        <f t="shared" si="120"/>
        <v>62.675667405660967</v>
      </c>
      <c r="AN197" s="7">
        <f t="shared" si="120"/>
        <v>53.498314611074072</v>
      </c>
      <c r="AO197" s="7">
        <f t="shared" si="120"/>
        <v>47.138681235431513</v>
      </c>
      <c r="AP197" s="7">
        <f t="shared" si="121"/>
        <v>44.818141011914314</v>
      </c>
      <c r="AQ197" s="7">
        <f t="shared" si="121"/>
        <v>47.138681235431513</v>
      </c>
      <c r="AR197" s="7">
        <f t="shared" si="121"/>
        <v>53.498314611074072</v>
      </c>
      <c r="AS197" s="7">
        <f t="shared" si="121"/>
        <v>62.675667405660967</v>
      </c>
      <c r="AT197" s="7">
        <f t="shared" si="127"/>
        <v>73.618993677180526</v>
      </c>
      <c r="AU197" s="7">
        <f t="shared" si="127"/>
        <v>85.647148983053697</v>
      </c>
      <c r="AV197" s="7">
        <f t="shared" si="127"/>
        <v>98.354695115049367</v>
      </c>
      <c r="AW197" s="7">
        <f t="shared" si="127"/>
        <v>111.4999253710842</v>
      </c>
      <c r="AX197" s="7">
        <f t="shared" si="128"/>
        <v>124.93347292185388</v>
      </c>
      <c r="AY197" s="7">
        <f t="shared" si="128"/>
        <v>138.55819785853521</v>
      </c>
      <c r="AZ197" s="7">
        <f t="shared" si="128"/>
        <v>152.30669355618863</v>
      </c>
      <c r="BA197" s="7">
        <f t="shared" si="122"/>
        <v>166.12654046649246</v>
      </c>
      <c r="BB197" s="7">
        <f t="shared" si="98"/>
        <v>179.42185898808538</v>
      </c>
      <c r="BC197" s="7">
        <f t="shared" si="108"/>
        <v>80.211464759278456</v>
      </c>
      <c r="BD197" s="7">
        <f t="shared" si="99"/>
        <v>10.694861967903794</v>
      </c>
      <c r="BE197" s="40">
        <f t="shared" si="109"/>
        <v>0.96705987736242871</v>
      </c>
      <c r="BF197" s="40">
        <f t="shared" si="110"/>
        <v>0</v>
      </c>
      <c r="BG197" s="40">
        <f t="shared" si="111"/>
        <v>0</v>
      </c>
      <c r="BH197" s="40">
        <f t="shared" si="111"/>
        <v>0</v>
      </c>
      <c r="BI197" s="40">
        <f t="shared" si="111"/>
        <v>0</v>
      </c>
      <c r="BJ197" s="40">
        <f t="shared" si="100"/>
        <v>0</v>
      </c>
      <c r="BK197" s="40">
        <f t="shared" si="94"/>
        <v>0</v>
      </c>
      <c r="BL197" s="40">
        <f t="shared" si="112"/>
        <v>0</v>
      </c>
      <c r="BM197" s="40">
        <f t="shared" si="112"/>
        <v>100.33563455455933</v>
      </c>
      <c r="BN197" s="40">
        <f t="shared" si="112"/>
        <v>372.82674969678317</v>
      </c>
      <c r="BO197" s="40">
        <f t="shared" si="101"/>
        <v>606.82017501939208</v>
      </c>
      <c r="BP197" s="40">
        <f t="shared" si="95"/>
        <v>786.36964527906957</v>
      </c>
      <c r="BQ197" s="40">
        <f t="shared" si="95"/>
        <v>899.23916079714695</v>
      </c>
      <c r="BR197" s="40">
        <f t="shared" si="95"/>
        <v>937.73685061676167</v>
      </c>
      <c r="BS197" s="40">
        <f t="shared" si="95"/>
        <v>899.23916079714695</v>
      </c>
      <c r="BT197" s="40">
        <f t="shared" si="123"/>
        <v>786.36964527906957</v>
      </c>
      <c r="BU197" s="40">
        <f t="shared" si="123"/>
        <v>606.82017501939208</v>
      </c>
      <c r="BV197" s="40">
        <f t="shared" si="123"/>
        <v>372.82674969678317</v>
      </c>
      <c r="BW197" s="40">
        <f t="shared" si="123"/>
        <v>100.33563455455933</v>
      </c>
      <c r="BX197" s="40">
        <f t="shared" si="124"/>
        <v>0</v>
      </c>
      <c r="BY197" s="40">
        <f t="shared" si="124"/>
        <v>0</v>
      </c>
      <c r="BZ197" s="40">
        <f t="shared" si="124"/>
        <v>0</v>
      </c>
      <c r="CA197" s="40">
        <f t="shared" si="124"/>
        <v>0</v>
      </c>
      <c r="CB197" s="40">
        <f t="shared" si="129"/>
        <v>0</v>
      </c>
      <c r="CC197" s="40">
        <f t="shared" si="129"/>
        <v>0</v>
      </c>
      <c r="CD197" s="40">
        <f t="shared" si="129"/>
        <v>0</v>
      </c>
      <c r="CE197" s="40">
        <f t="shared" si="113"/>
        <v>478.24579381454845</v>
      </c>
      <c r="CF197" s="10">
        <f t="shared" si="102"/>
        <v>1.3999541578968098</v>
      </c>
      <c r="CG197" s="14">
        <v>44382</v>
      </c>
      <c r="CH197" s="35">
        <f t="shared" si="103"/>
        <v>7.6064516129032258</v>
      </c>
      <c r="CI197" s="7">
        <f t="shared" si="104"/>
        <v>21.406065535343554</v>
      </c>
      <c r="CJ197" s="7">
        <f t="shared" si="114"/>
        <v>10.917093423025213</v>
      </c>
      <c r="CK197" s="10">
        <f t="shared" si="105"/>
        <v>14.124512409553056</v>
      </c>
      <c r="CM197" s="17" t="s">
        <v>198</v>
      </c>
      <c r="CN197" t="s">
        <v>639</v>
      </c>
      <c r="CO197" s="18" t="s">
        <v>524</v>
      </c>
      <c r="CP197">
        <v>153.1</v>
      </c>
      <c r="CQ197">
        <v>149.69999999999999</v>
      </c>
      <c r="CR197">
        <v>186</v>
      </c>
      <c r="CS197">
        <v>244.2</v>
      </c>
      <c r="CT197">
        <v>270.7</v>
      </c>
      <c r="CU197">
        <v>273.8</v>
      </c>
      <c r="CV197">
        <v>288.7</v>
      </c>
      <c r="CW197">
        <v>299.7</v>
      </c>
      <c r="CX197">
        <v>213.5</v>
      </c>
      <c r="CY197">
        <v>188.8</v>
      </c>
      <c r="CZ197">
        <v>160.5</v>
      </c>
      <c r="DA197">
        <v>139.6</v>
      </c>
      <c r="DB197">
        <v>2568.3000000000002</v>
      </c>
      <c r="DC197" s="17">
        <v>-14.7</v>
      </c>
      <c r="DD197">
        <v>-52.35</v>
      </c>
      <c r="DE197">
        <v>325</v>
      </c>
      <c r="DF197" s="24">
        <v>31994</v>
      </c>
    </row>
    <row r="198" spans="1:110" ht="15.75" thickBot="1" x14ac:dyDescent="0.3">
      <c r="A198" s="8">
        <v>187</v>
      </c>
      <c r="B198" s="3" t="s">
        <v>22</v>
      </c>
      <c r="C198" s="14">
        <v>44383</v>
      </c>
      <c r="D198" s="11">
        <f t="shared" si="106"/>
        <v>22.593384363829291</v>
      </c>
      <c r="E198" s="8">
        <f t="shared" si="116"/>
        <v>-180</v>
      </c>
      <c r="F198" s="3">
        <f t="shared" si="116"/>
        <v>-165</v>
      </c>
      <c r="G198" s="3">
        <f t="shared" si="116"/>
        <v>-150</v>
      </c>
      <c r="H198" s="3">
        <f t="shared" si="115"/>
        <v>-135</v>
      </c>
      <c r="I198" s="3">
        <f t="shared" si="115"/>
        <v>-120</v>
      </c>
      <c r="J198" s="3">
        <f t="shared" si="115"/>
        <v>-105</v>
      </c>
      <c r="K198" s="3">
        <f t="shared" si="115"/>
        <v>-90</v>
      </c>
      <c r="L198" s="3">
        <f t="shared" si="130"/>
        <v>-75</v>
      </c>
      <c r="M198" s="3">
        <f t="shared" si="117"/>
        <v>-60</v>
      </c>
      <c r="N198" s="3">
        <f t="shared" si="117"/>
        <v>-45</v>
      </c>
      <c r="O198" s="3">
        <f t="shared" si="117"/>
        <v>-30</v>
      </c>
      <c r="P198" s="3">
        <f t="shared" si="117"/>
        <v>-15</v>
      </c>
      <c r="Q198" s="3">
        <f t="shared" si="118"/>
        <v>0</v>
      </c>
      <c r="R198" s="3">
        <f t="shared" si="118"/>
        <v>15</v>
      </c>
      <c r="S198" s="3">
        <f t="shared" si="118"/>
        <v>30</v>
      </c>
      <c r="T198" s="3">
        <f t="shared" si="118"/>
        <v>45</v>
      </c>
      <c r="U198" s="3">
        <f t="shared" si="125"/>
        <v>60</v>
      </c>
      <c r="V198" s="3">
        <f t="shared" si="125"/>
        <v>75</v>
      </c>
      <c r="W198" s="3">
        <f t="shared" si="125"/>
        <v>90</v>
      </c>
      <c r="X198" s="3">
        <f t="shared" si="125"/>
        <v>105</v>
      </c>
      <c r="Y198" s="3">
        <f t="shared" si="126"/>
        <v>120</v>
      </c>
      <c r="Z198" s="3">
        <f t="shared" si="126"/>
        <v>135</v>
      </c>
      <c r="AA198" s="3">
        <f t="shared" si="126"/>
        <v>150</v>
      </c>
      <c r="AB198" s="3">
        <f t="shared" si="119"/>
        <v>165</v>
      </c>
      <c r="AC198" s="3">
        <f t="shared" si="96"/>
        <v>180</v>
      </c>
      <c r="AD198" s="7">
        <f t="shared" si="107"/>
        <v>179.52661563617053</v>
      </c>
      <c r="AE198" s="7">
        <f t="shared" si="107"/>
        <v>166.12523952979939</v>
      </c>
      <c r="AF198" s="7">
        <f t="shared" si="107"/>
        <v>152.29799136996425</v>
      </c>
      <c r="AG198" s="7">
        <f t="shared" si="97"/>
        <v>138.54311686925544</v>
      </c>
      <c r="AH198" s="7">
        <f t="shared" si="93"/>
        <v>124.91185910191125</v>
      </c>
      <c r="AI198" s="7">
        <f t="shared" si="93"/>
        <v>111.47119522860538</v>
      </c>
      <c r="AJ198" s="7">
        <f t="shared" si="93"/>
        <v>98.317901653131273</v>
      </c>
      <c r="AK198" s="7">
        <f t="shared" si="93"/>
        <v>85.600938540462522</v>
      </c>
      <c r="AL198" s="7">
        <f t="shared" si="120"/>
        <v>73.56156675863032</v>
      </c>
      <c r="AM198" s="7">
        <f t="shared" si="120"/>
        <v>62.604927968251225</v>
      </c>
      <c r="AN198" s="7">
        <f t="shared" si="120"/>
        <v>53.412722085106466</v>
      </c>
      <c r="AO198" s="7">
        <f t="shared" si="120"/>
        <v>47.039697016778305</v>
      </c>
      <c r="AP198" s="7">
        <f t="shared" si="121"/>
        <v>44.713384363829292</v>
      </c>
      <c r="AQ198" s="7">
        <f t="shared" si="121"/>
        <v>47.039697016778305</v>
      </c>
      <c r="AR198" s="7">
        <f t="shared" si="121"/>
        <v>53.412722085106466</v>
      </c>
      <c r="AS198" s="7">
        <f t="shared" si="121"/>
        <v>62.604927968251225</v>
      </c>
      <c r="AT198" s="7">
        <f t="shared" si="127"/>
        <v>73.56156675863032</v>
      </c>
      <c r="AU198" s="7">
        <f t="shared" si="127"/>
        <v>85.600938540462522</v>
      </c>
      <c r="AV198" s="7">
        <f t="shared" si="127"/>
        <v>98.317901653131273</v>
      </c>
      <c r="AW198" s="7">
        <f t="shared" si="127"/>
        <v>111.47119522860538</v>
      </c>
      <c r="AX198" s="7">
        <f t="shared" si="128"/>
        <v>124.91185910191125</v>
      </c>
      <c r="AY198" s="7">
        <f t="shared" si="128"/>
        <v>138.54311686925544</v>
      </c>
      <c r="AZ198" s="7">
        <f t="shared" si="128"/>
        <v>152.29799136996425</v>
      </c>
      <c r="BA198" s="7">
        <f t="shared" si="122"/>
        <v>166.12523952979939</v>
      </c>
      <c r="BB198" s="7">
        <f t="shared" si="98"/>
        <v>179.52661563617053</v>
      </c>
      <c r="BC198" s="7">
        <f t="shared" si="108"/>
        <v>80.262190479987325</v>
      </c>
      <c r="BD198" s="7">
        <f t="shared" si="99"/>
        <v>10.701625397331643</v>
      </c>
      <c r="BE198" s="40">
        <f t="shared" si="109"/>
        <v>0.96709896139247453</v>
      </c>
      <c r="BF198" s="40">
        <f t="shared" si="110"/>
        <v>0</v>
      </c>
      <c r="BG198" s="40">
        <f t="shared" si="111"/>
        <v>0</v>
      </c>
      <c r="BH198" s="40">
        <f t="shared" si="111"/>
        <v>0</v>
      </c>
      <c r="BI198" s="40">
        <f t="shared" si="111"/>
        <v>0</v>
      </c>
      <c r="BJ198" s="40">
        <f t="shared" si="100"/>
        <v>0</v>
      </c>
      <c r="BK198" s="40">
        <f t="shared" si="94"/>
        <v>0</v>
      </c>
      <c r="BL198" s="40">
        <f t="shared" si="112"/>
        <v>0</v>
      </c>
      <c r="BM198" s="40">
        <f t="shared" si="112"/>
        <v>101.40282617055875</v>
      </c>
      <c r="BN198" s="40">
        <f t="shared" si="112"/>
        <v>374.11289318625239</v>
      </c>
      <c r="BO198" s="40">
        <f t="shared" si="101"/>
        <v>608.29433674507891</v>
      </c>
      <c r="BP198" s="40">
        <f t="shared" si="95"/>
        <v>787.98807847163823</v>
      </c>
      <c r="BQ198" s="40">
        <f t="shared" si="95"/>
        <v>900.94828682521438</v>
      </c>
      <c r="BR198" s="40">
        <f t="shared" si="95"/>
        <v>939.47691028208101</v>
      </c>
      <c r="BS198" s="40">
        <f t="shared" si="95"/>
        <v>900.94828682521438</v>
      </c>
      <c r="BT198" s="40">
        <f t="shared" si="123"/>
        <v>787.98807847163823</v>
      </c>
      <c r="BU198" s="40">
        <f t="shared" si="123"/>
        <v>608.29433674507891</v>
      </c>
      <c r="BV198" s="40">
        <f t="shared" si="123"/>
        <v>374.11289318625239</v>
      </c>
      <c r="BW198" s="40">
        <f t="shared" si="123"/>
        <v>101.40282617055875</v>
      </c>
      <c r="BX198" s="40">
        <f t="shared" si="124"/>
        <v>0</v>
      </c>
      <c r="BY198" s="40">
        <f t="shared" si="124"/>
        <v>0</v>
      </c>
      <c r="BZ198" s="40">
        <f t="shared" si="124"/>
        <v>0</v>
      </c>
      <c r="CA198" s="40">
        <f t="shared" si="124"/>
        <v>0</v>
      </c>
      <c r="CB198" s="40">
        <f t="shared" si="129"/>
        <v>0</v>
      </c>
      <c r="CC198" s="40">
        <f t="shared" si="129"/>
        <v>0</v>
      </c>
      <c r="CD198" s="40">
        <f t="shared" si="129"/>
        <v>0</v>
      </c>
      <c r="CE198" s="40">
        <f t="shared" si="113"/>
        <v>479.13322424386132</v>
      </c>
      <c r="CF198" s="10">
        <f t="shared" si="102"/>
        <v>1.4008394887386268</v>
      </c>
      <c r="CG198" s="14">
        <v>44383</v>
      </c>
      <c r="CH198" s="35">
        <f t="shared" si="103"/>
        <v>7.6064516129032258</v>
      </c>
      <c r="CI198" s="7">
        <f t="shared" si="104"/>
        <v>21.475235850525767</v>
      </c>
      <c r="CJ198" s="7">
        <f t="shared" si="114"/>
        <v>10.952370283768142</v>
      </c>
      <c r="CK198" s="10">
        <f t="shared" si="105"/>
        <v>14.165133980039293</v>
      </c>
      <c r="CM198" s="17" t="s">
        <v>206</v>
      </c>
      <c r="CN198" t="s">
        <v>215</v>
      </c>
      <c r="CO198" s="18" t="s">
        <v>525</v>
      </c>
      <c r="CP198">
        <v>157.69999999999999</v>
      </c>
      <c r="CQ198">
        <v>122</v>
      </c>
      <c r="CR198">
        <v>126.9</v>
      </c>
      <c r="CS198">
        <v>135.6</v>
      </c>
      <c r="CT198">
        <v>166.2</v>
      </c>
      <c r="CU198">
        <v>204.4</v>
      </c>
      <c r="CV198">
        <v>236.1</v>
      </c>
      <c r="CW198">
        <v>250.5</v>
      </c>
      <c r="CX198">
        <v>242.4</v>
      </c>
      <c r="CY198">
        <v>225.5</v>
      </c>
      <c r="CZ198">
        <v>189.3</v>
      </c>
      <c r="DA198">
        <v>170.4</v>
      </c>
      <c r="DB198">
        <v>2227</v>
      </c>
      <c r="DC198" s="17">
        <v>-1.92</v>
      </c>
      <c r="DD198">
        <v>-55.52</v>
      </c>
      <c r="DE198">
        <v>37</v>
      </c>
      <c r="DF198" s="24">
        <v>9863</v>
      </c>
    </row>
    <row r="199" spans="1:110" ht="15.75" thickBot="1" x14ac:dyDescent="0.3">
      <c r="A199" s="8">
        <v>188</v>
      </c>
      <c r="B199" s="3" t="s">
        <v>22</v>
      </c>
      <c r="C199" s="14">
        <v>44384</v>
      </c>
      <c r="D199" s="11">
        <f t="shared" si="106"/>
        <v>22.481932808352099</v>
      </c>
      <c r="E199" s="8">
        <f t="shared" si="116"/>
        <v>-180</v>
      </c>
      <c r="F199" s="3">
        <f t="shared" si="116"/>
        <v>-165</v>
      </c>
      <c r="G199" s="3">
        <f t="shared" si="116"/>
        <v>-150</v>
      </c>
      <c r="H199" s="3">
        <f t="shared" si="115"/>
        <v>-135</v>
      </c>
      <c r="I199" s="3">
        <f t="shared" si="115"/>
        <v>-120</v>
      </c>
      <c r="J199" s="3">
        <f t="shared" si="115"/>
        <v>-105</v>
      </c>
      <c r="K199" s="3">
        <f t="shared" si="115"/>
        <v>-90</v>
      </c>
      <c r="L199" s="3">
        <f t="shared" si="130"/>
        <v>-75</v>
      </c>
      <c r="M199" s="3">
        <f t="shared" si="117"/>
        <v>-60</v>
      </c>
      <c r="N199" s="3">
        <f t="shared" si="117"/>
        <v>-45</v>
      </c>
      <c r="O199" s="3">
        <f t="shared" si="117"/>
        <v>-30</v>
      </c>
      <c r="P199" s="3">
        <f t="shared" si="117"/>
        <v>-15</v>
      </c>
      <c r="Q199" s="3">
        <f t="shared" si="118"/>
        <v>0</v>
      </c>
      <c r="R199" s="3">
        <f t="shared" si="118"/>
        <v>15</v>
      </c>
      <c r="S199" s="3">
        <f t="shared" si="118"/>
        <v>30</v>
      </c>
      <c r="T199" s="3">
        <f t="shared" si="118"/>
        <v>45</v>
      </c>
      <c r="U199" s="3">
        <f t="shared" si="125"/>
        <v>60</v>
      </c>
      <c r="V199" s="3">
        <f t="shared" si="125"/>
        <v>75</v>
      </c>
      <c r="W199" s="3">
        <f t="shared" si="125"/>
        <v>90</v>
      </c>
      <c r="X199" s="3">
        <f t="shared" si="125"/>
        <v>105</v>
      </c>
      <c r="Y199" s="3">
        <f t="shared" si="126"/>
        <v>120</v>
      </c>
      <c r="Z199" s="3">
        <f t="shared" si="126"/>
        <v>135</v>
      </c>
      <c r="AA199" s="3">
        <f t="shared" si="126"/>
        <v>150</v>
      </c>
      <c r="AB199" s="3">
        <f t="shared" si="119"/>
        <v>165</v>
      </c>
      <c r="AC199" s="3">
        <f t="shared" si="96"/>
        <v>180</v>
      </c>
      <c r="AD199" s="7">
        <f t="shared" si="107"/>
        <v>179.63806719164694</v>
      </c>
      <c r="AE199" s="7">
        <f t="shared" si="107"/>
        <v>166.12300436671251</v>
      </c>
      <c r="AF199" s="7">
        <f t="shared" si="107"/>
        <v>152.28833542663415</v>
      </c>
      <c r="AG199" s="7">
        <f t="shared" si="97"/>
        <v>138.52683903276559</v>
      </c>
      <c r="AH199" s="7">
        <f t="shared" si="93"/>
        <v>124.88872348929381</v>
      </c>
      <c r="AI199" s="7">
        <f t="shared" si="93"/>
        <v>111.4405524959041</v>
      </c>
      <c r="AJ199" s="7">
        <f t="shared" si="93"/>
        <v>98.278729806339271</v>
      </c>
      <c r="AK199" s="7">
        <f t="shared" ref="AK199:AN262" si="131">DEGREES(ACOS((SIN(RADIANS($J$4))*SIN(RADIANS($D199))+COS(RADIANS($J$4))*COS(RADIANS($D199))*COS(RADIANS(L199)))))</f>
        <v>85.551787861081934</v>
      </c>
      <c r="AL199" s="7">
        <f t="shared" si="120"/>
        <v>73.50051315004302</v>
      </c>
      <c r="AM199" s="7">
        <f t="shared" si="120"/>
        <v>62.529726962034132</v>
      </c>
      <c r="AN199" s="7">
        <f t="shared" si="120"/>
        <v>53.321711366737453</v>
      </c>
      <c r="AO199" s="7">
        <f t="shared" si="120"/>
        <v>46.934407824675731</v>
      </c>
      <c r="AP199" s="7">
        <f t="shared" si="121"/>
        <v>44.601932808352096</v>
      </c>
      <c r="AQ199" s="7">
        <f t="shared" si="121"/>
        <v>46.934407824675731</v>
      </c>
      <c r="AR199" s="7">
        <f t="shared" si="121"/>
        <v>53.321711366737453</v>
      </c>
      <c r="AS199" s="7">
        <f t="shared" si="121"/>
        <v>62.529726962034132</v>
      </c>
      <c r="AT199" s="7">
        <f t="shared" si="127"/>
        <v>73.50051315004302</v>
      </c>
      <c r="AU199" s="7">
        <f t="shared" si="127"/>
        <v>85.551787861081934</v>
      </c>
      <c r="AV199" s="7">
        <f t="shared" si="127"/>
        <v>98.278729806339271</v>
      </c>
      <c r="AW199" s="7">
        <f t="shared" si="127"/>
        <v>111.4405524959041</v>
      </c>
      <c r="AX199" s="7">
        <f t="shared" si="128"/>
        <v>124.88872348929381</v>
      </c>
      <c r="AY199" s="7">
        <f t="shared" si="128"/>
        <v>138.52683903276559</v>
      </c>
      <c r="AZ199" s="7">
        <f t="shared" si="128"/>
        <v>152.28833542663415</v>
      </c>
      <c r="BA199" s="7">
        <f t="shared" si="122"/>
        <v>166.12300436671251</v>
      </c>
      <c r="BB199" s="7">
        <f t="shared" si="98"/>
        <v>179.63806719164694</v>
      </c>
      <c r="BC199" s="7">
        <f t="shared" si="108"/>
        <v>80.316064931842547</v>
      </c>
      <c r="BD199" s="7">
        <f t="shared" si="99"/>
        <v>10.708808657579006</v>
      </c>
      <c r="BE199" s="40">
        <f t="shared" si="109"/>
        <v>0.96714779471032231</v>
      </c>
      <c r="BF199" s="40">
        <f t="shared" si="110"/>
        <v>0</v>
      </c>
      <c r="BG199" s="40">
        <f t="shared" si="111"/>
        <v>0</v>
      </c>
      <c r="BH199" s="40">
        <f t="shared" si="111"/>
        <v>0</v>
      </c>
      <c r="BI199" s="40">
        <f t="shared" si="111"/>
        <v>0</v>
      </c>
      <c r="BJ199" s="40">
        <f t="shared" si="100"/>
        <v>0</v>
      </c>
      <c r="BK199" s="40">
        <f t="shared" si="94"/>
        <v>0</v>
      </c>
      <c r="BL199" s="40">
        <f t="shared" si="112"/>
        <v>0</v>
      </c>
      <c r="BM199" s="40">
        <f t="shared" si="112"/>
        <v>102.53871198037734</v>
      </c>
      <c r="BN199" s="40">
        <f t="shared" si="112"/>
        <v>375.48278787887466</v>
      </c>
      <c r="BO199" s="40">
        <f t="shared" si="101"/>
        <v>609.86517942095747</v>
      </c>
      <c r="BP199" s="40">
        <f t="shared" si="95"/>
        <v>789.71311395824955</v>
      </c>
      <c r="BQ199" s="40">
        <f t="shared" si="95"/>
        <v>902.77025196479815</v>
      </c>
      <c r="BR199" s="40">
        <f t="shared" si="95"/>
        <v>941.33193632121242</v>
      </c>
      <c r="BS199" s="40">
        <f t="shared" ref="BS199:BV262" si="132">IF(1367*$BE199*COS(RADIANS(AQ199))&gt;0,1367*$BE199*COS(RADIANS(AQ199)),0)</f>
        <v>902.77025196479815</v>
      </c>
      <c r="BT199" s="40">
        <f t="shared" si="123"/>
        <v>789.71311395824955</v>
      </c>
      <c r="BU199" s="40">
        <f t="shared" si="123"/>
        <v>609.86517942095747</v>
      </c>
      <c r="BV199" s="40">
        <f t="shared" si="123"/>
        <v>375.48278787887466</v>
      </c>
      <c r="BW199" s="40">
        <f t="shared" si="123"/>
        <v>102.53871198037734</v>
      </c>
      <c r="BX199" s="40">
        <f t="shared" si="124"/>
        <v>0</v>
      </c>
      <c r="BY199" s="40">
        <f t="shared" si="124"/>
        <v>0</v>
      </c>
      <c r="BZ199" s="40">
        <f t="shared" si="124"/>
        <v>0</v>
      </c>
      <c r="CA199" s="40">
        <f t="shared" si="124"/>
        <v>0</v>
      </c>
      <c r="CB199" s="40">
        <f t="shared" si="129"/>
        <v>0</v>
      </c>
      <c r="CC199" s="40">
        <f t="shared" si="129"/>
        <v>0</v>
      </c>
      <c r="CD199" s="40">
        <f t="shared" si="129"/>
        <v>0</v>
      </c>
      <c r="CE199" s="40">
        <f t="shared" si="113"/>
        <v>480.07928752381832</v>
      </c>
      <c r="CF199" s="10">
        <f t="shared" si="102"/>
        <v>1.4017797753062076</v>
      </c>
      <c r="CG199" s="14">
        <v>44384</v>
      </c>
      <c r="CH199" s="35">
        <f t="shared" si="103"/>
        <v>7.6064516129032258</v>
      </c>
      <c r="CI199" s="7">
        <f t="shared" si="104"/>
        <v>21.548888483157288</v>
      </c>
      <c r="CJ199" s="7">
        <f t="shared" si="114"/>
        <v>10.989933126410218</v>
      </c>
      <c r="CK199" s="10">
        <f t="shared" si="105"/>
        <v>14.208373034322682</v>
      </c>
      <c r="CM199" s="17" t="s">
        <v>229</v>
      </c>
      <c r="CN199" t="s">
        <v>232</v>
      </c>
      <c r="CO199" s="18" t="s">
        <v>526</v>
      </c>
      <c r="CP199">
        <v>242.5</v>
      </c>
      <c r="CQ199">
        <v>182.4</v>
      </c>
      <c r="CR199">
        <v>201.3</v>
      </c>
      <c r="CS199">
        <v>199.5</v>
      </c>
      <c r="CT199">
        <v>194.3</v>
      </c>
      <c r="CU199">
        <v>187.3</v>
      </c>
      <c r="CV199">
        <v>202.6</v>
      </c>
      <c r="CW199">
        <v>239.7</v>
      </c>
      <c r="CX199">
        <v>260.60000000000002</v>
      </c>
      <c r="CY199">
        <v>284.10000000000002</v>
      </c>
      <c r="CZ199">
        <v>250</v>
      </c>
      <c r="DA199">
        <v>240</v>
      </c>
      <c r="DB199">
        <v>2684.3</v>
      </c>
      <c r="DC199" s="17">
        <v>-7.9</v>
      </c>
      <c r="DD199">
        <v>-40.049999999999997</v>
      </c>
      <c r="DE199">
        <v>459.28</v>
      </c>
      <c r="DF199" s="24">
        <v>27653</v>
      </c>
    </row>
    <row r="200" spans="1:110" ht="15.75" thickBot="1" x14ac:dyDescent="0.3">
      <c r="A200" s="8">
        <v>189</v>
      </c>
      <c r="B200" s="3" t="s">
        <v>22</v>
      </c>
      <c r="C200" s="14">
        <v>44385</v>
      </c>
      <c r="D200" s="11">
        <f t="shared" si="106"/>
        <v>22.363819370983947</v>
      </c>
      <c r="E200" s="8">
        <f t="shared" si="116"/>
        <v>-180</v>
      </c>
      <c r="F200" s="3">
        <f t="shared" si="116"/>
        <v>-165</v>
      </c>
      <c r="G200" s="3">
        <f t="shared" si="116"/>
        <v>-150</v>
      </c>
      <c r="H200" s="3">
        <f t="shared" si="115"/>
        <v>-135</v>
      </c>
      <c r="I200" s="3">
        <f t="shared" si="115"/>
        <v>-120</v>
      </c>
      <c r="J200" s="3">
        <f t="shared" si="115"/>
        <v>-105</v>
      </c>
      <c r="K200" s="3">
        <f t="shared" si="115"/>
        <v>-90</v>
      </c>
      <c r="L200" s="3">
        <f t="shared" si="130"/>
        <v>-75</v>
      </c>
      <c r="M200" s="3">
        <f t="shared" si="117"/>
        <v>-60</v>
      </c>
      <c r="N200" s="3">
        <f t="shared" si="117"/>
        <v>-45</v>
      </c>
      <c r="O200" s="3">
        <f t="shared" si="117"/>
        <v>-30</v>
      </c>
      <c r="P200" s="3">
        <f t="shared" si="117"/>
        <v>-15</v>
      </c>
      <c r="Q200" s="3">
        <f t="shared" si="118"/>
        <v>0</v>
      </c>
      <c r="R200" s="3">
        <f t="shared" si="118"/>
        <v>15</v>
      </c>
      <c r="S200" s="3">
        <f t="shared" si="118"/>
        <v>30</v>
      </c>
      <c r="T200" s="3">
        <f t="shared" si="118"/>
        <v>45</v>
      </c>
      <c r="U200" s="3">
        <f t="shared" si="125"/>
        <v>60</v>
      </c>
      <c r="V200" s="3">
        <f t="shared" si="125"/>
        <v>75</v>
      </c>
      <c r="W200" s="3">
        <f t="shared" si="125"/>
        <v>90</v>
      </c>
      <c r="X200" s="3">
        <f t="shared" si="125"/>
        <v>105</v>
      </c>
      <c r="Y200" s="3">
        <f t="shared" si="126"/>
        <v>120</v>
      </c>
      <c r="Z200" s="3">
        <f t="shared" si="126"/>
        <v>135</v>
      </c>
      <c r="AA200" s="3">
        <f t="shared" si="126"/>
        <v>150</v>
      </c>
      <c r="AB200" s="3">
        <f t="shared" si="119"/>
        <v>165</v>
      </c>
      <c r="AC200" s="3">
        <f t="shared" si="96"/>
        <v>180</v>
      </c>
      <c r="AD200" s="7">
        <f t="shared" si="107"/>
        <v>179.75618062901569</v>
      </c>
      <c r="AE200" s="7">
        <f t="shared" si="107"/>
        <v>166.11967838983713</v>
      </c>
      <c r="AF200" s="7">
        <f t="shared" si="107"/>
        <v>152.27765537576417</v>
      </c>
      <c r="AG200" s="7">
        <f t="shared" si="97"/>
        <v>138.50932630670584</v>
      </c>
      <c r="AH200" s="7">
        <f t="shared" si="97"/>
        <v>124.86404713307448</v>
      </c>
      <c r="AI200" s="7">
        <f t="shared" si="97"/>
        <v>111.40799225302393</v>
      </c>
      <c r="AJ200" s="7">
        <f t="shared" si="97"/>
        <v>98.237186339426742</v>
      </c>
      <c r="AK200" s="7">
        <f t="shared" si="131"/>
        <v>85.499714090924343</v>
      </c>
      <c r="AL200" s="7">
        <f t="shared" si="120"/>
        <v>73.435859211059906</v>
      </c>
      <c r="AM200" s="7">
        <f t="shared" si="120"/>
        <v>62.450097970895499</v>
      </c>
      <c r="AN200" s="7">
        <f t="shared" si="120"/>
        <v>53.225319384870716</v>
      </c>
      <c r="AO200" s="7">
        <f t="shared" si="120"/>
        <v>46.822848923294991</v>
      </c>
      <c r="AP200" s="7">
        <f t="shared" si="121"/>
        <v>44.483819370983944</v>
      </c>
      <c r="AQ200" s="7">
        <f t="shared" si="121"/>
        <v>46.822848923294991</v>
      </c>
      <c r="AR200" s="7">
        <f t="shared" si="121"/>
        <v>53.225319384870716</v>
      </c>
      <c r="AS200" s="7">
        <f t="shared" si="121"/>
        <v>62.450097970895499</v>
      </c>
      <c r="AT200" s="7">
        <f t="shared" si="127"/>
        <v>73.435859211059906</v>
      </c>
      <c r="AU200" s="7">
        <f t="shared" si="127"/>
        <v>85.499714090924343</v>
      </c>
      <c r="AV200" s="7">
        <f t="shared" si="127"/>
        <v>98.237186339426742</v>
      </c>
      <c r="AW200" s="7">
        <f t="shared" si="127"/>
        <v>111.40799225302393</v>
      </c>
      <c r="AX200" s="7">
        <f t="shared" si="128"/>
        <v>124.86404713307448</v>
      </c>
      <c r="AY200" s="7">
        <f t="shared" si="128"/>
        <v>138.50932630670584</v>
      </c>
      <c r="AZ200" s="7">
        <f t="shared" si="128"/>
        <v>152.27765537576417</v>
      </c>
      <c r="BA200" s="7">
        <f t="shared" si="122"/>
        <v>166.11967838983713</v>
      </c>
      <c r="BB200" s="7">
        <f t="shared" si="98"/>
        <v>179.75618062901569</v>
      </c>
      <c r="BC200" s="7">
        <f t="shared" si="108"/>
        <v>80.37305567386187</v>
      </c>
      <c r="BD200" s="7">
        <f t="shared" si="99"/>
        <v>10.716407423181582</v>
      </c>
      <c r="BE200" s="40">
        <f t="shared" si="109"/>
        <v>0.96720636284560613</v>
      </c>
      <c r="BF200" s="40">
        <f t="shared" si="110"/>
        <v>0</v>
      </c>
      <c r="BG200" s="40">
        <f t="shared" si="111"/>
        <v>0</v>
      </c>
      <c r="BH200" s="40">
        <f t="shared" si="111"/>
        <v>0</v>
      </c>
      <c r="BI200" s="40">
        <f t="shared" si="111"/>
        <v>0</v>
      </c>
      <c r="BJ200" s="40">
        <f t="shared" si="100"/>
        <v>0</v>
      </c>
      <c r="BK200" s="40">
        <f t="shared" si="100"/>
        <v>0</v>
      </c>
      <c r="BL200" s="40">
        <f t="shared" si="112"/>
        <v>0</v>
      </c>
      <c r="BM200" s="40">
        <f t="shared" si="112"/>
        <v>103.74292611367774</v>
      </c>
      <c r="BN200" s="40">
        <f t="shared" si="112"/>
        <v>376.93582066253651</v>
      </c>
      <c r="BO200" s="40">
        <f t="shared" si="101"/>
        <v>611.53187762358846</v>
      </c>
      <c r="BP200" s="40">
        <f t="shared" si="101"/>
        <v>791.54376340325337</v>
      </c>
      <c r="BQ200" s="40">
        <f t="shared" si="101"/>
        <v>904.70396546935319</v>
      </c>
      <c r="BR200" s="40">
        <f t="shared" si="101"/>
        <v>943.30080305715978</v>
      </c>
      <c r="BS200" s="40">
        <f t="shared" si="132"/>
        <v>904.70396546935319</v>
      </c>
      <c r="BT200" s="40">
        <f t="shared" si="123"/>
        <v>791.54376340325337</v>
      </c>
      <c r="BU200" s="40">
        <f t="shared" si="123"/>
        <v>611.53187762358846</v>
      </c>
      <c r="BV200" s="40">
        <f t="shared" si="123"/>
        <v>376.93582066253651</v>
      </c>
      <c r="BW200" s="40">
        <f t="shared" si="123"/>
        <v>103.74292611367774</v>
      </c>
      <c r="BX200" s="40">
        <f t="shared" si="124"/>
        <v>0</v>
      </c>
      <c r="BY200" s="40">
        <f t="shared" si="124"/>
        <v>0</v>
      </c>
      <c r="BZ200" s="40">
        <f t="shared" si="124"/>
        <v>0</v>
      </c>
      <c r="CA200" s="40">
        <f t="shared" si="124"/>
        <v>0</v>
      </c>
      <c r="CB200" s="40">
        <f t="shared" si="129"/>
        <v>0</v>
      </c>
      <c r="CC200" s="40">
        <f t="shared" si="129"/>
        <v>0</v>
      </c>
      <c r="CD200" s="40">
        <f t="shared" si="129"/>
        <v>0</v>
      </c>
      <c r="CE200" s="40">
        <f t="shared" si="113"/>
        <v>481.08340955915151</v>
      </c>
      <c r="CF200" s="10">
        <f t="shared" si="102"/>
        <v>1.4027744513975995</v>
      </c>
      <c r="CG200" s="14">
        <v>44385</v>
      </c>
      <c r="CH200" s="35">
        <f t="shared" si="103"/>
        <v>7.6064516129032258</v>
      </c>
      <c r="CI200" s="7">
        <f t="shared" si="104"/>
        <v>21.626984602062372</v>
      </c>
      <c r="CJ200" s="7">
        <f t="shared" si="114"/>
        <v>11.029762147051811</v>
      </c>
      <c r="CK200" s="10">
        <f t="shared" si="105"/>
        <v>14.254201979844371</v>
      </c>
      <c r="CM200" s="17" t="s">
        <v>198</v>
      </c>
      <c r="CN200" t="s">
        <v>202</v>
      </c>
      <c r="CO200" s="18" t="s">
        <v>527</v>
      </c>
      <c r="CP200">
        <v>170.3</v>
      </c>
      <c r="CQ200">
        <v>161.9</v>
      </c>
      <c r="CR200">
        <v>191.3</v>
      </c>
      <c r="CS200">
        <v>215.3</v>
      </c>
      <c r="CT200">
        <v>227.1</v>
      </c>
      <c r="CU200">
        <v>221</v>
      </c>
      <c r="CV200">
        <v>249.3</v>
      </c>
      <c r="CW200">
        <v>257</v>
      </c>
      <c r="CX200">
        <v>206.8</v>
      </c>
      <c r="CY200">
        <v>192</v>
      </c>
      <c r="CZ200">
        <v>198.7</v>
      </c>
      <c r="DA200">
        <v>186.6</v>
      </c>
      <c r="DB200">
        <v>2477.3000000000002</v>
      </c>
      <c r="DC200" s="17">
        <v>-15.78</v>
      </c>
      <c r="DD200">
        <v>-56.07</v>
      </c>
      <c r="DE200">
        <v>140</v>
      </c>
      <c r="DF200" s="24">
        <v>31413</v>
      </c>
    </row>
    <row r="201" spans="1:110" ht="15.75" thickBot="1" x14ac:dyDescent="0.3">
      <c r="A201" s="8">
        <v>190</v>
      </c>
      <c r="B201" s="3" t="s">
        <v>22</v>
      </c>
      <c r="C201" s="14">
        <v>44386</v>
      </c>
      <c r="D201" s="11">
        <f t="shared" si="106"/>
        <v>22.239079051285422</v>
      </c>
      <c r="E201" s="8">
        <f t="shared" si="116"/>
        <v>-180</v>
      </c>
      <c r="F201" s="3">
        <f t="shared" si="116"/>
        <v>-165</v>
      </c>
      <c r="G201" s="3">
        <f t="shared" si="116"/>
        <v>-150</v>
      </c>
      <c r="H201" s="3">
        <f t="shared" si="115"/>
        <v>-135</v>
      </c>
      <c r="I201" s="3">
        <f t="shared" si="115"/>
        <v>-120</v>
      </c>
      <c r="J201" s="3">
        <f t="shared" si="115"/>
        <v>-105</v>
      </c>
      <c r="K201" s="3">
        <f t="shared" si="115"/>
        <v>-90</v>
      </c>
      <c r="L201" s="3">
        <f t="shared" si="130"/>
        <v>-75</v>
      </c>
      <c r="M201" s="3">
        <f t="shared" si="117"/>
        <v>-60</v>
      </c>
      <c r="N201" s="3">
        <f t="shared" si="117"/>
        <v>-45</v>
      </c>
      <c r="O201" s="3">
        <f t="shared" si="117"/>
        <v>-30</v>
      </c>
      <c r="P201" s="3">
        <f t="shared" si="117"/>
        <v>-15</v>
      </c>
      <c r="Q201" s="3">
        <f t="shared" si="118"/>
        <v>0</v>
      </c>
      <c r="R201" s="3">
        <f t="shared" si="118"/>
        <v>15</v>
      </c>
      <c r="S201" s="3">
        <f t="shared" si="118"/>
        <v>30</v>
      </c>
      <c r="T201" s="3">
        <f t="shared" si="118"/>
        <v>45</v>
      </c>
      <c r="U201" s="3">
        <f t="shared" si="125"/>
        <v>60</v>
      </c>
      <c r="V201" s="3">
        <f t="shared" si="125"/>
        <v>75</v>
      </c>
      <c r="W201" s="3">
        <f t="shared" si="125"/>
        <v>90</v>
      </c>
      <c r="X201" s="3">
        <f t="shared" si="125"/>
        <v>105</v>
      </c>
      <c r="Y201" s="3">
        <f t="shared" si="126"/>
        <v>120</v>
      </c>
      <c r="Z201" s="3">
        <f t="shared" si="126"/>
        <v>135</v>
      </c>
      <c r="AA201" s="3">
        <f t="shared" si="126"/>
        <v>150</v>
      </c>
      <c r="AB201" s="3">
        <f t="shared" si="119"/>
        <v>165</v>
      </c>
      <c r="AC201" s="3">
        <f t="shared" si="96"/>
        <v>180</v>
      </c>
      <c r="AD201" s="7">
        <f t="shared" si="107"/>
        <v>179.88092094871374</v>
      </c>
      <c r="AE201" s="7">
        <f t="shared" si="107"/>
        <v>166.11509714706074</v>
      </c>
      <c r="AF201" s="7">
        <f t="shared" si="107"/>
        <v>152.2658773555714</v>
      </c>
      <c r="AG201" s="7">
        <f t="shared" si="97"/>
        <v>138.49053878550234</v>
      </c>
      <c r="AH201" s="7">
        <f t="shared" si="97"/>
        <v>124.83781020510747</v>
      </c>
      <c r="AI201" s="7">
        <f t="shared" si="97"/>
        <v>111.37350943909134</v>
      </c>
      <c r="AJ201" s="7">
        <f t="shared" si="97"/>
        <v>98.193278502310207</v>
      </c>
      <c r="AK201" s="7">
        <f t="shared" si="131"/>
        <v>85.444735433082073</v>
      </c>
      <c r="AL201" s="7">
        <f t="shared" si="120"/>
        <v>73.367632885736356</v>
      </c>
      <c r="AM201" s="7">
        <f t="shared" si="120"/>
        <v>62.366076599352468</v>
      </c>
      <c r="AN201" s="7">
        <f t="shared" si="120"/>
        <v>53.123585307999079</v>
      </c>
      <c r="AO201" s="7">
        <f t="shared" si="120"/>
        <v>46.705057708668022</v>
      </c>
      <c r="AP201" s="7">
        <f t="shared" si="121"/>
        <v>44.35907905128542</v>
      </c>
      <c r="AQ201" s="7">
        <f t="shared" si="121"/>
        <v>46.705057708668022</v>
      </c>
      <c r="AR201" s="7">
        <f t="shared" si="121"/>
        <v>53.123585307999079</v>
      </c>
      <c r="AS201" s="7">
        <f t="shared" si="121"/>
        <v>62.366076599352468</v>
      </c>
      <c r="AT201" s="7">
        <f t="shared" si="127"/>
        <v>73.367632885736356</v>
      </c>
      <c r="AU201" s="7">
        <f t="shared" si="127"/>
        <v>85.444735433082073</v>
      </c>
      <c r="AV201" s="7">
        <f t="shared" si="127"/>
        <v>98.193278502310207</v>
      </c>
      <c r="AW201" s="7">
        <f t="shared" si="127"/>
        <v>111.37350943909134</v>
      </c>
      <c r="AX201" s="7">
        <f t="shared" si="128"/>
        <v>124.83781020510747</v>
      </c>
      <c r="AY201" s="7">
        <f t="shared" si="128"/>
        <v>138.49053878550234</v>
      </c>
      <c r="AZ201" s="7">
        <f t="shared" si="128"/>
        <v>152.2658773555714</v>
      </c>
      <c r="BA201" s="7">
        <f t="shared" si="122"/>
        <v>166.11509714706074</v>
      </c>
      <c r="BB201" s="7">
        <f t="shared" si="98"/>
        <v>179.88092094871374</v>
      </c>
      <c r="BC201" s="7">
        <f t="shared" si="108"/>
        <v>80.433128675597999</v>
      </c>
      <c r="BD201" s="7">
        <f t="shared" si="99"/>
        <v>10.7244171567464</v>
      </c>
      <c r="BE201" s="40">
        <f t="shared" si="109"/>
        <v>0.96727464844332345</v>
      </c>
      <c r="BF201" s="40">
        <f t="shared" si="110"/>
        <v>0</v>
      </c>
      <c r="BG201" s="40">
        <f t="shared" si="111"/>
        <v>0</v>
      </c>
      <c r="BH201" s="40">
        <f t="shared" si="111"/>
        <v>0</v>
      </c>
      <c r="BI201" s="40">
        <f t="shared" si="111"/>
        <v>0</v>
      </c>
      <c r="BJ201" s="40">
        <f t="shared" si="100"/>
        <v>0</v>
      </c>
      <c r="BK201" s="40">
        <f t="shared" si="100"/>
        <v>0</v>
      </c>
      <c r="BL201" s="40">
        <f t="shared" si="112"/>
        <v>0</v>
      </c>
      <c r="BM201" s="40">
        <f t="shared" si="112"/>
        <v>105.01508095734206</v>
      </c>
      <c r="BN201" s="40">
        <f t="shared" si="112"/>
        <v>378.47134254929927</v>
      </c>
      <c r="BO201" s="40">
        <f t="shared" si="101"/>
        <v>613.29355791738635</v>
      </c>
      <c r="BP201" s="40">
        <f t="shared" si="101"/>
        <v>793.47898114632756</v>
      </c>
      <c r="BQ201" s="40">
        <f t="shared" si="101"/>
        <v>906.74827341356092</v>
      </c>
      <c r="BR201" s="40">
        <f t="shared" si="101"/>
        <v>945.38231963743101</v>
      </c>
      <c r="BS201" s="40">
        <f t="shared" si="132"/>
        <v>906.74827341356092</v>
      </c>
      <c r="BT201" s="40">
        <f t="shared" si="123"/>
        <v>793.47898114632756</v>
      </c>
      <c r="BU201" s="40">
        <f t="shared" si="123"/>
        <v>613.29355791738635</v>
      </c>
      <c r="BV201" s="40">
        <f t="shared" si="123"/>
        <v>378.47134254929927</v>
      </c>
      <c r="BW201" s="40">
        <f t="shared" si="123"/>
        <v>105.01508095734206</v>
      </c>
      <c r="BX201" s="40">
        <f t="shared" si="124"/>
        <v>0</v>
      </c>
      <c r="BY201" s="40">
        <f t="shared" si="124"/>
        <v>0</v>
      </c>
      <c r="BZ201" s="40">
        <f t="shared" si="124"/>
        <v>0</v>
      </c>
      <c r="CA201" s="40">
        <f t="shared" si="124"/>
        <v>0</v>
      </c>
      <c r="CB201" s="40">
        <f t="shared" si="129"/>
        <v>0</v>
      </c>
      <c r="CC201" s="40">
        <f t="shared" si="129"/>
        <v>0</v>
      </c>
      <c r="CD201" s="40">
        <f t="shared" si="129"/>
        <v>0</v>
      </c>
      <c r="CE201" s="40">
        <f t="shared" si="113"/>
        <v>482.14498301508985</v>
      </c>
      <c r="CF201" s="10">
        <f t="shared" si="102"/>
        <v>1.4038229230694512</v>
      </c>
      <c r="CG201" s="14">
        <v>44386</v>
      </c>
      <c r="CH201" s="35">
        <f t="shared" si="103"/>
        <v>7.6064516129032258</v>
      </c>
      <c r="CI201" s="7">
        <f t="shared" si="104"/>
        <v>21.709483158795383</v>
      </c>
      <c r="CJ201" s="7">
        <f t="shared" si="114"/>
        <v>11.071836410985645</v>
      </c>
      <c r="CK201" s="10">
        <f t="shared" si="105"/>
        <v>14.302591700351606</v>
      </c>
      <c r="CM201" s="17" t="s">
        <v>331</v>
      </c>
      <c r="CN201" t="s">
        <v>332</v>
      </c>
      <c r="CO201" s="18" t="s">
        <v>528</v>
      </c>
      <c r="CP201">
        <v>158.9</v>
      </c>
      <c r="CQ201">
        <v>138</v>
      </c>
      <c r="CR201">
        <v>151.9</v>
      </c>
      <c r="CS201">
        <v>179.9</v>
      </c>
      <c r="CT201">
        <v>233</v>
      </c>
      <c r="CU201">
        <v>277.2</v>
      </c>
      <c r="CV201">
        <v>302</v>
      </c>
      <c r="CW201">
        <v>298.5</v>
      </c>
      <c r="CX201">
        <v>237.7</v>
      </c>
      <c r="CY201">
        <v>190.8</v>
      </c>
      <c r="CZ201">
        <v>168.9</v>
      </c>
      <c r="DA201">
        <v>152.19999999999999</v>
      </c>
      <c r="DB201">
        <v>2489</v>
      </c>
      <c r="DC201" s="17">
        <v>-10.19</v>
      </c>
      <c r="DD201">
        <v>-48.3</v>
      </c>
      <c r="DE201">
        <v>280</v>
      </c>
      <c r="DF201" s="24">
        <v>34250</v>
      </c>
    </row>
    <row r="202" spans="1:110" ht="15.75" thickBot="1" x14ac:dyDescent="0.3">
      <c r="A202" s="8">
        <v>191</v>
      </c>
      <c r="B202" s="3" t="s">
        <v>22</v>
      </c>
      <c r="C202" s="14">
        <v>44387</v>
      </c>
      <c r="D202" s="11">
        <f t="shared" si="106"/>
        <v>22.107748812505367</v>
      </c>
      <c r="E202" s="8">
        <f t="shared" si="116"/>
        <v>-180</v>
      </c>
      <c r="F202" s="3">
        <f t="shared" si="116"/>
        <v>-165</v>
      </c>
      <c r="G202" s="3">
        <f t="shared" si="116"/>
        <v>-150</v>
      </c>
      <c r="H202" s="3">
        <f t="shared" si="115"/>
        <v>-135</v>
      </c>
      <c r="I202" s="3">
        <f t="shared" si="115"/>
        <v>-120</v>
      </c>
      <c r="J202" s="3">
        <f t="shared" si="115"/>
        <v>-105</v>
      </c>
      <c r="K202" s="3">
        <f t="shared" si="115"/>
        <v>-90</v>
      </c>
      <c r="L202" s="3">
        <f t="shared" si="130"/>
        <v>-75</v>
      </c>
      <c r="M202" s="3">
        <f t="shared" si="117"/>
        <v>-60</v>
      </c>
      <c r="N202" s="3">
        <f t="shared" si="117"/>
        <v>-45</v>
      </c>
      <c r="O202" s="3">
        <f t="shared" si="117"/>
        <v>-30</v>
      </c>
      <c r="P202" s="3">
        <f t="shared" si="117"/>
        <v>-15</v>
      </c>
      <c r="Q202" s="3">
        <f t="shared" si="118"/>
        <v>0</v>
      </c>
      <c r="R202" s="3">
        <f t="shared" si="118"/>
        <v>15</v>
      </c>
      <c r="S202" s="3">
        <f t="shared" si="118"/>
        <v>30</v>
      </c>
      <c r="T202" s="3">
        <f t="shared" si="118"/>
        <v>45</v>
      </c>
      <c r="U202" s="3">
        <f t="shared" si="125"/>
        <v>60</v>
      </c>
      <c r="V202" s="3">
        <f t="shared" si="125"/>
        <v>75</v>
      </c>
      <c r="W202" s="3">
        <f t="shared" si="125"/>
        <v>90</v>
      </c>
      <c r="X202" s="3">
        <f t="shared" si="125"/>
        <v>105</v>
      </c>
      <c r="Y202" s="3">
        <f t="shared" si="126"/>
        <v>120</v>
      </c>
      <c r="Z202" s="3">
        <f t="shared" si="126"/>
        <v>135</v>
      </c>
      <c r="AA202" s="3">
        <f t="shared" si="126"/>
        <v>150</v>
      </c>
      <c r="AB202" s="3">
        <f t="shared" si="119"/>
        <v>165</v>
      </c>
      <c r="AC202" s="3">
        <f t="shared" si="96"/>
        <v>180</v>
      </c>
      <c r="AD202" s="7">
        <f t="shared" si="107"/>
        <v>179.98774881247184</v>
      </c>
      <c r="AE202" s="7">
        <f t="shared" si="107"/>
        <v>166.10908871621555</v>
      </c>
      <c r="AF202" s="7">
        <f t="shared" si="107"/>
        <v>152.25292414305338</v>
      </c>
      <c r="AG202" s="7">
        <f t="shared" si="97"/>
        <v>138.47043478451661</v>
      </c>
      <c r="AH202" s="7">
        <f t="shared" si="97"/>
        <v>124.80999205006854</v>
      </c>
      <c r="AI202" s="7">
        <f t="shared" si="97"/>
        <v>111.33709887996443</v>
      </c>
      <c r="AJ202" s="7">
        <f t="shared" si="97"/>
        <v>98.147014041471593</v>
      </c>
      <c r="AK202" s="7">
        <f t="shared" si="131"/>
        <v>85.386871147420109</v>
      </c>
      <c r="AL202" s="7">
        <f t="shared" si="120"/>
        <v>73.295863695254184</v>
      </c>
      <c r="AM202" s="7">
        <f t="shared" si="120"/>
        <v>62.27770046384876</v>
      </c>
      <c r="AN202" s="7">
        <f t="shared" si="120"/>
        <v>53.016550538131135</v>
      </c>
      <c r="AO202" s="7">
        <f t="shared" si="120"/>
        <v>46.581073701975797</v>
      </c>
      <c r="AP202" s="7">
        <f t="shared" si="121"/>
        <v>44.227748812505368</v>
      </c>
      <c r="AQ202" s="7">
        <f t="shared" si="121"/>
        <v>46.581073701975797</v>
      </c>
      <c r="AR202" s="7">
        <f t="shared" si="121"/>
        <v>53.016550538131135</v>
      </c>
      <c r="AS202" s="7">
        <f t="shared" si="121"/>
        <v>62.27770046384876</v>
      </c>
      <c r="AT202" s="7">
        <f t="shared" si="127"/>
        <v>73.295863695254184</v>
      </c>
      <c r="AU202" s="7">
        <f t="shared" si="127"/>
        <v>85.386871147420109</v>
      </c>
      <c r="AV202" s="7">
        <f t="shared" si="127"/>
        <v>98.147014041471593</v>
      </c>
      <c r="AW202" s="7">
        <f t="shared" si="127"/>
        <v>111.33709887996443</v>
      </c>
      <c r="AX202" s="7">
        <f t="shared" si="128"/>
        <v>124.80999205006854</v>
      </c>
      <c r="AY202" s="7">
        <f t="shared" si="128"/>
        <v>138.47043478451661</v>
      </c>
      <c r="AZ202" s="7">
        <f t="shared" si="128"/>
        <v>152.25292414305338</v>
      </c>
      <c r="BA202" s="7">
        <f t="shared" si="122"/>
        <v>166.10908871621555</v>
      </c>
      <c r="BB202" s="7">
        <f t="shared" si="98"/>
        <v>179.98774881247184</v>
      </c>
      <c r="BC202" s="7">
        <f t="shared" si="108"/>
        <v>80.496248383245458</v>
      </c>
      <c r="BD202" s="7">
        <f t="shared" si="99"/>
        <v>10.732833117766061</v>
      </c>
      <c r="BE202" s="40">
        <f t="shared" si="109"/>
        <v>0.96735263126897786</v>
      </c>
      <c r="BF202" s="40">
        <f t="shared" si="110"/>
        <v>0</v>
      </c>
      <c r="BG202" s="40">
        <f t="shared" si="111"/>
        <v>0</v>
      </c>
      <c r="BH202" s="40">
        <f t="shared" si="111"/>
        <v>0</v>
      </c>
      <c r="BI202" s="40">
        <f t="shared" si="111"/>
        <v>0</v>
      </c>
      <c r="BJ202" s="40">
        <f t="shared" si="100"/>
        <v>0</v>
      </c>
      <c r="BK202" s="40">
        <f t="shared" si="100"/>
        <v>0</v>
      </c>
      <c r="BL202" s="40">
        <f t="shared" si="112"/>
        <v>0</v>
      </c>
      <c r="BM202" s="40">
        <f t="shared" si="112"/>
        <v>106.35476706428075</v>
      </c>
      <c r="BN202" s="40">
        <f t="shared" si="112"/>
        <v>380.0886688185721</v>
      </c>
      <c r="BO202" s="40">
        <f t="shared" si="101"/>
        <v>615.14929919904546</v>
      </c>
      <c r="BP202" s="40">
        <f t="shared" si="101"/>
        <v>795.51766470132964</v>
      </c>
      <c r="BQ202" s="40">
        <f t="shared" si="101"/>
        <v>908.90195928926141</v>
      </c>
      <c r="BR202" s="40">
        <f t="shared" si="101"/>
        <v>947.57523066307965</v>
      </c>
      <c r="BS202" s="40">
        <f t="shared" si="132"/>
        <v>908.90195928926141</v>
      </c>
      <c r="BT202" s="40">
        <f t="shared" si="123"/>
        <v>795.51766470132964</v>
      </c>
      <c r="BU202" s="40">
        <f t="shared" si="123"/>
        <v>615.14929919904546</v>
      </c>
      <c r="BV202" s="40">
        <f t="shared" si="123"/>
        <v>380.0886688185721</v>
      </c>
      <c r="BW202" s="40">
        <f t="shared" si="123"/>
        <v>106.35476706428075</v>
      </c>
      <c r="BX202" s="40">
        <f t="shared" si="124"/>
        <v>0</v>
      </c>
      <c r="BY202" s="40">
        <f t="shared" si="124"/>
        <v>0</v>
      </c>
      <c r="BZ202" s="40">
        <f t="shared" si="124"/>
        <v>0</v>
      </c>
      <c r="CA202" s="40">
        <f t="shared" si="124"/>
        <v>0</v>
      </c>
      <c r="CB202" s="40">
        <f t="shared" si="129"/>
        <v>0</v>
      </c>
      <c r="CC202" s="40">
        <f t="shared" si="129"/>
        <v>0</v>
      </c>
      <c r="CD202" s="40">
        <f t="shared" si="129"/>
        <v>0</v>
      </c>
      <c r="CE202" s="40">
        <f t="shared" si="113"/>
        <v>483.26336763817062</v>
      </c>
      <c r="CF202" s="10">
        <f t="shared" si="102"/>
        <v>1.4049245697907955</v>
      </c>
      <c r="CG202" s="14">
        <v>44387</v>
      </c>
      <c r="CH202" s="35">
        <f t="shared" si="103"/>
        <v>7.6064516129032258</v>
      </c>
      <c r="CI202" s="7">
        <f t="shared" si="104"/>
        <v>21.79634090777456</v>
      </c>
      <c r="CJ202" s="7">
        <f t="shared" si="114"/>
        <v>11.116133862965025</v>
      </c>
      <c r="CK202" s="10">
        <f t="shared" si="105"/>
        <v>14.35351158005431</v>
      </c>
      <c r="CM202" s="17" t="s">
        <v>36</v>
      </c>
      <c r="CN202" t="s">
        <v>38</v>
      </c>
      <c r="CO202" s="18" t="s">
        <v>529</v>
      </c>
      <c r="CP202">
        <v>253.1</v>
      </c>
      <c r="CQ202">
        <v>221.2</v>
      </c>
      <c r="CR202">
        <v>230.7</v>
      </c>
      <c r="CS202">
        <v>205.7</v>
      </c>
      <c r="CT202">
        <v>186.4</v>
      </c>
      <c r="CU202">
        <v>147</v>
      </c>
      <c r="CV202">
        <v>161.1</v>
      </c>
      <c r="CW202">
        <v>177.8</v>
      </c>
      <c r="CX202">
        <v>223.4</v>
      </c>
      <c r="CY202">
        <v>269</v>
      </c>
      <c r="CZ202">
        <v>282.89999999999998</v>
      </c>
      <c r="DA202">
        <v>279.3</v>
      </c>
      <c r="DB202">
        <v>2637.6</v>
      </c>
      <c r="DC202" s="17">
        <v>-9.4499999999999993</v>
      </c>
      <c r="DD202">
        <v>-36.700000000000003</v>
      </c>
      <c r="DE202">
        <v>274.89999999999998</v>
      </c>
      <c r="DF202" s="24">
        <v>10228</v>
      </c>
    </row>
    <row r="203" spans="1:110" ht="15.75" thickBot="1" x14ac:dyDescent="0.3">
      <c r="A203" s="8">
        <v>192</v>
      </c>
      <c r="B203" s="3" t="s">
        <v>22</v>
      </c>
      <c r="C203" s="14">
        <v>44388</v>
      </c>
      <c r="D203" s="11">
        <f t="shared" si="106"/>
        <v>21.969867570627869</v>
      </c>
      <c r="E203" s="8">
        <f t="shared" si="116"/>
        <v>-180</v>
      </c>
      <c r="F203" s="3">
        <f t="shared" si="116"/>
        <v>-165</v>
      </c>
      <c r="G203" s="3">
        <f t="shared" si="116"/>
        <v>-150</v>
      </c>
      <c r="H203" s="3">
        <f t="shared" si="115"/>
        <v>-135</v>
      </c>
      <c r="I203" s="3">
        <f t="shared" si="115"/>
        <v>-120</v>
      </c>
      <c r="J203" s="3">
        <f t="shared" si="115"/>
        <v>-105</v>
      </c>
      <c r="K203" s="3">
        <f t="shared" si="115"/>
        <v>-90</v>
      </c>
      <c r="L203" s="3">
        <f t="shared" si="130"/>
        <v>-75</v>
      </c>
      <c r="M203" s="3">
        <f t="shared" si="117"/>
        <v>-60</v>
      </c>
      <c r="N203" s="3">
        <f t="shared" si="117"/>
        <v>-45</v>
      </c>
      <c r="O203" s="3">
        <f t="shared" si="117"/>
        <v>-30</v>
      </c>
      <c r="P203" s="3">
        <f t="shared" si="117"/>
        <v>-15</v>
      </c>
      <c r="Q203" s="3">
        <f t="shared" si="118"/>
        <v>0</v>
      </c>
      <c r="R203" s="3">
        <f t="shared" si="118"/>
        <v>15</v>
      </c>
      <c r="S203" s="3">
        <f t="shared" si="118"/>
        <v>30</v>
      </c>
      <c r="T203" s="3">
        <f t="shared" si="118"/>
        <v>45</v>
      </c>
      <c r="U203" s="3">
        <f t="shared" si="125"/>
        <v>60</v>
      </c>
      <c r="V203" s="3">
        <f t="shared" si="125"/>
        <v>75</v>
      </c>
      <c r="W203" s="3">
        <f t="shared" si="125"/>
        <v>90</v>
      </c>
      <c r="X203" s="3">
        <f t="shared" si="125"/>
        <v>105</v>
      </c>
      <c r="Y203" s="3">
        <f t="shared" si="126"/>
        <v>120</v>
      </c>
      <c r="Z203" s="3">
        <f t="shared" si="126"/>
        <v>135</v>
      </c>
      <c r="AA203" s="3">
        <f t="shared" si="126"/>
        <v>150</v>
      </c>
      <c r="AB203" s="3">
        <f t="shared" si="119"/>
        <v>165</v>
      </c>
      <c r="AC203" s="3">
        <f t="shared" si="96"/>
        <v>180</v>
      </c>
      <c r="AD203" s="7">
        <f t="shared" si="107"/>
        <v>179.84986757062984</v>
      </c>
      <c r="AE203" s="7">
        <f t="shared" si="107"/>
        <v>166.10147414182836</v>
      </c>
      <c r="AF203" s="7">
        <f t="shared" si="107"/>
        <v>152.23871531356022</v>
      </c>
      <c r="AG203" s="7">
        <f t="shared" si="97"/>
        <v>138.4489709286014</v>
      </c>
      <c r="AH203" s="7">
        <f t="shared" si="97"/>
        <v>124.78057123789186</v>
      </c>
      <c r="AI203" s="7">
        <f t="shared" si="97"/>
        <v>111.29875531710194</v>
      </c>
      <c r="AJ203" s="7">
        <f t="shared" si="97"/>
        <v>98.098401211758443</v>
      </c>
      <c r="AK203" s="7">
        <f t="shared" si="131"/>
        <v>85.326141550068385</v>
      </c>
      <c r="AL203" s="7">
        <f t="shared" si="120"/>
        <v>73.220582730062233</v>
      </c>
      <c r="AM203" s="7">
        <f t="shared" si="120"/>
        <v>62.185009183415261</v>
      </c>
      <c r="AN203" s="7">
        <f t="shared" si="120"/>
        <v>52.904258704314849</v>
      </c>
      <c r="AO203" s="7">
        <f t="shared" si="120"/>
        <v>46.450938542488039</v>
      </c>
      <c r="AP203" s="7">
        <f t="shared" si="121"/>
        <v>44.089867570627874</v>
      </c>
      <c r="AQ203" s="7">
        <f t="shared" si="121"/>
        <v>46.450938542488039</v>
      </c>
      <c r="AR203" s="7">
        <f t="shared" si="121"/>
        <v>52.904258704314849</v>
      </c>
      <c r="AS203" s="7">
        <f t="shared" si="121"/>
        <v>62.185009183415261</v>
      </c>
      <c r="AT203" s="7">
        <f t="shared" si="127"/>
        <v>73.220582730062233</v>
      </c>
      <c r="AU203" s="7">
        <f t="shared" si="127"/>
        <v>85.326141550068385</v>
      </c>
      <c r="AV203" s="7">
        <f t="shared" si="127"/>
        <v>98.098401211758443</v>
      </c>
      <c r="AW203" s="7">
        <f t="shared" si="127"/>
        <v>111.29875531710194</v>
      </c>
      <c r="AX203" s="7">
        <f t="shared" si="128"/>
        <v>124.78057123789186</v>
      </c>
      <c r="AY203" s="7">
        <f t="shared" si="128"/>
        <v>138.4489709286014</v>
      </c>
      <c r="AZ203" s="7">
        <f t="shared" si="128"/>
        <v>152.23871531356022</v>
      </c>
      <c r="BA203" s="7">
        <f t="shared" si="122"/>
        <v>166.10147414182836</v>
      </c>
      <c r="BB203" s="7">
        <f t="shared" si="98"/>
        <v>179.84986757062984</v>
      </c>
      <c r="BC203" s="7">
        <f t="shared" si="108"/>
        <v>80.562377787754642</v>
      </c>
      <c r="BD203" s="7">
        <f t="shared" si="99"/>
        <v>10.741650371700619</v>
      </c>
      <c r="BE203" s="40">
        <f t="shared" si="109"/>
        <v>0.96744028821457528</v>
      </c>
      <c r="BF203" s="40">
        <f t="shared" si="110"/>
        <v>0</v>
      </c>
      <c r="BG203" s="40">
        <f t="shared" si="111"/>
        <v>0</v>
      </c>
      <c r="BH203" s="40">
        <f t="shared" si="111"/>
        <v>0</v>
      </c>
      <c r="BI203" s="40">
        <f t="shared" si="111"/>
        <v>0</v>
      </c>
      <c r="BJ203" s="40">
        <f t="shared" si="100"/>
        <v>0</v>
      </c>
      <c r="BK203" s="40">
        <f t="shared" si="100"/>
        <v>0</v>
      </c>
      <c r="BL203" s="40">
        <f t="shared" si="112"/>
        <v>0</v>
      </c>
      <c r="BM203" s="40">
        <f t="shared" si="112"/>
        <v>107.76155306068159</v>
      </c>
      <c r="BN203" s="40">
        <f t="shared" si="112"/>
        <v>381.78707917165917</v>
      </c>
      <c r="BO203" s="40">
        <f t="shared" si="101"/>
        <v>617.09813306444698</v>
      </c>
      <c r="BP203" s="40">
        <f t="shared" si="101"/>
        <v>797.6586552861545</v>
      </c>
      <c r="BQ203" s="40">
        <f t="shared" si="101"/>
        <v>911.163744637744</v>
      </c>
      <c r="BR203" s="40">
        <f t="shared" si="101"/>
        <v>949.87821685593349</v>
      </c>
      <c r="BS203" s="40">
        <f t="shared" si="132"/>
        <v>911.163744637744</v>
      </c>
      <c r="BT203" s="40">
        <f t="shared" si="123"/>
        <v>797.6586552861545</v>
      </c>
      <c r="BU203" s="40">
        <f t="shared" si="123"/>
        <v>617.09813306444698</v>
      </c>
      <c r="BV203" s="40">
        <f t="shared" si="123"/>
        <v>381.78707917165917</v>
      </c>
      <c r="BW203" s="40">
        <f t="shared" si="123"/>
        <v>107.76155306068159</v>
      </c>
      <c r="BX203" s="40">
        <f t="shared" si="124"/>
        <v>0</v>
      </c>
      <c r="BY203" s="40">
        <f t="shared" si="124"/>
        <v>0</v>
      </c>
      <c r="BZ203" s="40">
        <f t="shared" si="124"/>
        <v>0</v>
      </c>
      <c r="CA203" s="40">
        <f t="shared" si="124"/>
        <v>0</v>
      </c>
      <c r="CB203" s="40">
        <f t="shared" si="129"/>
        <v>0</v>
      </c>
      <c r="CC203" s="40">
        <f t="shared" si="129"/>
        <v>0</v>
      </c>
      <c r="CD203" s="40">
        <f t="shared" si="129"/>
        <v>0</v>
      </c>
      <c r="CE203" s="40">
        <f t="shared" si="113"/>
        <v>484.43789059652607</v>
      </c>
      <c r="CF203" s="10">
        <f t="shared" si="102"/>
        <v>1.406078745631864</v>
      </c>
      <c r="CG203" s="14">
        <v>44388</v>
      </c>
      <c r="CH203" s="35">
        <f t="shared" si="103"/>
        <v>7.6064516129032258</v>
      </c>
      <c r="CI203" s="7">
        <f t="shared" si="104"/>
        <v>21.887512427490712</v>
      </c>
      <c r="CJ203" s="7">
        <f t="shared" si="114"/>
        <v>11.162631338020264</v>
      </c>
      <c r="CK203" s="10">
        <f t="shared" si="105"/>
        <v>14.406929528797964</v>
      </c>
      <c r="CM203" s="17" t="s">
        <v>36</v>
      </c>
      <c r="CN203" t="s">
        <v>39</v>
      </c>
      <c r="CO203" s="18" t="s">
        <v>530</v>
      </c>
      <c r="CP203">
        <v>269</v>
      </c>
      <c r="CQ203">
        <v>233.8</v>
      </c>
      <c r="CR203">
        <v>247.4</v>
      </c>
      <c r="CS203">
        <v>226.7</v>
      </c>
      <c r="CT203">
        <v>192.7</v>
      </c>
      <c r="CU203">
        <v>162.5</v>
      </c>
      <c r="CV203">
        <v>175.6</v>
      </c>
      <c r="CW203">
        <v>195.7</v>
      </c>
      <c r="CX203">
        <v>239.4</v>
      </c>
      <c r="CY203">
        <v>276.2</v>
      </c>
      <c r="CZ203">
        <v>284.5</v>
      </c>
      <c r="DA203">
        <v>275.2</v>
      </c>
      <c r="DB203">
        <v>2778.7</v>
      </c>
      <c r="DC203" s="17">
        <v>-9.75</v>
      </c>
      <c r="DD203">
        <v>-37.43</v>
      </c>
      <c r="DE203">
        <v>19.100000000000001</v>
      </c>
      <c r="DF203" s="24">
        <v>9935</v>
      </c>
    </row>
    <row r="204" spans="1:110" ht="15.75" thickBot="1" x14ac:dyDescent="0.3">
      <c r="A204" s="8">
        <v>193</v>
      </c>
      <c r="B204" s="3" t="s">
        <v>22</v>
      </c>
      <c r="C204" s="14">
        <v>44389</v>
      </c>
      <c r="D204" s="11">
        <f t="shared" si="106"/>
        <v>21.825476182840617</v>
      </c>
      <c r="E204" s="8">
        <f t="shared" si="116"/>
        <v>-180</v>
      </c>
      <c r="F204" s="3">
        <f t="shared" si="116"/>
        <v>-165</v>
      </c>
      <c r="G204" s="3">
        <f t="shared" si="116"/>
        <v>-150</v>
      </c>
      <c r="H204" s="3">
        <f t="shared" si="115"/>
        <v>-135</v>
      </c>
      <c r="I204" s="3">
        <f t="shared" si="115"/>
        <v>-120</v>
      </c>
      <c r="J204" s="3">
        <f t="shared" si="115"/>
        <v>-105</v>
      </c>
      <c r="K204" s="3">
        <f t="shared" si="115"/>
        <v>-90</v>
      </c>
      <c r="L204" s="3">
        <f t="shared" si="130"/>
        <v>-75</v>
      </c>
      <c r="M204" s="3">
        <f t="shared" si="117"/>
        <v>-60</v>
      </c>
      <c r="N204" s="3">
        <f t="shared" si="117"/>
        <v>-45</v>
      </c>
      <c r="O204" s="3">
        <f t="shared" si="117"/>
        <v>-30</v>
      </c>
      <c r="P204" s="3">
        <f t="shared" si="117"/>
        <v>-15</v>
      </c>
      <c r="Q204" s="3">
        <f t="shared" si="118"/>
        <v>0</v>
      </c>
      <c r="R204" s="3">
        <f t="shared" si="118"/>
        <v>15</v>
      </c>
      <c r="S204" s="3">
        <f t="shared" si="118"/>
        <v>30</v>
      </c>
      <c r="T204" s="3">
        <f t="shared" si="118"/>
        <v>45</v>
      </c>
      <c r="U204" s="3">
        <f t="shared" si="125"/>
        <v>60</v>
      </c>
      <c r="V204" s="3">
        <f t="shared" si="125"/>
        <v>75</v>
      </c>
      <c r="W204" s="3">
        <f t="shared" si="125"/>
        <v>90</v>
      </c>
      <c r="X204" s="3">
        <f t="shared" si="125"/>
        <v>105</v>
      </c>
      <c r="Y204" s="3">
        <f t="shared" si="126"/>
        <v>120</v>
      </c>
      <c r="Z204" s="3">
        <f t="shared" si="126"/>
        <v>135</v>
      </c>
      <c r="AA204" s="3">
        <f t="shared" si="126"/>
        <v>150</v>
      </c>
      <c r="AB204" s="3">
        <f t="shared" si="119"/>
        <v>165</v>
      </c>
      <c r="AC204" s="3">
        <f t="shared" si="119"/>
        <v>180</v>
      </c>
      <c r="AD204" s="7">
        <f t="shared" si="107"/>
        <v>179.70547618284124</v>
      </c>
      <c r="AE204" s="7">
        <f t="shared" si="107"/>
        <v>166.09206791577799</v>
      </c>
      <c r="AF204" s="7">
        <f t="shared" si="107"/>
        <v>152.22316740981336</v>
      </c>
      <c r="AG204" s="7">
        <f t="shared" si="107"/>
        <v>138.4261022449621</v>
      </c>
      <c r="AH204" s="7">
        <f t="shared" si="107"/>
        <v>124.7495256185167</v>
      </c>
      <c r="AI204" s="7">
        <f t="shared" si="107"/>
        <v>111.25847343759051</v>
      </c>
      <c r="AJ204" s="7">
        <f t="shared" si="107"/>
        <v>98.04744878854126</v>
      </c>
      <c r="AK204" s="7">
        <f t="shared" si="131"/>
        <v>85.26256801268508</v>
      </c>
      <c r="AL204" s="7">
        <f t="shared" si="120"/>
        <v>73.141822641421996</v>
      </c>
      <c r="AM204" s="7">
        <f t="shared" si="120"/>
        <v>62.088044369674705</v>
      </c>
      <c r="AN204" s="7">
        <f t="shared" si="120"/>
        <v>52.786755655749282</v>
      </c>
      <c r="AO204" s="7">
        <f t="shared" si="120"/>
        <v>46.314695980161545</v>
      </c>
      <c r="AP204" s="7">
        <f t="shared" si="121"/>
        <v>43.945476182840615</v>
      </c>
      <c r="AQ204" s="7">
        <f t="shared" si="121"/>
        <v>46.314695980161545</v>
      </c>
      <c r="AR204" s="7">
        <f t="shared" si="121"/>
        <v>52.786755655749282</v>
      </c>
      <c r="AS204" s="7">
        <f t="shared" si="121"/>
        <v>62.088044369674705</v>
      </c>
      <c r="AT204" s="7">
        <f t="shared" si="127"/>
        <v>73.141822641421996</v>
      </c>
      <c r="AU204" s="7">
        <f t="shared" si="127"/>
        <v>85.26256801268508</v>
      </c>
      <c r="AV204" s="7">
        <f t="shared" si="127"/>
        <v>98.04744878854126</v>
      </c>
      <c r="AW204" s="7">
        <f t="shared" si="127"/>
        <v>111.25847343759051</v>
      </c>
      <c r="AX204" s="7">
        <f t="shared" si="128"/>
        <v>124.7495256185167</v>
      </c>
      <c r="AY204" s="7">
        <f t="shared" si="128"/>
        <v>138.4261022449621</v>
      </c>
      <c r="AZ204" s="7">
        <f t="shared" si="128"/>
        <v>152.22316740981336</v>
      </c>
      <c r="BA204" s="7">
        <f t="shared" si="122"/>
        <v>166.09206791577799</v>
      </c>
      <c r="BB204" s="7">
        <f t="shared" si="122"/>
        <v>179.70547618284124</v>
      </c>
      <c r="BC204" s="7">
        <f t="shared" si="108"/>
        <v>80.631478494695074</v>
      </c>
      <c r="BD204" s="7">
        <f t="shared" ref="BD204:BD267" si="133">(2*BC204)/15</f>
        <v>10.750863799292677</v>
      </c>
      <c r="BE204" s="40">
        <f t="shared" si="109"/>
        <v>0.96753759330547084</v>
      </c>
      <c r="BF204" s="40">
        <f t="shared" si="110"/>
        <v>0</v>
      </c>
      <c r="BG204" s="40">
        <f t="shared" si="111"/>
        <v>0</v>
      </c>
      <c r="BH204" s="40">
        <f t="shared" si="111"/>
        <v>0</v>
      </c>
      <c r="BI204" s="40">
        <f t="shared" si="111"/>
        <v>0</v>
      </c>
      <c r="BJ204" s="40">
        <f t="shared" si="111"/>
        <v>0</v>
      </c>
      <c r="BK204" s="40">
        <f t="shared" si="111"/>
        <v>0</v>
      </c>
      <c r="BL204" s="40">
        <f t="shared" si="112"/>
        <v>0</v>
      </c>
      <c r="BM204" s="40">
        <f t="shared" si="112"/>
        <v>109.23498555264239</v>
      </c>
      <c r="BN204" s="40">
        <f t="shared" si="112"/>
        <v>383.56581789861059</v>
      </c>
      <c r="BO204" s="40">
        <f t="shared" si="112"/>
        <v>619.13904419896653</v>
      </c>
      <c r="BP204" s="40">
        <f t="shared" si="112"/>
        <v>799.90073838450485</v>
      </c>
      <c r="BQ204" s="40">
        <f t="shared" si="112"/>
        <v>913.53228971930469</v>
      </c>
      <c r="BR204" s="40">
        <f t="shared" si="112"/>
        <v>952.28989576491631</v>
      </c>
      <c r="BS204" s="40">
        <f t="shared" si="132"/>
        <v>913.53228971930469</v>
      </c>
      <c r="BT204" s="40">
        <f t="shared" si="123"/>
        <v>799.90073838450485</v>
      </c>
      <c r="BU204" s="40">
        <f t="shared" si="123"/>
        <v>619.13904419896653</v>
      </c>
      <c r="BV204" s="40">
        <f t="shared" si="123"/>
        <v>383.56581789861059</v>
      </c>
      <c r="BW204" s="40">
        <f t="shared" si="123"/>
        <v>109.23498555264239</v>
      </c>
      <c r="BX204" s="40">
        <f t="shared" si="124"/>
        <v>0</v>
      </c>
      <c r="BY204" s="40">
        <f t="shared" si="124"/>
        <v>0</v>
      </c>
      <c r="BZ204" s="40">
        <f t="shared" si="124"/>
        <v>0</v>
      </c>
      <c r="CA204" s="40">
        <f t="shared" si="124"/>
        <v>0</v>
      </c>
      <c r="CB204" s="40">
        <f t="shared" si="129"/>
        <v>0</v>
      </c>
      <c r="CC204" s="40">
        <f t="shared" si="129"/>
        <v>0</v>
      </c>
      <c r="CD204" s="40">
        <f t="shared" si="129"/>
        <v>0</v>
      </c>
      <c r="CE204" s="40">
        <f t="shared" si="113"/>
        <v>485.6678468401073</v>
      </c>
      <c r="CF204" s="10">
        <f t="shared" ref="CF204:CF267" si="134">(PI()*BC204)/180</f>
        <v>1.4072847804834301</v>
      </c>
      <c r="CG204" s="14">
        <v>44389</v>
      </c>
      <c r="CH204" s="35">
        <f t="shared" ref="CH204:CH267" si="135">HLOOKUP(B204,$J$5:$V$7,3,)</f>
        <v>7.6064516129032258</v>
      </c>
      <c r="CI204" s="7">
        <f t="shared" ref="CI204:CI267" si="136">37.59*BE204*(CF$12*SIN(RADIANS($J$4))*SIN(RADIANS($D204))+COS(RADIANS($J$4))*COS(RADIANS($D204))*SIN(RADIANS(BC204)))</f>
        <v>21.982950142806043</v>
      </c>
      <c r="CJ204" s="7">
        <f t="shared" si="114"/>
        <v>11.211304572831082</v>
      </c>
      <c r="CK204" s="10">
        <f t="shared" ref="CK204:CK267" si="137">CI204*(0.29+0.52*($CH204/BD204))</f>
        <v>14.462812008218043</v>
      </c>
      <c r="CM204" s="17" t="s">
        <v>139</v>
      </c>
      <c r="CN204" t="s">
        <v>174</v>
      </c>
      <c r="CO204" s="18" t="s">
        <v>531</v>
      </c>
      <c r="CP204">
        <v>171</v>
      </c>
      <c r="CQ204">
        <v>181.5</v>
      </c>
      <c r="CR204">
        <v>197.3</v>
      </c>
      <c r="CS204">
        <v>221.6</v>
      </c>
      <c r="CT204">
        <v>230.9</v>
      </c>
      <c r="CU204">
        <v>236.1</v>
      </c>
      <c r="CV204">
        <v>253.9</v>
      </c>
      <c r="CW204">
        <v>244.2</v>
      </c>
      <c r="CX204">
        <v>211.6</v>
      </c>
      <c r="CY204">
        <v>200.7</v>
      </c>
      <c r="CZ204">
        <v>161.19999999999999</v>
      </c>
      <c r="DA204">
        <v>149.19999999999999</v>
      </c>
      <c r="DB204">
        <v>2459.1999999999998</v>
      </c>
      <c r="DC204" s="17">
        <v>-17.239999999999998</v>
      </c>
      <c r="DD204">
        <v>-46.88</v>
      </c>
      <c r="DE204">
        <v>712</v>
      </c>
      <c r="DF204" s="24">
        <v>6708</v>
      </c>
    </row>
    <row r="205" spans="1:110" ht="15.75" thickBot="1" x14ac:dyDescent="0.3">
      <c r="A205" s="8">
        <v>194</v>
      </c>
      <c r="B205" s="3" t="s">
        <v>22</v>
      </c>
      <c r="C205" s="14">
        <v>44390</v>
      </c>
      <c r="D205" s="11">
        <f t="shared" ref="D205:D268" si="138">(23.45)*SIN(RADIANS((360/365)*(A205-80)))</f>
        <v>21.67461743542804</v>
      </c>
      <c r="E205" s="8">
        <f t="shared" si="116"/>
        <v>-180</v>
      </c>
      <c r="F205" s="3">
        <f t="shared" si="116"/>
        <v>-165</v>
      </c>
      <c r="G205" s="3">
        <f t="shared" si="116"/>
        <v>-150</v>
      </c>
      <c r="H205" s="3">
        <f t="shared" si="115"/>
        <v>-135</v>
      </c>
      <c r="I205" s="3">
        <f t="shared" si="115"/>
        <v>-120</v>
      </c>
      <c r="J205" s="3">
        <f t="shared" si="115"/>
        <v>-105</v>
      </c>
      <c r="K205" s="3">
        <f t="shared" si="115"/>
        <v>-90</v>
      </c>
      <c r="L205" s="3">
        <f t="shared" si="130"/>
        <v>-75</v>
      </c>
      <c r="M205" s="3">
        <f t="shared" si="117"/>
        <v>-60</v>
      </c>
      <c r="N205" s="3">
        <f t="shared" si="117"/>
        <v>-45</v>
      </c>
      <c r="O205" s="3">
        <f t="shared" si="117"/>
        <v>-30</v>
      </c>
      <c r="P205" s="3">
        <f t="shared" si="117"/>
        <v>-15</v>
      </c>
      <c r="Q205" s="3">
        <f t="shared" si="118"/>
        <v>0</v>
      </c>
      <c r="R205" s="3">
        <f t="shared" si="118"/>
        <v>15</v>
      </c>
      <c r="S205" s="3">
        <f t="shared" si="118"/>
        <v>30</v>
      </c>
      <c r="T205" s="3">
        <f t="shared" si="118"/>
        <v>45</v>
      </c>
      <c r="U205" s="3">
        <f t="shared" si="125"/>
        <v>60</v>
      </c>
      <c r="V205" s="3">
        <f t="shared" si="125"/>
        <v>75</v>
      </c>
      <c r="W205" s="3">
        <f t="shared" si="125"/>
        <v>90</v>
      </c>
      <c r="X205" s="3">
        <f t="shared" si="125"/>
        <v>105</v>
      </c>
      <c r="Y205" s="3">
        <f t="shared" si="126"/>
        <v>120</v>
      </c>
      <c r="Z205" s="3">
        <f t="shared" si="126"/>
        <v>135</v>
      </c>
      <c r="AA205" s="3">
        <f t="shared" si="126"/>
        <v>150</v>
      </c>
      <c r="AB205" s="3">
        <f t="shared" si="119"/>
        <v>165</v>
      </c>
      <c r="AC205" s="3">
        <f t="shared" si="119"/>
        <v>180</v>
      </c>
      <c r="AD205" s="7">
        <f t="shared" ref="AD205:AG268" si="139">DEGREES(ACOS((SIN(RADIANS($J$4))*SIN(RADIANS($D205))+COS(RADIANS($J$4))*COS(RADIANS($D205))*COS(RADIANS(E205)))))</f>
        <v>179.55461743542884</v>
      </c>
      <c r="AE205" s="7">
        <f t="shared" si="139"/>
        <v>166.08067850333578</v>
      </c>
      <c r="AF205" s="7">
        <f t="shared" si="139"/>
        <v>152.20619412034335</v>
      </c>
      <c r="AG205" s="7">
        <f t="shared" si="139"/>
        <v>138.40178226021254</v>
      </c>
      <c r="AH205" s="7">
        <f t="shared" ref="AH205:AN268" si="140">DEGREES(ACOS((SIN(RADIANS($J$4))*SIN(RADIANS($D205))+COS(RADIANS($J$4))*COS(RADIANS($D205))*COS(RADIANS(I205)))))</f>
        <v>124.71683237885125</v>
      </c>
      <c r="AI205" s="7">
        <f t="shared" si="140"/>
        <v>111.21624790526506</v>
      </c>
      <c r="AJ205" s="7">
        <f t="shared" si="140"/>
        <v>97.99416608018457</v>
      </c>
      <c r="AK205" s="7">
        <f t="shared" si="131"/>
        <v>85.19617296146221</v>
      </c>
      <c r="AL205" s="7">
        <f t="shared" si="120"/>
        <v>73.059617632334309</v>
      </c>
      <c r="AM205" s="7">
        <f t="shared" si="120"/>
        <v>61.986849616167788</v>
      </c>
      <c r="AN205" s="7">
        <f t="shared" si="120"/>
        <v>52.664089454474301</v>
      </c>
      <c r="AO205" s="7">
        <f t="shared" si="120"/>
        <v>46.17239186790426</v>
      </c>
      <c r="AP205" s="7">
        <f t="shared" si="121"/>
        <v>43.794617435428044</v>
      </c>
      <c r="AQ205" s="7">
        <f t="shared" si="121"/>
        <v>46.17239186790426</v>
      </c>
      <c r="AR205" s="7">
        <f t="shared" si="121"/>
        <v>52.664089454474301</v>
      </c>
      <c r="AS205" s="7">
        <f t="shared" si="121"/>
        <v>61.986849616167788</v>
      </c>
      <c r="AT205" s="7">
        <f t="shared" si="127"/>
        <v>73.059617632334309</v>
      </c>
      <c r="AU205" s="7">
        <f t="shared" si="127"/>
        <v>85.19617296146221</v>
      </c>
      <c r="AV205" s="7">
        <f t="shared" si="127"/>
        <v>97.99416608018457</v>
      </c>
      <c r="AW205" s="7">
        <f t="shared" si="127"/>
        <v>111.21624790526506</v>
      </c>
      <c r="AX205" s="7">
        <f t="shared" si="128"/>
        <v>124.71683237885125</v>
      </c>
      <c r="AY205" s="7">
        <f t="shared" si="128"/>
        <v>138.40178226021254</v>
      </c>
      <c r="AZ205" s="7">
        <f t="shared" si="128"/>
        <v>152.20619412034335</v>
      </c>
      <c r="BA205" s="7">
        <f t="shared" si="122"/>
        <v>166.08067850333578</v>
      </c>
      <c r="BB205" s="7">
        <f t="shared" si="122"/>
        <v>179.55461743542884</v>
      </c>
      <c r="BC205" s="7">
        <f t="shared" ref="BC205:BC268" si="141">DEGREES(ACOS(-(TAN(RADIANS($J$4))*TAN(RADIANS($D205)))))</f>
        <v>80.703510795608381</v>
      </c>
      <c r="BD205" s="7">
        <f t="shared" si="133"/>
        <v>10.760468106081117</v>
      </c>
      <c r="BE205" s="40">
        <f t="shared" ref="BE205:BE268" si="142">1+0.033*COS(RADIANS((360*$A205)/365))</f>
        <v>0.96764451770806614</v>
      </c>
      <c r="BF205" s="40">
        <f t="shared" ref="BF205:BF268" si="143">IF(1367*$BE205*COS(RADIANS(AD205))&gt;0,1367*$BE205*COS(RADIANS(AD205)),0)</f>
        <v>0</v>
      </c>
      <c r="BG205" s="40">
        <f t="shared" ref="BG205:BJ268" si="144">IF(1367*$BE205*COS(RADIANS(AE205))&gt;0,1367*$BE205*COS(RADIANS(AE205)),0)</f>
        <v>0</v>
      </c>
      <c r="BH205" s="40">
        <f t="shared" si="144"/>
        <v>0</v>
      </c>
      <c r="BI205" s="40">
        <f t="shared" si="144"/>
        <v>0</v>
      </c>
      <c r="BJ205" s="40">
        <f t="shared" si="144"/>
        <v>0</v>
      </c>
      <c r="BK205" s="40">
        <f t="shared" ref="BK205:BK268" si="145">IF(1367*$BE205*COS(RADIANS(AI205))&gt;0,1367*$BE205*COS(RADIANS(AI205)),0)</f>
        <v>0</v>
      </c>
      <c r="BL205" s="40">
        <f t="shared" ref="BL205:BO268" si="146">IF(1367*$BE205*COS(RADIANS(AJ205))&gt;0,1367*$BE205*COS(RADIANS(AJ205)),0)</f>
        <v>0</v>
      </c>
      <c r="BM205" s="40">
        <f t="shared" si="146"/>
        <v>110.77458903315741</v>
      </c>
      <c r="BN205" s="40">
        <f t="shared" si="146"/>
        <v>385.42409405833718</v>
      </c>
      <c r="BO205" s="40">
        <f t="shared" si="146"/>
        <v>621.27097079212626</v>
      </c>
      <c r="BP205" s="40">
        <f t="shared" ref="BP205:BV268" si="147">IF(1367*$BE205*COS(RADIANS(AN205))&gt;0,1367*$BE205*COS(RADIANS(AN205)),0)</f>
        <v>802.2426443405102</v>
      </c>
      <c r="BQ205" s="40">
        <f t="shared" si="147"/>
        <v>916.00619422099703</v>
      </c>
      <c r="BR205" s="40">
        <f t="shared" si="147"/>
        <v>954.80882251238677</v>
      </c>
      <c r="BS205" s="40">
        <f t="shared" si="132"/>
        <v>916.00619422099703</v>
      </c>
      <c r="BT205" s="40">
        <f t="shared" si="123"/>
        <v>802.2426443405102</v>
      </c>
      <c r="BU205" s="40">
        <f t="shared" si="123"/>
        <v>621.27097079212626</v>
      </c>
      <c r="BV205" s="40">
        <f t="shared" si="123"/>
        <v>385.42409405833718</v>
      </c>
      <c r="BW205" s="40">
        <f t="shared" si="123"/>
        <v>110.77458903315741</v>
      </c>
      <c r="BX205" s="40">
        <f t="shared" si="124"/>
        <v>0</v>
      </c>
      <c r="BY205" s="40">
        <f t="shared" si="124"/>
        <v>0</v>
      </c>
      <c r="BZ205" s="40">
        <f t="shared" si="124"/>
        <v>0</v>
      </c>
      <c r="CA205" s="40">
        <f t="shared" si="124"/>
        <v>0</v>
      </c>
      <c r="CB205" s="40">
        <f t="shared" si="129"/>
        <v>0</v>
      </c>
      <c r="CC205" s="40">
        <f t="shared" si="129"/>
        <v>0</v>
      </c>
      <c r="CD205" s="40">
        <f t="shared" si="129"/>
        <v>0</v>
      </c>
      <c r="CE205" s="40">
        <f t="shared" ref="CE205:CE268" si="148">BR205*0.51</f>
        <v>486.95249948131726</v>
      </c>
      <c r="CF205" s="10">
        <f t="shared" si="134"/>
        <v>1.4085419813021547</v>
      </c>
      <c r="CG205" s="14">
        <v>44390</v>
      </c>
      <c r="CH205" s="35">
        <f t="shared" si="135"/>
        <v>7.6064516129032258</v>
      </c>
      <c r="CI205" s="7">
        <f t="shared" si="136"/>
        <v>22.082604348359606</v>
      </c>
      <c r="CJ205" s="7">
        <f t="shared" ref="CJ205:CJ268" si="149">CI205*0.51</f>
        <v>11.262128217663399</v>
      </c>
      <c r="CK205" s="10">
        <f t="shared" si="137"/>
        <v>14.521124058842112</v>
      </c>
      <c r="CM205" s="17" t="s">
        <v>253</v>
      </c>
      <c r="CN205" t="s">
        <v>261</v>
      </c>
      <c r="CO205" s="18" t="s">
        <v>532</v>
      </c>
      <c r="CP205">
        <v>141.9</v>
      </c>
      <c r="CQ205">
        <v>130.1</v>
      </c>
      <c r="CR205">
        <v>131.19999999999999</v>
      </c>
      <c r="CS205">
        <v>123.2</v>
      </c>
      <c r="CT205">
        <v>129.69999999999999</v>
      </c>
      <c r="CU205">
        <v>111.5</v>
      </c>
      <c r="CV205">
        <v>110.7</v>
      </c>
      <c r="CW205">
        <v>90.7</v>
      </c>
      <c r="CX205">
        <v>63.2</v>
      </c>
      <c r="CY205">
        <v>74.3</v>
      </c>
      <c r="CZ205">
        <v>105.9</v>
      </c>
      <c r="DA205">
        <v>130.69999999999999</v>
      </c>
      <c r="DB205">
        <v>1343.1</v>
      </c>
      <c r="DC205" s="17">
        <v>-25.53</v>
      </c>
      <c r="DD205">
        <v>-48.52</v>
      </c>
      <c r="DE205">
        <v>4.5</v>
      </c>
      <c r="DF205" s="24">
        <v>4019</v>
      </c>
    </row>
    <row r="206" spans="1:110" ht="15.75" thickBot="1" x14ac:dyDescent="0.3">
      <c r="A206" s="8">
        <v>195</v>
      </c>
      <c r="B206" s="3" t="s">
        <v>22</v>
      </c>
      <c r="C206" s="14">
        <v>44391</v>
      </c>
      <c r="D206" s="11">
        <f t="shared" si="138"/>
        <v>21.517336031092785</v>
      </c>
      <c r="E206" s="8">
        <f t="shared" si="116"/>
        <v>-180</v>
      </c>
      <c r="F206" s="3">
        <f t="shared" si="116"/>
        <v>-165</v>
      </c>
      <c r="G206" s="3">
        <f t="shared" si="116"/>
        <v>-150</v>
      </c>
      <c r="H206" s="3">
        <f t="shared" si="115"/>
        <v>-135</v>
      </c>
      <c r="I206" s="3">
        <f t="shared" si="115"/>
        <v>-120</v>
      </c>
      <c r="J206" s="3">
        <f t="shared" si="115"/>
        <v>-105</v>
      </c>
      <c r="K206" s="3">
        <f t="shared" si="115"/>
        <v>-90</v>
      </c>
      <c r="L206" s="3">
        <f t="shared" si="130"/>
        <v>-75</v>
      </c>
      <c r="M206" s="3">
        <f t="shared" si="117"/>
        <v>-60</v>
      </c>
      <c r="N206" s="3">
        <f t="shared" si="117"/>
        <v>-45</v>
      </c>
      <c r="O206" s="3">
        <f t="shared" si="117"/>
        <v>-30</v>
      </c>
      <c r="P206" s="3">
        <f t="shared" si="117"/>
        <v>-15</v>
      </c>
      <c r="Q206" s="3">
        <f t="shared" si="118"/>
        <v>0</v>
      </c>
      <c r="R206" s="3">
        <f t="shared" si="118"/>
        <v>15</v>
      </c>
      <c r="S206" s="3">
        <f t="shared" si="118"/>
        <v>30</v>
      </c>
      <c r="T206" s="3">
        <f t="shared" si="118"/>
        <v>45</v>
      </c>
      <c r="U206" s="3">
        <f t="shared" si="125"/>
        <v>60</v>
      </c>
      <c r="V206" s="3">
        <f t="shared" si="125"/>
        <v>75</v>
      </c>
      <c r="W206" s="3">
        <f t="shared" si="125"/>
        <v>90</v>
      </c>
      <c r="X206" s="3">
        <f t="shared" si="125"/>
        <v>105</v>
      </c>
      <c r="Y206" s="3">
        <f t="shared" si="126"/>
        <v>120</v>
      </c>
      <c r="Z206" s="3">
        <f t="shared" si="126"/>
        <v>135</v>
      </c>
      <c r="AA206" s="3">
        <f t="shared" si="126"/>
        <v>150</v>
      </c>
      <c r="AB206" s="3">
        <f t="shared" si="119"/>
        <v>165</v>
      </c>
      <c r="AC206" s="3">
        <f t="shared" si="119"/>
        <v>180</v>
      </c>
      <c r="AD206" s="7">
        <f t="shared" si="139"/>
        <v>179.39733603109309</v>
      </c>
      <c r="AE206" s="7">
        <f t="shared" si="139"/>
        <v>166.0671089156362</v>
      </c>
      <c r="AF206" s="7">
        <f t="shared" si="139"/>
        <v>152.1877064672826</v>
      </c>
      <c r="AG206" s="7">
        <f t="shared" si="139"/>
        <v>138.37596310150363</v>
      </c>
      <c r="AH206" s="7">
        <f t="shared" si="140"/>
        <v>124.68246810185695</v>
      </c>
      <c r="AI206" s="7">
        <f t="shared" si="140"/>
        <v>111.17207339285446</v>
      </c>
      <c r="AJ206" s="7">
        <f t="shared" si="140"/>
        <v>97.938562940787691</v>
      </c>
      <c r="AK206" s="7">
        <f t="shared" si="131"/>
        <v>85.126979875843304</v>
      </c>
      <c r="AL206" s="7">
        <f t="shared" si="120"/>
        <v>72.974003447822199</v>
      </c>
      <c r="AM206" s="7">
        <f t="shared" si="120"/>
        <v>61.881470486977392</v>
      </c>
      <c r="AN206" s="7">
        <f t="shared" si="120"/>
        <v>52.536310367627785</v>
      </c>
      <c r="AO206" s="7">
        <f t="shared" si="120"/>
        <v>46.024074153513141</v>
      </c>
      <c r="AP206" s="7">
        <f t="shared" si="121"/>
        <v>43.637336031092786</v>
      </c>
      <c r="AQ206" s="7">
        <f t="shared" si="121"/>
        <v>46.024074153513141</v>
      </c>
      <c r="AR206" s="7">
        <f t="shared" si="121"/>
        <v>52.536310367627785</v>
      </c>
      <c r="AS206" s="7">
        <f t="shared" si="121"/>
        <v>61.881470486977392</v>
      </c>
      <c r="AT206" s="7">
        <f t="shared" si="127"/>
        <v>72.974003447822199</v>
      </c>
      <c r="AU206" s="7">
        <f t="shared" si="127"/>
        <v>85.126979875843304</v>
      </c>
      <c r="AV206" s="7">
        <f t="shared" si="127"/>
        <v>97.938562940787691</v>
      </c>
      <c r="AW206" s="7">
        <f t="shared" si="127"/>
        <v>111.17207339285446</v>
      </c>
      <c r="AX206" s="7">
        <f t="shared" si="128"/>
        <v>124.68246810185695</v>
      </c>
      <c r="AY206" s="7">
        <f t="shared" si="128"/>
        <v>138.37596310150363</v>
      </c>
      <c r="AZ206" s="7">
        <f t="shared" si="128"/>
        <v>152.1877064672826</v>
      </c>
      <c r="BA206" s="7">
        <f t="shared" si="122"/>
        <v>166.0671089156362</v>
      </c>
      <c r="BB206" s="7">
        <f t="shared" si="122"/>
        <v>179.39733603109309</v>
      </c>
      <c r="BC206" s="7">
        <f t="shared" si="141"/>
        <v>80.778433740591254</v>
      </c>
      <c r="BD206" s="7">
        <f t="shared" si="133"/>
        <v>10.770457832078835</v>
      </c>
      <c r="BE206" s="40">
        <f t="shared" si="142"/>
        <v>0.96776102973835298</v>
      </c>
      <c r="BF206" s="40">
        <f t="shared" si="143"/>
        <v>0</v>
      </c>
      <c r="BG206" s="40">
        <f t="shared" si="144"/>
        <v>0</v>
      </c>
      <c r="BH206" s="40">
        <f t="shared" si="144"/>
        <v>0</v>
      </c>
      <c r="BI206" s="40">
        <f t="shared" si="144"/>
        <v>0</v>
      </c>
      <c r="BJ206" s="40">
        <f t="shared" si="144"/>
        <v>0</v>
      </c>
      <c r="BK206" s="40">
        <f t="shared" si="145"/>
        <v>0</v>
      </c>
      <c r="BL206" s="40">
        <f t="shared" si="146"/>
        <v>0</v>
      </c>
      <c r="BM206" s="40">
        <f t="shared" si="146"/>
        <v>112.3798657904707</v>
      </c>
      <c r="BN206" s="40">
        <f t="shared" si="146"/>
        <v>387.36108167296607</v>
      </c>
      <c r="BO206" s="40">
        <f t="shared" si="146"/>
        <v>623.49280497754989</v>
      </c>
      <c r="BP206" s="40">
        <f t="shared" si="147"/>
        <v>804.68304898713734</v>
      </c>
      <c r="BQ206" s="40">
        <f t="shared" si="147"/>
        <v>918.58399800351094</v>
      </c>
      <c r="BR206" s="40">
        <f t="shared" si="147"/>
        <v>957.43349058142303</v>
      </c>
      <c r="BS206" s="40">
        <f t="shared" si="132"/>
        <v>918.58399800351094</v>
      </c>
      <c r="BT206" s="40">
        <f t="shared" si="123"/>
        <v>804.68304898713734</v>
      </c>
      <c r="BU206" s="40">
        <f t="shared" si="123"/>
        <v>623.49280497754989</v>
      </c>
      <c r="BV206" s="40">
        <f t="shared" si="123"/>
        <v>387.36108167296607</v>
      </c>
      <c r="BW206" s="40">
        <f t="shared" si="123"/>
        <v>112.3798657904707</v>
      </c>
      <c r="BX206" s="40">
        <f t="shared" si="124"/>
        <v>0</v>
      </c>
      <c r="BY206" s="40">
        <f t="shared" si="124"/>
        <v>0</v>
      </c>
      <c r="BZ206" s="40">
        <f t="shared" si="124"/>
        <v>0</v>
      </c>
      <c r="CA206" s="40">
        <f t="shared" si="124"/>
        <v>0</v>
      </c>
      <c r="CB206" s="40">
        <f t="shared" si="129"/>
        <v>0</v>
      </c>
      <c r="CC206" s="40">
        <f t="shared" si="129"/>
        <v>0</v>
      </c>
      <c r="CD206" s="40">
        <f t="shared" si="129"/>
        <v>0</v>
      </c>
      <c r="CE206" s="40">
        <f t="shared" si="148"/>
        <v>488.29108019652574</v>
      </c>
      <c r="CF206" s="10">
        <f t="shared" si="134"/>
        <v>1.4098496333773964</v>
      </c>
      <c r="CG206" s="14">
        <v>44391</v>
      </c>
      <c r="CH206" s="35">
        <f t="shared" si="135"/>
        <v>7.6064516129032258</v>
      </c>
      <c r="CI206" s="7">
        <f t="shared" si="136"/>
        <v>22.186423233096814</v>
      </c>
      <c r="CJ206" s="7">
        <f t="shared" si="149"/>
        <v>11.315075848879376</v>
      </c>
      <c r="CK206" s="10">
        <f t="shared" si="137"/>
        <v>14.581829328106368</v>
      </c>
      <c r="CM206" s="17" t="s">
        <v>190</v>
      </c>
      <c r="CN206" t="s">
        <v>195</v>
      </c>
      <c r="CO206" s="18" t="s">
        <v>533</v>
      </c>
      <c r="CP206">
        <v>191.3</v>
      </c>
      <c r="CQ206">
        <v>199.8</v>
      </c>
      <c r="CR206">
        <v>223</v>
      </c>
      <c r="CS206">
        <v>242.3</v>
      </c>
      <c r="CT206">
        <v>228.8</v>
      </c>
      <c r="CU206">
        <v>214.9</v>
      </c>
      <c r="CV206">
        <v>242.8</v>
      </c>
      <c r="CW206">
        <v>255</v>
      </c>
      <c r="CX206">
        <v>210.7</v>
      </c>
      <c r="CY206">
        <v>223.4</v>
      </c>
      <c r="CZ206">
        <v>226.3</v>
      </c>
      <c r="DA206">
        <v>204.6</v>
      </c>
      <c r="DB206">
        <v>2662.9</v>
      </c>
      <c r="DC206" s="17">
        <v>-19.75</v>
      </c>
      <c r="DD206">
        <v>-51.18</v>
      </c>
      <c r="DE206">
        <v>331.25</v>
      </c>
      <c r="DF206" s="24">
        <v>26121</v>
      </c>
    </row>
    <row r="207" spans="1:110" ht="15.75" thickBot="1" x14ac:dyDescent="0.3">
      <c r="A207" s="8">
        <v>196</v>
      </c>
      <c r="B207" s="3" t="s">
        <v>22</v>
      </c>
      <c r="C207" s="14">
        <v>44392</v>
      </c>
      <c r="D207" s="11">
        <f t="shared" si="138"/>
        <v>21.353678575709374</v>
      </c>
      <c r="E207" s="8">
        <f t="shared" si="116"/>
        <v>-180</v>
      </c>
      <c r="F207" s="3">
        <f t="shared" si="116"/>
        <v>-165</v>
      </c>
      <c r="G207" s="3">
        <f t="shared" si="116"/>
        <v>-150</v>
      </c>
      <c r="H207" s="3">
        <f t="shared" si="115"/>
        <v>-135</v>
      </c>
      <c r="I207" s="3">
        <f t="shared" si="115"/>
        <v>-120</v>
      </c>
      <c r="J207" s="3">
        <f t="shared" si="115"/>
        <v>-105</v>
      </c>
      <c r="K207" s="3">
        <f t="shared" si="115"/>
        <v>-90</v>
      </c>
      <c r="L207" s="3">
        <f t="shared" si="130"/>
        <v>-75</v>
      </c>
      <c r="M207" s="3">
        <f t="shared" si="117"/>
        <v>-60</v>
      </c>
      <c r="N207" s="3">
        <f t="shared" si="117"/>
        <v>-45</v>
      </c>
      <c r="O207" s="3">
        <f t="shared" si="117"/>
        <v>-30</v>
      </c>
      <c r="P207" s="3">
        <f t="shared" si="117"/>
        <v>-15</v>
      </c>
      <c r="Q207" s="3">
        <f t="shared" si="118"/>
        <v>0</v>
      </c>
      <c r="R207" s="3">
        <f t="shared" si="118"/>
        <v>15</v>
      </c>
      <c r="S207" s="3">
        <f t="shared" si="118"/>
        <v>30</v>
      </c>
      <c r="T207" s="3">
        <f t="shared" si="118"/>
        <v>45</v>
      </c>
      <c r="U207" s="3">
        <f t="shared" si="125"/>
        <v>60</v>
      </c>
      <c r="V207" s="3">
        <f t="shared" si="125"/>
        <v>75</v>
      </c>
      <c r="W207" s="3">
        <f t="shared" si="125"/>
        <v>90</v>
      </c>
      <c r="X207" s="3">
        <f t="shared" si="125"/>
        <v>105</v>
      </c>
      <c r="Y207" s="3">
        <f t="shared" si="126"/>
        <v>120</v>
      </c>
      <c r="Z207" s="3">
        <f t="shared" si="126"/>
        <v>135</v>
      </c>
      <c r="AA207" s="3">
        <f t="shared" si="126"/>
        <v>150</v>
      </c>
      <c r="AB207" s="3">
        <f t="shared" si="119"/>
        <v>165</v>
      </c>
      <c r="AC207" s="3">
        <f t="shared" si="119"/>
        <v>180</v>
      </c>
      <c r="AD207" s="7">
        <f t="shared" si="139"/>
        <v>179.23367857570989</v>
      </c>
      <c r="AE207" s="7">
        <f t="shared" si="139"/>
        <v>166.05115732910886</v>
      </c>
      <c r="AF207" s="7">
        <f t="shared" si="139"/>
        <v>152.167613003409</v>
      </c>
      <c r="AG207" s="7">
        <f t="shared" si="139"/>
        <v>138.34859560159046</v>
      </c>
      <c r="AH207" s="7">
        <f t="shared" si="140"/>
        <v>124.64640882765018</v>
      </c>
      <c r="AI207" s="7">
        <f t="shared" si="140"/>
        <v>111.1259446150825</v>
      </c>
      <c r="AJ207" s="7">
        <f t="shared" si="140"/>
        <v>97.880649783149877</v>
      </c>
      <c r="AK207" s="7">
        <f t="shared" si="131"/>
        <v>85.055013286923312</v>
      </c>
      <c r="AL207" s="7">
        <f t="shared" si="120"/>
        <v>72.885017364544893</v>
      </c>
      <c r="AM207" s="7">
        <f t="shared" si="120"/>
        <v>61.771954504626592</v>
      </c>
      <c r="AN207" s="7">
        <f t="shared" si="120"/>
        <v>52.403470859259038</v>
      </c>
      <c r="AO207" s="7">
        <f t="shared" si="120"/>
        <v>45.869792871294422</v>
      </c>
      <c r="AP207" s="7">
        <f t="shared" si="121"/>
        <v>43.473678575709371</v>
      </c>
      <c r="AQ207" s="7">
        <f t="shared" si="121"/>
        <v>45.869792871294422</v>
      </c>
      <c r="AR207" s="7">
        <f t="shared" si="121"/>
        <v>52.403470859259038</v>
      </c>
      <c r="AS207" s="7">
        <f t="shared" si="121"/>
        <v>61.771954504626592</v>
      </c>
      <c r="AT207" s="7">
        <f t="shared" si="127"/>
        <v>72.885017364544893</v>
      </c>
      <c r="AU207" s="7">
        <f t="shared" si="127"/>
        <v>85.055013286923312</v>
      </c>
      <c r="AV207" s="7">
        <f t="shared" si="127"/>
        <v>97.880649783149877</v>
      </c>
      <c r="AW207" s="7">
        <f t="shared" si="127"/>
        <v>111.1259446150825</v>
      </c>
      <c r="AX207" s="7">
        <f t="shared" si="128"/>
        <v>124.64640882765018</v>
      </c>
      <c r="AY207" s="7">
        <f t="shared" si="128"/>
        <v>138.34859560159046</v>
      </c>
      <c r="AZ207" s="7">
        <f t="shared" si="128"/>
        <v>152.167613003409</v>
      </c>
      <c r="BA207" s="7">
        <f t="shared" si="122"/>
        <v>166.05115732910886</v>
      </c>
      <c r="BB207" s="7">
        <f t="shared" si="122"/>
        <v>179.23367857570989</v>
      </c>
      <c r="BC207" s="7">
        <f t="shared" si="141"/>
        <v>80.856205211848931</v>
      </c>
      <c r="BD207" s="7">
        <f t="shared" si="133"/>
        <v>10.780827361579858</v>
      </c>
      <c r="BE207" s="40">
        <f t="shared" si="142"/>
        <v>0.96788709487130231</v>
      </c>
      <c r="BF207" s="40">
        <f t="shared" si="143"/>
        <v>0</v>
      </c>
      <c r="BG207" s="40">
        <f t="shared" si="144"/>
        <v>0</v>
      </c>
      <c r="BH207" s="40">
        <f t="shared" si="144"/>
        <v>0</v>
      </c>
      <c r="BI207" s="40">
        <f t="shared" si="144"/>
        <v>0</v>
      </c>
      <c r="BJ207" s="40">
        <f t="shared" si="144"/>
        <v>0</v>
      </c>
      <c r="BK207" s="40">
        <f t="shared" si="145"/>
        <v>0</v>
      </c>
      <c r="BL207" s="40">
        <f t="shared" si="146"/>
        <v>0</v>
      </c>
      <c r="BM207" s="40">
        <f t="shared" si="146"/>
        <v>114.05029581881884</v>
      </c>
      <c r="BN207" s="40">
        <f t="shared" si="146"/>
        <v>389.37591993744172</v>
      </c>
      <c r="BO207" s="40">
        <f t="shared" si="146"/>
        <v>625.80339329919161</v>
      </c>
      <c r="BP207" s="40">
        <f t="shared" si="147"/>
        <v>807.22057430933921</v>
      </c>
      <c r="BQ207" s="40">
        <f t="shared" si="147"/>
        <v>921.26418188810931</v>
      </c>
      <c r="BR207" s="40">
        <f t="shared" si="147"/>
        <v>960.1623326449818</v>
      </c>
      <c r="BS207" s="40">
        <f t="shared" si="132"/>
        <v>921.26418188810931</v>
      </c>
      <c r="BT207" s="40">
        <f t="shared" si="123"/>
        <v>807.22057430933921</v>
      </c>
      <c r="BU207" s="40">
        <f t="shared" si="123"/>
        <v>625.80339329919161</v>
      </c>
      <c r="BV207" s="40">
        <f t="shared" si="123"/>
        <v>389.37591993744172</v>
      </c>
      <c r="BW207" s="40">
        <f t="shared" si="123"/>
        <v>114.05029581881884</v>
      </c>
      <c r="BX207" s="40">
        <f t="shared" si="124"/>
        <v>0</v>
      </c>
      <c r="BY207" s="40">
        <f t="shared" si="124"/>
        <v>0</v>
      </c>
      <c r="BZ207" s="40">
        <f t="shared" si="124"/>
        <v>0</v>
      </c>
      <c r="CA207" s="40">
        <f t="shared" si="124"/>
        <v>0</v>
      </c>
      <c r="CB207" s="40">
        <f t="shared" si="129"/>
        <v>0</v>
      </c>
      <c r="CC207" s="40">
        <f t="shared" si="129"/>
        <v>0</v>
      </c>
      <c r="CD207" s="40">
        <f t="shared" si="129"/>
        <v>0</v>
      </c>
      <c r="CE207" s="40">
        <f t="shared" si="148"/>
        <v>489.68278964894074</v>
      </c>
      <c r="CF207" s="10">
        <f t="shared" si="134"/>
        <v>1.4112070016149629</v>
      </c>
      <c r="CG207" s="14">
        <v>44392</v>
      </c>
      <c r="CH207" s="35">
        <f t="shared" si="135"/>
        <v>7.6064516129032258</v>
      </c>
      <c r="CI207" s="7">
        <f t="shared" si="136"/>
        <v>22.294352905941253</v>
      </c>
      <c r="CJ207" s="7">
        <f t="shared" si="149"/>
        <v>11.370119982030038</v>
      </c>
      <c r="CK207" s="10">
        <f t="shared" si="137"/>
        <v>14.644890099254388</v>
      </c>
      <c r="CM207" s="17" t="s">
        <v>42</v>
      </c>
      <c r="CN207" t="s">
        <v>53</v>
      </c>
      <c r="CO207" s="18" t="s">
        <v>534</v>
      </c>
      <c r="CP207">
        <v>137.30000000000001</v>
      </c>
      <c r="CQ207">
        <v>111.3</v>
      </c>
      <c r="CR207">
        <v>121.9</v>
      </c>
      <c r="CS207">
        <v>126.5</v>
      </c>
      <c r="CT207">
        <v>154.80000000000001</v>
      </c>
      <c r="CU207">
        <v>198.2</v>
      </c>
      <c r="CV207">
        <v>231.4</v>
      </c>
      <c r="CW207">
        <v>261.10000000000002</v>
      </c>
      <c r="CX207">
        <v>238.5</v>
      </c>
      <c r="CY207">
        <v>220</v>
      </c>
      <c r="CZ207">
        <v>179.2</v>
      </c>
      <c r="DA207">
        <v>164.4</v>
      </c>
      <c r="DB207">
        <v>2144.6</v>
      </c>
      <c r="DC207" s="17">
        <v>-2.63</v>
      </c>
      <c r="DD207">
        <v>-56.73</v>
      </c>
      <c r="DE207">
        <v>29</v>
      </c>
      <c r="DF207" s="24">
        <v>4384</v>
      </c>
    </row>
    <row r="208" spans="1:110" ht="15.75" thickBot="1" x14ac:dyDescent="0.3">
      <c r="A208" s="8">
        <v>197</v>
      </c>
      <c r="B208" s="3" t="s">
        <v>22</v>
      </c>
      <c r="C208" s="14">
        <v>44393</v>
      </c>
      <c r="D208" s="11">
        <f t="shared" si="138"/>
        <v>21.183693564513849</v>
      </c>
      <c r="E208" s="8">
        <f t="shared" si="116"/>
        <v>-180</v>
      </c>
      <c r="F208" s="3">
        <f t="shared" si="116"/>
        <v>-165</v>
      </c>
      <c r="G208" s="3">
        <f t="shared" si="116"/>
        <v>-150</v>
      </c>
      <c r="H208" s="3">
        <f t="shared" si="116"/>
        <v>-135</v>
      </c>
      <c r="I208" s="3">
        <f t="shared" si="116"/>
        <v>-120</v>
      </c>
      <c r="J208" s="3">
        <f t="shared" si="116"/>
        <v>-105</v>
      </c>
      <c r="K208" s="3">
        <f t="shared" si="116"/>
        <v>-90</v>
      </c>
      <c r="L208" s="3">
        <f t="shared" si="130"/>
        <v>-75</v>
      </c>
      <c r="M208" s="3">
        <f t="shared" si="117"/>
        <v>-60</v>
      </c>
      <c r="N208" s="3">
        <f t="shared" si="117"/>
        <v>-45</v>
      </c>
      <c r="O208" s="3">
        <f t="shared" si="117"/>
        <v>-30</v>
      </c>
      <c r="P208" s="3">
        <f t="shared" si="117"/>
        <v>-15</v>
      </c>
      <c r="Q208" s="3">
        <f t="shared" si="118"/>
        <v>0</v>
      </c>
      <c r="R208" s="3">
        <f t="shared" si="118"/>
        <v>15</v>
      </c>
      <c r="S208" s="3">
        <f t="shared" si="118"/>
        <v>30</v>
      </c>
      <c r="T208" s="3">
        <f t="shared" si="118"/>
        <v>45</v>
      </c>
      <c r="U208" s="3">
        <f t="shared" si="125"/>
        <v>60</v>
      </c>
      <c r="V208" s="3">
        <f t="shared" si="125"/>
        <v>75</v>
      </c>
      <c r="W208" s="3">
        <f t="shared" si="125"/>
        <v>90</v>
      </c>
      <c r="X208" s="3">
        <f t="shared" si="125"/>
        <v>105</v>
      </c>
      <c r="Y208" s="3">
        <f t="shared" si="126"/>
        <v>120</v>
      </c>
      <c r="Z208" s="3">
        <f t="shared" si="126"/>
        <v>135</v>
      </c>
      <c r="AA208" s="3">
        <f t="shared" si="126"/>
        <v>150</v>
      </c>
      <c r="AB208" s="3">
        <f t="shared" si="119"/>
        <v>165</v>
      </c>
      <c r="AC208" s="3">
        <f t="shared" si="119"/>
        <v>180</v>
      </c>
      <c r="AD208" s="7">
        <f t="shared" si="139"/>
        <v>179.06369356451358</v>
      </c>
      <c r="AE208" s="7">
        <f t="shared" si="139"/>
        <v>166.03261775181645</v>
      </c>
      <c r="AF208" s="7">
        <f t="shared" si="139"/>
        <v>152.14582001829311</v>
      </c>
      <c r="AG208" s="7">
        <f t="shared" si="139"/>
        <v>138.31962940769239</v>
      </c>
      <c r="AH208" s="7">
        <f t="shared" si="140"/>
        <v>124.60863011651475</v>
      </c>
      <c r="AI208" s="7">
        <f t="shared" si="140"/>
        <v>111.07785636265179</v>
      </c>
      <c r="AJ208" s="7">
        <f t="shared" si="140"/>
        <v>97.820437591912693</v>
      </c>
      <c r="AK208" s="7">
        <f t="shared" si="131"/>
        <v>84.980298775499136</v>
      </c>
      <c r="AL208" s="7">
        <f t="shared" si="120"/>
        <v>72.792698179717092</v>
      </c>
      <c r="AM208" s="7">
        <f t="shared" si="120"/>
        <v>61.658351137224855</v>
      </c>
      <c r="AN208" s="7">
        <f t="shared" si="120"/>
        <v>52.265625581686315</v>
      </c>
      <c r="AO208" s="7">
        <f t="shared" si="120"/>
        <v>45.709600133374728</v>
      </c>
      <c r="AP208" s="7">
        <f t="shared" si="121"/>
        <v>43.30369356451385</v>
      </c>
      <c r="AQ208" s="7">
        <f t="shared" si="121"/>
        <v>45.709600133374728</v>
      </c>
      <c r="AR208" s="7">
        <f t="shared" si="121"/>
        <v>52.265625581686315</v>
      </c>
      <c r="AS208" s="7">
        <f t="shared" si="121"/>
        <v>61.658351137224855</v>
      </c>
      <c r="AT208" s="7">
        <f t="shared" si="127"/>
        <v>72.792698179717092</v>
      </c>
      <c r="AU208" s="7">
        <f t="shared" si="127"/>
        <v>84.980298775499136</v>
      </c>
      <c r="AV208" s="7">
        <f t="shared" si="127"/>
        <v>97.820437591912693</v>
      </c>
      <c r="AW208" s="7">
        <f t="shared" si="127"/>
        <v>111.07785636265179</v>
      </c>
      <c r="AX208" s="7">
        <f t="shared" si="128"/>
        <v>124.60863011651475</v>
      </c>
      <c r="AY208" s="7">
        <f t="shared" si="128"/>
        <v>138.31962940769239</v>
      </c>
      <c r="AZ208" s="7">
        <f t="shared" si="128"/>
        <v>152.14582001829311</v>
      </c>
      <c r="BA208" s="7">
        <f t="shared" si="122"/>
        <v>166.03261775181645</v>
      </c>
      <c r="BB208" s="7">
        <f t="shared" si="122"/>
        <v>179.06369356451358</v>
      </c>
      <c r="BC208" s="7">
        <f t="shared" si="141"/>
        <v>80.936781997962768</v>
      </c>
      <c r="BD208" s="7">
        <f t="shared" si="133"/>
        <v>10.791570933061703</v>
      </c>
      <c r="BE208" s="40">
        <f t="shared" si="142"/>
        <v>0.96802267575109457</v>
      </c>
      <c r="BF208" s="40">
        <f t="shared" si="143"/>
        <v>0</v>
      </c>
      <c r="BG208" s="40">
        <f t="shared" si="144"/>
        <v>0</v>
      </c>
      <c r="BH208" s="40">
        <f t="shared" si="144"/>
        <v>0</v>
      </c>
      <c r="BI208" s="40">
        <f t="shared" si="144"/>
        <v>0</v>
      </c>
      <c r="BJ208" s="40">
        <f t="shared" si="144"/>
        <v>0</v>
      </c>
      <c r="BK208" s="40">
        <f t="shared" si="145"/>
        <v>0</v>
      </c>
      <c r="BL208" s="40">
        <f t="shared" si="146"/>
        <v>0</v>
      </c>
      <c r="BM208" s="40">
        <f t="shared" si="146"/>
        <v>115.78533673263267</v>
      </c>
      <c r="BN208" s="40">
        <f t="shared" si="146"/>
        <v>391.4677134453774</v>
      </c>
      <c r="BO208" s="40">
        <f t="shared" si="146"/>
        <v>628.20153720481903</v>
      </c>
      <c r="BP208" s="40">
        <f t="shared" si="147"/>
        <v>809.85378914289345</v>
      </c>
      <c r="BQ208" s="40">
        <f t="shared" si="147"/>
        <v>924.04516848456069</v>
      </c>
      <c r="BR208" s="40">
        <f t="shared" si="147"/>
        <v>962.99372143786331</v>
      </c>
      <c r="BS208" s="40">
        <f t="shared" si="132"/>
        <v>924.04516848456069</v>
      </c>
      <c r="BT208" s="40">
        <f t="shared" si="123"/>
        <v>809.85378914289345</v>
      </c>
      <c r="BU208" s="40">
        <f t="shared" si="123"/>
        <v>628.20153720481903</v>
      </c>
      <c r="BV208" s="40">
        <f t="shared" si="123"/>
        <v>391.4677134453774</v>
      </c>
      <c r="BW208" s="40">
        <f t="shared" si="123"/>
        <v>115.78533673263267</v>
      </c>
      <c r="BX208" s="40">
        <f t="shared" si="124"/>
        <v>0</v>
      </c>
      <c r="BY208" s="40">
        <f t="shared" si="124"/>
        <v>0</v>
      </c>
      <c r="BZ208" s="40">
        <f t="shared" si="124"/>
        <v>0</v>
      </c>
      <c r="CA208" s="40">
        <f t="shared" si="124"/>
        <v>0</v>
      </c>
      <c r="CB208" s="40">
        <f t="shared" si="129"/>
        <v>0</v>
      </c>
      <c r="CC208" s="40">
        <f t="shared" si="129"/>
        <v>0</v>
      </c>
      <c r="CD208" s="40">
        <f t="shared" si="129"/>
        <v>0</v>
      </c>
      <c r="CE208" s="40">
        <f t="shared" si="148"/>
        <v>491.12679793331029</v>
      </c>
      <c r="CF208" s="10">
        <f t="shared" si="134"/>
        <v>1.4126133318333247</v>
      </c>
      <c r="CG208" s="14">
        <v>44393</v>
      </c>
      <c r="CH208" s="35">
        <f t="shared" si="135"/>
        <v>7.6064516129032258</v>
      </c>
      <c r="CI208" s="7">
        <f t="shared" si="136"/>
        <v>22.406337422628368</v>
      </c>
      <c r="CJ208" s="7">
        <f t="shared" si="149"/>
        <v>11.427232085540469</v>
      </c>
      <c r="CK208" s="10">
        <f t="shared" si="137"/>
        <v>14.710267321087326</v>
      </c>
      <c r="CM208" s="17" t="s">
        <v>239</v>
      </c>
      <c r="CN208" t="s">
        <v>245</v>
      </c>
      <c r="CO208" s="18" t="s">
        <v>535</v>
      </c>
      <c r="CP208">
        <v>199.2</v>
      </c>
      <c r="CQ208">
        <v>165.7</v>
      </c>
      <c r="CR208">
        <v>162.4</v>
      </c>
      <c r="CS208">
        <v>168.2</v>
      </c>
      <c r="CT208">
        <v>211.8</v>
      </c>
      <c r="CU208">
        <v>239.3</v>
      </c>
      <c r="CV208">
        <v>262.10000000000002</v>
      </c>
      <c r="CW208">
        <v>298.2</v>
      </c>
      <c r="CX208">
        <v>290.60000000000002</v>
      </c>
      <c r="CY208">
        <v>299.60000000000002</v>
      </c>
      <c r="CZ208">
        <v>276.3</v>
      </c>
      <c r="DA208">
        <v>244.2</v>
      </c>
      <c r="DB208">
        <v>2817.6</v>
      </c>
      <c r="DC208" s="17">
        <v>-3.08</v>
      </c>
      <c r="DD208">
        <v>-41.77</v>
      </c>
      <c r="DE208">
        <v>79.5</v>
      </c>
      <c r="DF208" s="24">
        <v>25888</v>
      </c>
    </row>
    <row r="209" spans="1:110" ht="15.75" thickBot="1" x14ac:dyDescent="0.3">
      <c r="A209" s="8">
        <v>198</v>
      </c>
      <c r="B209" s="3" t="s">
        <v>22</v>
      </c>
      <c r="C209" s="14">
        <v>44394</v>
      </c>
      <c r="D209" s="11">
        <f t="shared" si="138"/>
        <v>21.007431367733616</v>
      </c>
      <c r="E209" s="8">
        <f t="shared" ref="E209:H272" si="150">(E$11-12)*15</f>
        <v>-180</v>
      </c>
      <c r="F209" s="3">
        <f t="shared" si="150"/>
        <v>-165</v>
      </c>
      <c r="G209" s="3">
        <f t="shared" si="150"/>
        <v>-150</v>
      </c>
      <c r="H209" s="3">
        <f t="shared" si="150"/>
        <v>-135</v>
      </c>
      <c r="I209" s="3">
        <f t="shared" ref="I209:N272" si="151">(I$11-12)*15</f>
        <v>-120</v>
      </c>
      <c r="J209" s="3">
        <f t="shared" si="151"/>
        <v>-105</v>
      </c>
      <c r="K209" s="3">
        <f t="shared" si="151"/>
        <v>-90</v>
      </c>
      <c r="L209" s="3">
        <f t="shared" si="130"/>
        <v>-75</v>
      </c>
      <c r="M209" s="3">
        <f t="shared" si="117"/>
        <v>-60</v>
      </c>
      <c r="N209" s="3">
        <f t="shared" si="117"/>
        <v>-45</v>
      </c>
      <c r="O209" s="3">
        <f t="shared" si="117"/>
        <v>-30</v>
      </c>
      <c r="P209" s="3">
        <f t="shared" si="117"/>
        <v>-15</v>
      </c>
      <c r="Q209" s="3">
        <f t="shared" si="118"/>
        <v>0</v>
      </c>
      <c r="R209" s="3">
        <f t="shared" si="118"/>
        <v>15</v>
      </c>
      <c r="S209" s="3">
        <f t="shared" si="118"/>
        <v>30</v>
      </c>
      <c r="T209" s="3">
        <f t="shared" si="118"/>
        <v>45</v>
      </c>
      <c r="U209" s="3">
        <f t="shared" si="125"/>
        <v>60</v>
      </c>
      <c r="V209" s="3">
        <f t="shared" si="125"/>
        <v>75</v>
      </c>
      <c r="W209" s="3">
        <f t="shared" si="125"/>
        <v>90</v>
      </c>
      <c r="X209" s="3">
        <f t="shared" si="125"/>
        <v>105</v>
      </c>
      <c r="Y209" s="3">
        <f t="shared" si="126"/>
        <v>120</v>
      </c>
      <c r="Z209" s="3">
        <f t="shared" si="126"/>
        <v>135</v>
      </c>
      <c r="AA209" s="3">
        <f t="shared" si="126"/>
        <v>150</v>
      </c>
      <c r="AB209" s="3">
        <f t="shared" si="119"/>
        <v>165</v>
      </c>
      <c r="AC209" s="3">
        <f t="shared" si="119"/>
        <v>180</v>
      </c>
      <c r="AD209" s="7">
        <f t="shared" si="139"/>
        <v>178.88743136773357</v>
      </c>
      <c r="AE209" s="7">
        <f t="shared" si="139"/>
        <v>166.01128073596291</v>
      </c>
      <c r="AF209" s="7">
        <f t="shared" si="139"/>
        <v>152.12223175335171</v>
      </c>
      <c r="AG209" s="7">
        <f t="shared" si="139"/>
        <v>138.28901309398751</v>
      </c>
      <c r="AH209" s="7">
        <f t="shared" si="140"/>
        <v>124.56910711371235</v>
      </c>
      <c r="AI209" s="7">
        <f t="shared" si="140"/>
        <v>111.02780353703521</v>
      </c>
      <c r="AJ209" s="7">
        <f t="shared" si="140"/>
        <v>97.757937936832704</v>
      </c>
      <c r="AK209" s="7">
        <f t="shared" si="131"/>
        <v>84.902862969740141</v>
      </c>
      <c r="AL209" s="7">
        <f t="shared" si="120"/>
        <v>72.697086199306924</v>
      </c>
      <c r="AM209" s="7">
        <f t="shared" si="120"/>
        <v>61.540711784836255</v>
      </c>
      <c r="AN209" s="7">
        <f t="shared" si="120"/>
        <v>52.12283136638527</v>
      </c>
      <c r="AO209" s="7">
        <f t="shared" si="120"/>
        <v>45.543550120712545</v>
      </c>
      <c r="AP209" s="7">
        <f t="shared" si="121"/>
        <v>43.127431367733621</v>
      </c>
      <c r="AQ209" s="7">
        <f t="shared" si="121"/>
        <v>45.543550120712545</v>
      </c>
      <c r="AR209" s="7">
        <f t="shared" si="121"/>
        <v>52.12283136638527</v>
      </c>
      <c r="AS209" s="7">
        <f t="shared" si="121"/>
        <v>61.540711784836255</v>
      </c>
      <c r="AT209" s="7">
        <f t="shared" si="127"/>
        <v>72.697086199306924</v>
      </c>
      <c r="AU209" s="7">
        <f t="shared" si="127"/>
        <v>84.902862969740141</v>
      </c>
      <c r="AV209" s="7">
        <f t="shared" si="127"/>
        <v>97.757937936832704</v>
      </c>
      <c r="AW209" s="7">
        <f t="shared" si="127"/>
        <v>111.02780353703521</v>
      </c>
      <c r="AX209" s="7">
        <f t="shared" si="128"/>
        <v>124.56910711371235</v>
      </c>
      <c r="AY209" s="7">
        <f t="shared" si="128"/>
        <v>138.28901309398751</v>
      </c>
      <c r="AZ209" s="7">
        <f t="shared" si="128"/>
        <v>152.12223175335171</v>
      </c>
      <c r="BA209" s="7">
        <f t="shared" si="122"/>
        <v>166.01128073596291</v>
      </c>
      <c r="BB209" s="7">
        <f t="shared" si="122"/>
        <v>178.88743136773357</v>
      </c>
      <c r="BC209" s="7">
        <f t="shared" si="141"/>
        <v>81.020119868618664</v>
      </c>
      <c r="BD209" s="7">
        <f t="shared" si="133"/>
        <v>10.802682649149155</v>
      </c>
      <c r="BE209" s="40">
        <f t="shared" si="142"/>
        <v>0.96816773220218899</v>
      </c>
      <c r="BF209" s="40">
        <f t="shared" si="143"/>
        <v>0</v>
      </c>
      <c r="BG209" s="40">
        <f t="shared" si="144"/>
        <v>0</v>
      </c>
      <c r="BH209" s="40">
        <f t="shared" si="144"/>
        <v>0</v>
      </c>
      <c r="BI209" s="40">
        <f t="shared" si="144"/>
        <v>0</v>
      </c>
      <c r="BJ209" s="40">
        <f t="shared" si="144"/>
        <v>0</v>
      </c>
      <c r="BK209" s="40">
        <f t="shared" si="145"/>
        <v>0</v>
      </c>
      <c r="BL209" s="40">
        <f t="shared" si="146"/>
        <v>0</v>
      </c>
      <c r="BM209" s="40">
        <f t="shared" si="146"/>
        <v>117.58442368526703</v>
      </c>
      <c r="BN209" s="40">
        <f t="shared" si="146"/>
        <v>393.63553243219997</v>
      </c>
      <c r="BO209" s="40">
        <f t="shared" si="146"/>
        <v>630.68599356772961</v>
      </c>
      <c r="BP209" s="40">
        <f t="shared" si="147"/>
        <v>812.58120990987936</v>
      </c>
      <c r="BQ209" s="40">
        <f t="shared" si="147"/>
        <v>926.92532306098906</v>
      </c>
      <c r="BR209" s="40">
        <f t="shared" si="147"/>
        <v>965.92597067239205</v>
      </c>
      <c r="BS209" s="40">
        <f t="shared" si="132"/>
        <v>926.92532306098906</v>
      </c>
      <c r="BT209" s="40">
        <f t="shared" si="123"/>
        <v>812.58120990987936</v>
      </c>
      <c r="BU209" s="40">
        <f t="shared" si="123"/>
        <v>630.68599356772961</v>
      </c>
      <c r="BV209" s="40">
        <f t="shared" si="123"/>
        <v>393.63553243219997</v>
      </c>
      <c r="BW209" s="40">
        <f t="shared" si="123"/>
        <v>117.58442368526703</v>
      </c>
      <c r="BX209" s="40">
        <f t="shared" si="124"/>
        <v>0</v>
      </c>
      <c r="BY209" s="40">
        <f t="shared" si="124"/>
        <v>0</v>
      </c>
      <c r="BZ209" s="40">
        <f t="shared" si="124"/>
        <v>0</v>
      </c>
      <c r="CA209" s="40">
        <f t="shared" si="124"/>
        <v>0</v>
      </c>
      <c r="CB209" s="40">
        <f t="shared" si="129"/>
        <v>0</v>
      </c>
      <c r="CC209" s="40">
        <f t="shared" si="129"/>
        <v>0</v>
      </c>
      <c r="CD209" s="40">
        <f t="shared" si="129"/>
        <v>0</v>
      </c>
      <c r="CE209" s="40">
        <f t="shared" si="148"/>
        <v>492.62224504291993</v>
      </c>
      <c r="CF209" s="10">
        <f t="shared" si="134"/>
        <v>1.4140678520678713</v>
      </c>
      <c r="CG209" s="14">
        <v>44394</v>
      </c>
      <c r="CH209" s="35">
        <f t="shared" si="135"/>
        <v>7.6064516129032258</v>
      </c>
      <c r="CI209" s="7">
        <f t="shared" si="136"/>
        <v>22.522318813721007</v>
      </c>
      <c r="CJ209" s="7">
        <f t="shared" si="149"/>
        <v>11.486382594997714</v>
      </c>
      <c r="CK209" s="10">
        <f t="shared" si="137"/>
        <v>14.777920638535843</v>
      </c>
      <c r="CM209" s="17" t="s">
        <v>284</v>
      </c>
      <c r="CN209" t="s">
        <v>292</v>
      </c>
      <c r="CO209" s="18" t="s">
        <v>536</v>
      </c>
      <c r="CP209">
        <v>236.9</v>
      </c>
      <c r="CQ209">
        <v>203.5</v>
      </c>
      <c r="CR209">
        <v>213.3</v>
      </c>
      <c r="CS209">
        <v>189.1</v>
      </c>
      <c r="CT209">
        <v>177.1</v>
      </c>
      <c r="CU209">
        <v>146</v>
      </c>
      <c r="CV209">
        <v>169.8</v>
      </c>
      <c r="CW209">
        <v>173.8</v>
      </c>
      <c r="CX209">
        <v>166.1</v>
      </c>
      <c r="CY209">
        <v>186.9</v>
      </c>
      <c r="CZ209">
        <v>229.2</v>
      </c>
      <c r="DA209">
        <v>250.1</v>
      </c>
      <c r="DB209">
        <v>2341.8000000000002</v>
      </c>
      <c r="DC209" s="17">
        <v>-28.22</v>
      </c>
      <c r="DD209">
        <v>-52.4</v>
      </c>
      <c r="DE209">
        <v>684.05</v>
      </c>
      <c r="DF209" s="24">
        <v>4597</v>
      </c>
    </row>
    <row r="210" spans="1:110" ht="15.75" thickBot="1" x14ac:dyDescent="0.3">
      <c r="A210" s="8">
        <v>199</v>
      </c>
      <c r="B210" s="3" t="s">
        <v>22</v>
      </c>
      <c r="C210" s="14">
        <v>44395</v>
      </c>
      <c r="D210" s="11">
        <f t="shared" si="138"/>
        <v>20.824944215661617</v>
      </c>
      <c r="E210" s="8">
        <f t="shared" si="150"/>
        <v>-180</v>
      </c>
      <c r="F210" s="3">
        <f t="shared" si="150"/>
        <v>-165</v>
      </c>
      <c r="G210" s="3">
        <f t="shared" si="150"/>
        <v>-150</v>
      </c>
      <c r="H210" s="3">
        <f t="shared" si="150"/>
        <v>-135</v>
      </c>
      <c r="I210" s="3">
        <f t="shared" si="151"/>
        <v>-120</v>
      </c>
      <c r="J210" s="3">
        <f t="shared" si="151"/>
        <v>-105</v>
      </c>
      <c r="K210" s="3">
        <f t="shared" si="151"/>
        <v>-90</v>
      </c>
      <c r="L210" s="3">
        <f t="shared" si="130"/>
        <v>-75</v>
      </c>
      <c r="M210" s="3">
        <f t="shared" si="117"/>
        <v>-60</v>
      </c>
      <c r="N210" s="3">
        <f t="shared" si="117"/>
        <v>-45</v>
      </c>
      <c r="O210" s="3">
        <f t="shared" si="117"/>
        <v>-30</v>
      </c>
      <c r="P210" s="3">
        <f t="shared" si="117"/>
        <v>-15</v>
      </c>
      <c r="Q210" s="3">
        <f t="shared" si="118"/>
        <v>0</v>
      </c>
      <c r="R210" s="3">
        <f t="shared" si="118"/>
        <v>15</v>
      </c>
      <c r="S210" s="3">
        <f t="shared" si="118"/>
        <v>30</v>
      </c>
      <c r="T210" s="3">
        <f t="shared" si="118"/>
        <v>45</v>
      </c>
      <c r="U210" s="3">
        <f t="shared" si="125"/>
        <v>60</v>
      </c>
      <c r="V210" s="3">
        <f t="shared" si="125"/>
        <v>75</v>
      </c>
      <c r="W210" s="3">
        <f t="shared" si="125"/>
        <v>90</v>
      </c>
      <c r="X210" s="3">
        <f t="shared" si="125"/>
        <v>105</v>
      </c>
      <c r="Y210" s="3">
        <f t="shared" si="126"/>
        <v>120</v>
      </c>
      <c r="Z210" s="3">
        <f t="shared" si="126"/>
        <v>135</v>
      </c>
      <c r="AA210" s="3">
        <f t="shared" si="126"/>
        <v>150</v>
      </c>
      <c r="AB210" s="3">
        <f t="shared" si="119"/>
        <v>165</v>
      </c>
      <c r="AC210" s="3">
        <f t="shared" si="119"/>
        <v>180</v>
      </c>
      <c r="AD210" s="7">
        <f t="shared" si="139"/>
        <v>178.70494421566158</v>
      </c>
      <c r="AE210" s="7">
        <f t="shared" si="139"/>
        <v>165.98693413509963</v>
      </c>
      <c r="AF210" s="7">
        <f t="shared" si="139"/>
        <v>152.09675062555939</v>
      </c>
      <c r="AG210" s="7">
        <f t="shared" si="139"/>
        <v>138.25669427757043</v>
      </c>
      <c r="AH210" s="7">
        <f t="shared" si="140"/>
        <v>124.5278146159738</v>
      </c>
      <c r="AI210" s="7">
        <f t="shared" si="140"/>
        <v>110.97578118599867</v>
      </c>
      <c r="AJ210" s="7">
        <f t="shared" si="140"/>
        <v>97.693162986135661</v>
      </c>
      <c r="AK210" s="7">
        <f t="shared" si="131"/>
        <v>84.822733542446372</v>
      </c>
      <c r="AL210" s="7">
        <f t="shared" si="120"/>
        <v>72.598223225486407</v>
      </c>
      <c r="AM210" s="7">
        <f t="shared" si="120"/>
        <v>61.419089765042401</v>
      </c>
      <c r="AN210" s="7">
        <f t="shared" si="120"/>
        <v>51.975147214394681</v>
      </c>
      <c r="AO210" s="7">
        <f t="shared" si="120"/>
        <v>45.371699073819762</v>
      </c>
      <c r="AP210" s="7">
        <f t="shared" si="121"/>
        <v>42.9449442156616</v>
      </c>
      <c r="AQ210" s="7">
        <f t="shared" si="121"/>
        <v>45.371699073819762</v>
      </c>
      <c r="AR210" s="7">
        <f t="shared" si="121"/>
        <v>51.975147214394681</v>
      </c>
      <c r="AS210" s="7">
        <f t="shared" si="121"/>
        <v>61.419089765042401</v>
      </c>
      <c r="AT210" s="7">
        <f t="shared" si="127"/>
        <v>72.598223225486407</v>
      </c>
      <c r="AU210" s="7">
        <f t="shared" si="127"/>
        <v>84.822733542446372</v>
      </c>
      <c r="AV210" s="7">
        <f t="shared" si="127"/>
        <v>97.693162986135661</v>
      </c>
      <c r="AW210" s="7">
        <f t="shared" si="127"/>
        <v>110.97578118599867</v>
      </c>
      <c r="AX210" s="7">
        <f t="shared" si="128"/>
        <v>124.5278146159738</v>
      </c>
      <c r="AY210" s="7">
        <f t="shared" si="128"/>
        <v>138.25669427757043</v>
      </c>
      <c r="AZ210" s="7">
        <f t="shared" si="128"/>
        <v>152.09675062555939</v>
      </c>
      <c r="BA210" s="7">
        <f t="shared" si="122"/>
        <v>165.98693413509963</v>
      </c>
      <c r="BB210" s="7">
        <f t="shared" si="122"/>
        <v>178.70494421566158</v>
      </c>
      <c r="BC210" s="7">
        <f t="shared" si="141"/>
        <v>81.106173649548012</v>
      </c>
      <c r="BD210" s="7">
        <f t="shared" si="133"/>
        <v>10.814156486606402</v>
      </c>
      <c r="BE210" s="40">
        <f t="shared" si="142"/>
        <v>0.96832222124122846</v>
      </c>
      <c r="BF210" s="40">
        <f t="shared" si="143"/>
        <v>0</v>
      </c>
      <c r="BG210" s="40">
        <f t="shared" si="144"/>
        <v>0</v>
      </c>
      <c r="BH210" s="40">
        <f t="shared" si="144"/>
        <v>0</v>
      </c>
      <c r="BI210" s="40">
        <f t="shared" si="144"/>
        <v>0</v>
      </c>
      <c r="BJ210" s="40">
        <f t="shared" si="144"/>
        <v>0</v>
      </c>
      <c r="BK210" s="40">
        <f t="shared" si="145"/>
        <v>0</v>
      </c>
      <c r="BL210" s="40">
        <f t="shared" si="146"/>
        <v>0</v>
      </c>
      <c r="BM210" s="40">
        <f t="shared" si="146"/>
        <v>119.44696929336367</v>
      </c>
      <c r="BN210" s="40">
        <f t="shared" si="146"/>
        <v>395.87841303660338</v>
      </c>
      <c r="BO210" s="40">
        <f t="shared" si="146"/>
        <v>633.25547523767466</v>
      </c>
      <c r="BP210" s="40">
        <f t="shared" si="147"/>
        <v>815.40130139171697</v>
      </c>
      <c r="BQ210" s="40">
        <f t="shared" si="147"/>
        <v>929.90295445654203</v>
      </c>
      <c r="BR210" s="40">
        <f t="shared" si="147"/>
        <v>968.95733599871119</v>
      </c>
      <c r="BS210" s="40">
        <f t="shared" si="132"/>
        <v>929.90295445654203</v>
      </c>
      <c r="BT210" s="40">
        <f t="shared" si="123"/>
        <v>815.40130139171697</v>
      </c>
      <c r="BU210" s="40">
        <f t="shared" si="123"/>
        <v>633.25547523767466</v>
      </c>
      <c r="BV210" s="40">
        <f t="shared" si="123"/>
        <v>395.87841303660338</v>
      </c>
      <c r="BW210" s="40">
        <f t="shared" si="123"/>
        <v>119.44696929336367</v>
      </c>
      <c r="BX210" s="40">
        <f t="shared" si="124"/>
        <v>0</v>
      </c>
      <c r="BY210" s="40">
        <f t="shared" si="124"/>
        <v>0</v>
      </c>
      <c r="BZ210" s="40">
        <f t="shared" si="124"/>
        <v>0</v>
      </c>
      <c r="CA210" s="40">
        <f t="shared" si="124"/>
        <v>0</v>
      </c>
      <c r="CB210" s="40">
        <f t="shared" si="129"/>
        <v>0</v>
      </c>
      <c r="CC210" s="40">
        <f t="shared" si="129"/>
        <v>0</v>
      </c>
      <c r="CD210" s="40">
        <f t="shared" si="129"/>
        <v>0</v>
      </c>
      <c r="CE210" s="40">
        <f t="shared" si="148"/>
        <v>494.16824135934269</v>
      </c>
      <c r="CF210" s="10">
        <f t="shared" si="134"/>
        <v>1.4155697738788784</v>
      </c>
      <c r="CG210" s="14">
        <v>44395</v>
      </c>
      <c r="CH210" s="35">
        <f t="shared" si="135"/>
        <v>7.6064516129032258</v>
      </c>
      <c r="CI210" s="7">
        <f t="shared" si="136"/>
        <v>22.642237113827761</v>
      </c>
      <c r="CJ210" s="7">
        <f t="shared" si="149"/>
        <v>11.547540928052159</v>
      </c>
      <c r="CK210" s="10">
        <f t="shared" si="137"/>
        <v>14.847808424025718</v>
      </c>
      <c r="CM210" s="17" t="s">
        <v>222</v>
      </c>
      <c r="CN210" t="s">
        <v>226</v>
      </c>
      <c r="CO210" s="18" t="s">
        <v>537</v>
      </c>
      <c r="CP210">
        <v>260.60000000000002</v>
      </c>
      <c r="CQ210">
        <v>225.7</v>
      </c>
      <c r="CR210">
        <v>257.7</v>
      </c>
      <c r="CS210">
        <v>251.1</v>
      </c>
      <c r="CT210">
        <v>244.3</v>
      </c>
      <c r="CU210">
        <v>223.5</v>
      </c>
      <c r="CV210">
        <v>238.9</v>
      </c>
      <c r="CW210">
        <v>271.39999999999998</v>
      </c>
      <c r="CX210">
        <v>290.7</v>
      </c>
      <c r="CY210">
        <v>306.10000000000002</v>
      </c>
      <c r="CZ210">
        <v>293.7</v>
      </c>
      <c r="DA210">
        <v>286</v>
      </c>
      <c r="DB210">
        <v>3149.7</v>
      </c>
      <c r="DC210" s="17">
        <v>-7.02</v>
      </c>
      <c r="DD210">
        <v>-37.270000000000003</v>
      </c>
      <c r="DE210">
        <v>249.09</v>
      </c>
      <c r="DF210" s="24">
        <v>27684</v>
      </c>
    </row>
    <row r="211" spans="1:110" ht="15.75" thickBot="1" x14ac:dyDescent="0.3">
      <c r="A211" s="8">
        <v>200</v>
      </c>
      <c r="B211" s="3" t="s">
        <v>22</v>
      </c>
      <c r="C211" s="14">
        <v>44396</v>
      </c>
      <c r="D211" s="11">
        <f t="shared" si="138"/>
        <v>20.636286183179411</v>
      </c>
      <c r="E211" s="8">
        <f t="shared" si="150"/>
        <v>-180</v>
      </c>
      <c r="F211" s="3">
        <f t="shared" si="150"/>
        <v>-165</v>
      </c>
      <c r="G211" s="3">
        <f t="shared" si="150"/>
        <v>-150</v>
      </c>
      <c r="H211" s="3">
        <f t="shared" si="150"/>
        <v>-135</v>
      </c>
      <c r="I211" s="3">
        <f t="shared" si="151"/>
        <v>-120</v>
      </c>
      <c r="J211" s="3">
        <f t="shared" si="151"/>
        <v>-105</v>
      </c>
      <c r="K211" s="3">
        <f t="shared" si="151"/>
        <v>-90</v>
      </c>
      <c r="L211" s="3">
        <f t="shared" si="130"/>
        <v>-75</v>
      </c>
      <c r="M211" s="3">
        <f t="shared" si="117"/>
        <v>-60</v>
      </c>
      <c r="N211" s="3">
        <f t="shared" si="117"/>
        <v>-45</v>
      </c>
      <c r="O211" s="3">
        <f t="shared" si="117"/>
        <v>-30</v>
      </c>
      <c r="P211" s="3">
        <f t="shared" si="117"/>
        <v>-15</v>
      </c>
      <c r="Q211" s="3">
        <f t="shared" si="118"/>
        <v>0</v>
      </c>
      <c r="R211" s="3">
        <f t="shared" si="118"/>
        <v>15</v>
      </c>
      <c r="S211" s="3">
        <f t="shared" si="118"/>
        <v>30</v>
      </c>
      <c r="T211" s="3">
        <f t="shared" si="118"/>
        <v>45</v>
      </c>
      <c r="U211" s="3">
        <f t="shared" si="125"/>
        <v>60</v>
      </c>
      <c r="V211" s="3">
        <f t="shared" si="125"/>
        <v>75</v>
      </c>
      <c r="W211" s="3">
        <f t="shared" si="125"/>
        <v>90</v>
      </c>
      <c r="X211" s="3">
        <f t="shared" si="125"/>
        <v>105</v>
      </c>
      <c r="Y211" s="3">
        <f t="shared" si="126"/>
        <v>120</v>
      </c>
      <c r="Z211" s="3">
        <f t="shared" si="126"/>
        <v>135</v>
      </c>
      <c r="AA211" s="3">
        <f t="shared" si="126"/>
        <v>150</v>
      </c>
      <c r="AB211" s="3">
        <f t="shared" si="119"/>
        <v>165</v>
      </c>
      <c r="AC211" s="3">
        <f t="shared" si="119"/>
        <v>180</v>
      </c>
      <c r="AD211" s="7">
        <f t="shared" si="139"/>
        <v>178.5162861831794</v>
      </c>
      <c r="AE211" s="7">
        <f t="shared" si="139"/>
        <v>165.95936390374317</v>
      </c>
      <c r="AF211" s="7">
        <f t="shared" si="139"/>
        <v>152.06927745951435</v>
      </c>
      <c r="AG211" s="7">
        <f t="shared" si="139"/>
        <v>138.22261973768809</v>
      </c>
      <c r="AH211" s="7">
        <f t="shared" si="140"/>
        <v>124.48472713954921</v>
      </c>
      <c r="AI211" s="7">
        <f t="shared" si="140"/>
        <v>110.92178453977606</v>
      </c>
      <c r="AJ211" s="7">
        <f t="shared" si="140"/>
        <v>97.626125519903127</v>
      </c>
      <c r="AK211" s="7">
        <f t="shared" si="131"/>
        <v>84.739939207862975</v>
      </c>
      <c r="AL211" s="7">
        <f t="shared" si="120"/>
        <v>72.496152543307403</v>
      </c>
      <c r="AM211" s="7">
        <f t="shared" si="120"/>
        <v>61.293540297672166</v>
      </c>
      <c r="AN211" s="7">
        <f t="shared" si="120"/>
        <v>51.822634286224712</v>
      </c>
      <c r="AO211" s="7">
        <f t="shared" si="120"/>
        <v>45.194105283203506</v>
      </c>
      <c r="AP211" s="7">
        <f t="shared" si="121"/>
        <v>42.756286183179412</v>
      </c>
      <c r="AQ211" s="7">
        <f t="shared" si="121"/>
        <v>45.194105283203506</v>
      </c>
      <c r="AR211" s="7">
        <f t="shared" si="121"/>
        <v>51.822634286224712</v>
      </c>
      <c r="AS211" s="7">
        <f t="shared" si="121"/>
        <v>61.293540297672166</v>
      </c>
      <c r="AT211" s="7">
        <f t="shared" si="127"/>
        <v>72.496152543307403</v>
      </c>
      <c r="AU211" s="7">
        <f t="shared" si="127"/>
        <v>84.739939207862975</v>
      </c>
      <c r="AV211" s="7">
        <f t="shared" si="127"/>
        <v>97.626125519903127</v>
      </c>
      <c r="AW211" s="7">
        <f t="shared" si="127"/>
        <v>110.92178453977606</v>
      </c>
      <c r="AX211" s="7">
        <f t="shared" si="128"/>
        <v>124.48472713954921</v>
      </c>
      <c r="AY211" s="7">
        <f t="shared" si="128"/>
        <v>138.22261973768809</v>
      </c>
      <c r="AZ211" s="7">
        <f t="shared" si="128"/>
        <v>152.06927745951435</v>
      </c>
      <c r="BA211" s="7">
        <f t="shared" si="122"/>
        <v>165.95936390374317</v>
      </c>
      <c r="BB211" s="7">
        <f t="shared" si="122"/>
        <v>178.5162861831794</v>
      </c>
      <c r="BC211" s="7">
        <f t="shared" si="141"/>
        <v>81.19489729743853</v>
      </c>
      <c r="BD211" s="7">
        <f t="shared" si="133"/>
        <v>10.825986306325138</v>
      </c>
      <c r="BE211" s="40">
        <f t="shared" si="142"/>
        <v>0.96848609708977662</v>
      </c>
      <c r="BF211" s="40">
        <f t="shared" si="143"/>
        <v>0</v>
      </c>
      <c r="BG211" s="40">
        <f t="shared" si="144"/>
        <v>0</v>
      </c>
      <c r="BH211" s="40">
        <f t="shared" si="144"/>
        <v>0</v>
      </c>
      <c r="BI211" s="40">
        <f t="shared" si="144"/>
        <v>0</v>
      </c>
      <c r="BJ211" s="40">
        <f t="shared" si="144"/>
        <v>0</v>
      </c>
      <c r="BK211" s="40">
        <f t="shared" si="145"/>
        <v>0</v>
      </c>
      <c r="BL211" s="40">
        <f t="shared" si="146"/>
        <v>0</v>
      </c>
      <c r="BM211" s="40">
        <f t="shared" si="146"/>
        <v>121.37236356795614</v>
      </c>
      <c r="BN211" s="40">
        <f t="shared" si="146"/>
        <v>398.19535758135402</v>
      </c>
      <c r="BO211" s="40">
        <f t="shared" si="146"/>
        <v>635.9086516219561</v>
      </c>
      <c r="BP211" s="40">
        <f t="shared" si="147"/>
        <v>818.31247754068806</v>
      </c>
      <c r="BQ211" s="40">
        <f t="shared" si="147"/>
        <v>932.97631603776347</v>
      </c>
      <c r="BR211" s="40">
        <f t="shared" si="147"/>
        <v>972.08601601055886</v>
      </c>
      <c r="BS211" s="40">
        <f t="shared" si="132"/>
        <v>932.97631603776347</v>
      </c>
      <c r="BT211" s="40">
        <f t="shared" si="123"/>
        <v>818.31247754068806</v>
      </c>
      <c r="BU211" s="40">
        <f t="shared" si="123"/>
        <v>635.9086516219561</v>
      </c>
      <c r="BV211" s="40">
        <f t="shared" si="123"/>
        <v>398.19535758135402</v>
      </c>
      <c r="BW211" s="40">
        <f t="shared" si="123"/>
        <v>121.37236356795614</v>
      </c>
      <c r="BX211" s="40">
        <f t="shared" si="124"/>
        <v>0</v>
      </c>
      <c r="BY211" s="40">
        <f t="shared" si="124"/>
        <v>0</v>
      </c>
      <c r="BZ211" s="40">
        <f t="shared" si="124"/>
        <v>0</v>
      </c>
      <c r="CA211" s="40">
        <f t="shared" si="124"/>
        <v>0</v>
      </c>
      <c r="CB211" s="40">
        <f t="shared" si="129"/>
        <v>0</v>
      </c>
      <c r="CC211" s="40">
        <f t="shared" si="129"/>
        <v>0</v>
      </c>
      <c r="CD211" s="40">
        <f t="shared" si="129"/>
        <v>0</v>
      </c>
      <c r="CE211" s="40">
        <f t="shared" si="148"/>
        <v>495.76386816538502</v>
      </c>
      <c r="CF211" s="10">
        <f t="shared" si="134"/>
        <v>1.4171182936589479</v>
      </c>
      <c r="CG211" s="14">
        <v>44396</v>
      </c>
      <c r="CH211" s="35">
        <f t="shared" si="135"/>
        <v>7.6064516129032258</v>
      </c>
      <c r="CI211" s="7">
        <f t="shared" si="136"/>
        <v>22.766030392045298</v>
      </c>
      <c r="CJ211" s="7">
        <f t="shared" si="149"/>
        <v>11.610675499943103</v>
      </c>
      <c r="CK211" s="10">
        <f t="shared" si="137"/>
        <v>14.919887809610497</v>
      </c>
      <c r="CM211" s="17" t="s">
        <v>139</v>
      </c>
      <c r="CN211" t="s">
        <v>175</v>
      </c>
      <c r="CO211" s="18" t="s">
        <v>538</v>
      </c>
      <c r="CP211">
        <v>155.30000000000001</v>
      </c>
      <c r="CQ211">
        <v>177.6</v>
      </c>
      <c r="CR211">
        <v>180.1</v>
      </c>
      <c r="CS211">
        <v>222.3</v>
      </c>
      <c r="CT211">
        <v>239.4</v>
      </c>
      <c r="CU211">
        <v>251</v>
      </c>
      <c r="CV211">
        <v>259.39999999999998</v>
      </c>
      <c r="CW211">
        <v>269.2</v>
      </c>
      <c r="CX211">
        <v>212.3</v>
      </c>
      <c r="CY211">
        <v>198.9</v>
      </c>
      <c r="CZ211">
        <v>158</v>
      </c>
      <c r="DA211">
        <v>142.6</v>
      </c>
      <c r="DB211">
        <v>2466.1</v>
      </c>
      <c r="DC211" s="17">
        <v>-18.52</v>
      </c>
      <c r="DD211">
        <v>-46.44</v>
      </c>
      <c r="DE211">
        <v>940.28</v>
      </c>
      <c r="DF211" s="24">
        <v>17463</v>
      </c>
    </row>
    <row r="212" spans="1:110" ht="15.75" thickBot="1" x14ac:dyDescent="0.3">
      <c r="A212" s="8">
        <v>201</v>
      </c>
      <c r="B212" s="3" t="s">
        <v>22</v>
      </c>
      <c r="C212" s="14">
        <v>44397</v>
      </c>
      <c r="D212" s="11">
        <f t="shared" si="138"/>
        <v>20.441513173733597</v>
      </c>
      <c r="E212" s="8">
        <f t="shared" si="150"/>
        <v>-180</v>
      </c>
      <c r="F212" s="3">
        <f t="shared" si="150"/>
        <v>-165</v>
      </c>
      <c r="G212" s="3">
        <f t="shared" si="150"/>
        <v>-150</v>
      </c>
      <c r="H212" s="3">
        <f t="shared" si="150"/>
        <v>-135</v>
      </c>
      <c r="I212" s="3">
        <f t="shared" si="151"/>
        <v>-120</v>
      </c>
      <c r="J212" s="3">
        <f t="shared" si="151"/>
        <v>-105</v>
      </c>
      <c r="K212" s="3">
        <f t="shared" si="151"/>
        <v>-90</v>
      </c>
      <c r="L212" s="3">
        <f t="shared" si="130"/>
        <v>-75</v>
      </c>
      <c r="M212" s="3">
        <f t="shared" si="117"/>
        <v>-60</v>
      </c>
      <c r="N212" s="3">
        <f t="shared" si="117"/>
        <v>-45</v>
      </c>
      <c r="O212" s="3">
        <f t="shared" si="117"/>
        <v>-30</v>
      </c>
      <c r="P212" s="3">
        <f t="shared" si="117"/>
        <v>-15</v>
      </c>
      <c r="Q212" s="3">
        <f t="shared" si="118"/>
        <v>0</v>
      </c>
      <c r="R212" s="3">
        <f t="shared" si="118"/>
        <v>15</v>
      </c>
      <c r="S212" s="3">
        <f t="shared" si="118"/>
        <v>30</v>
      </c>
      <c r="T212" s="3">
        <f t="shared" si="118"/>
        <v>45</v>
      </c>
      <c r="U212" s="3">
        <f t="shared" si="125"/>
        <v>60</v>
      </c>
      <c r="V212" s="3">
        <f t="shared" si="125"/>
        <v>75</v>
      </c>
      <c r="W212" s="3">
        <f t="shared" si="125"/>
        <v>90</v>
      </c>
      <c r="X212" s="3">
        <f t="shared" si="125"/>
        <v>105</v>
      </c>
      <c r="Y212" s="3">
        <f t="shared" si="126"/>
        <v>120</v>
      </c>
      <c r="Z212" s="3">
        <f t="shared" si="126"/>
        <v>135</v>
      </c>
      <c r="AA212" s="3">
        <f t="shared" si="126"/>
        <v>150</v>
      </c>
      <c r="AB212" s="3">
        <f t="shared" si="119"/>
        <v>165</v>
      </c>
      <c r="AC212" s="3">
        <f t="shared" si="119"/>
        <v>180</v>
      </c>
      <c r="AD212" s="7">
        <f t="shared" si="139"/>
        <v>178.32151317373365</v>
      </c>
      <c r="AE212" s="7">
        <f t="shared" si="139"/>
        <v>165.92835493627015</v>
      </c>
      <c r="AF212" s="7">
        <f t="shared" si="139"/>
        <v>152.03971172749576</v>
      </c>
      <c r="AG212" s="7">
        <f t="shared" si="139"/>
        <v>138.18673553805672</v>
      </c>
      <c r="AH212" s="7">
        <f t="shared" si="140"/>
        <v>124.43981898969049</v>
      </c>
      <c r="AI212" s="7">
        <f t="shared" si="140"/>
        <v>110.86580904781572</v>
      </c>
      <c r="AJ212" s="7">
        <f t="shared" si="140"/>
        <v>97.556838943441932</v>
      </c>
      <c r="AK212" s="7">
        <f t="shared" si="131"/>
        <v>84.654509718018886</v>
      </c>
      <c r="AL212" s="7">
        <f t="shared" si="120"/>
        <v>72.390918906576019</v>
      </c>
      <c r="AM212" s="7">
        <f t="shared" si="120"/>
        <v>61.164120488668964</v>
      </c>
      <c r="AN212" s="7">
        <f t="shared" si="120"/>
        <v>51.665355891251409</v>
      </c>
      <c r="AO212" s="7">
        <f t="shared" si="120"/>
        <v>45.010829079538873</v>
      </c>
      <c r="AP212" s="7">
        <f t="shared" si="121"/>
        <v>42.561513173733594</v>
      </c>
      <c r="AQ212" s="7">
        <f t="shared" si="121"/>
        <v>45.010829079538873</v>
      </c>
      <c r="AR212" s="7">
        <f t="shared" si="121"/>
        <v>51.665355891251409</v>
      </c>
      <c r="AS212" s="7">
        <f t="shared" si="121"/>
        <v>61.164120488668964</v>
      </c>
      <c r="AT212" s="7">
        <f t="shared" si="127"/>
        <v>72.390918906576019</v>
      </c>
      <c r="AU212" s="7">
        <f t="shared" si="127"/>
        <v>84.654509718018886</v>
      </c>
      <c r="AV212" s="7">
        <f t="shared" si="127"/>
        <v>97.556838943441932</v>
      </c>
      <c r="AW212" s="7">
        <f t="shared" si="127"/>
        <v>110.86580904781572</v>
      </c>
      <c r="AX212" s="7">
        <f t="shared" si="128"/>
        <v>124.43981898969049</v>
      </c>
      <c r="AY212" s="7">
        <f t="shared" si="128"/>
        <v>138.18673553805672</v>
      </c>
      <c r="AZ212" s="7">
        <f t="shared" si="128"/>
        <v>152.03971172749576</v>
      </c>
      <c r="BA212" s="7">
        <f t="shared" si="122"/>
        <v>165.92835493627015</v>
      </c>
      <c r="BB212" s="7">
        <f t="shared" si="122"/>
        <v>178.32151317373365</v>
      </c>
      <c r="BC212" s="7">
        <f t="shared" si="141"/>
        <v>81.286243974579563</v>
      </c>
      <c r="BD212" s="7">
        <f t="shared" si="133"/>
        <v>10.838165863277275</v>
      </c>
      <c r="BE212" s="40">
        <f t="shared" si="142"/>
        <v>0.96865931118788273</v>
      </c>
      <c r="BF212" s="40">
        <f t="shared" si="143"/>
        <v>0</v>
      </c>
      <c r="BG212" s="40">
        <f t="shared" si="144"/>
        <v>0</v>
      </c>
      <c r="BH212" s="40">
        <f t="shared" si="144"/>
        <v>0</v>
      </c>
      <c r="BI212" s="40">
        <f t="shared" si="144"/>
        <v>0</v>
      </c>
      <c r="BJ212" s="40">
        <f t="shared" si="144"/>
        <v>0</v>
      </c>
      <c r="BK212" s="40">
        <f t="shared" si="145"/>
        <v>0</v>
      </c>
      <c r="BL212" s="40">
        <f t="shared" si="146"/>
        <v>0</v>
      </c>
      <c r="BM212" s="40">
        <f t="shared" si="146"/>
        <v>123.3599738534394</v>
      </c>
      <c r="BN212" s="40">
        <f t="shared" si="146"/>
        <v>400.58533487446937</v>
      </c>
      <c r="BO212" s="40">
        <f t="shared" si="146"/>
        <v>638.64414929764814</v>
      </c>
      <c r="BP212" s="40">
        <f t="shared" si="147"/>
        <v>821.31310233082775</v>
      </c>
      <c r="BQ212" s="40">
        <f t="shared" si="147"/>
        <v>936.143606699516</v>
      </c>
      <c r="BR212" s="40">
        <f t="shared" si="147"/>
        <v>975.31015329736692</v>
      </c>
      <c r="BS212" s="40">
        <f t="shared" si="132"/>
        <v>936.143606699516</v>
      </c>
      <c r="BT212" s="40">
        <f t="shared" si="123"/>
        <v>821.31310233082775</v>
      </c>
      <c r="BU212" s="40">
        <f t="shared" si="123"/>
        <v>638.64414929764814</v>
      </c>
      <c r="BV212" s="40">
        <f t="shared" si="123"/>
        <v>400.58533487446937</v>
      </c>
      <c r="BW212" s="40">
        <f t="shared" si="123"/>
        <v>123.3599738534394</v>
      </c>
      <c r="BX212" s="40">
        <f t="shared" si="124"/>
        <v>0</v>
      </c>
      <c r="BY212" s="40">
        <f t="shared" si="124"/>
        <v>0</v>
      </c>
      <c r="BZ212" s="40">
        <f t="shared" si="124"/>
        <v>0</v>
      </c>
      <c r="CA212" s="40">
        <f t="shared" si="124"/>
        <v>0</v>
      </c>
      <c r="CB212" s="40">
        <f t="shared" si="129"/>
        <v>0</v>
      </c>
      <c r="CC212" s="40">
        <f t="shared" si="129"/>
        <v>0</v>
      </c>
      <c r="CD212" s="40">
        <f t="shared" si="129"/>
        <v>0</v>
      </c>
      <c r="CE212" s="40">
        <f t="shared" si="148"/>
        <v>497.40817818165715</v>
      </c>
      <c r="CF212" s="10">
        <f t="shared" si="134"/>
        <v>1.4187125939358152</v>
      </c>
      <c r="CG212" s="14">
        <v>44397</v>
      </c>
      <c r="CH212" s="35">
        <f t="shared" si="135"/>
        <v>7.6064516129032258</v>
      </c>
      <c r="CI212" s="7">
        <f t="shared" si="136"/>
        <v>22.893634783646942</v>
      </c>
      <c r="CJ212" s="7">
        <f t="shared" si="149"/>
        <v>11.675753739659941</v>
      </c>
      <c r="CK212" s="10">
        <f t="shared" si="137"/>
        <v>14.994114719846475</v>
      </c>
      <c r="CM212" s="17" t="s">
        <v>239</v>
      </c>
      <c r="CN212" t="s">
        <v>246</v>
      </c>
      <c r="CO212" s="18" t="s">
        <v>539</v>
      </c>
      <c r="CP212">
        <v>210.2</v>
      </c>
      <c r="CQ212">
        <v>183.2</v>
      </c>
      <c r="CR212">
        <v>206.9</v>
      </c>
      <c r="CS212">
        <v>218.8</v>
      </c>
      <c r="CT212">
        <v>247.6</v>
      </c>
      <c r="CU212">
        <v>249.8</v>
      </c>
      <c r="CV212">
        <v>274.2</v>
      </c>
      <c r="CW212">
        <v>302.3</v>
      </c>
      <c r="CX212">
        <v>302.89999999999998</v>
      </c>
      <c r="CY212">
        <v>294.7</v>
      </c>
      <c r="CZ212">
        <v>259.10000000000002</v>
      </c>
      <c r="DA212">
        <v>232.7</v>
      </c>
      <c r="DB212">
        <v>2982.4</v>
      </c>
      <c r="DC212" s="17">
        <v>-8.1300000000000008</v>
      </c>
      <c r="DD212">
        <v>-41.13</v>
      </c>
      <c r="DE212">
        <v>374.22</v>
      </c>
      <c r="DF212" s="24">
        <v>27659</v>
      </c>
    </row>
    <row r="213" spans="1:110" ht="15.75" thickBot="1" x14ac:dyDescent="0.3">
      <c r="A213" s="8">
        <v>202</v>
      </c>
      <c r="B213" s="3" t="s">
        <v>22</v>
      </c>
      <c r="C213" s="14">
        <v>44398</v>
      </c>
      <c r="D213" s="11">
        <f t="shared" si="138"/>
        <v>20.240682902770423</v>
      </c>
      <c r="E213" s="8">
        <f t="shared" si="150"/>
        <v>-180</v>
      </c>
      <c r="F213" s="3">
        <f t="shared" si="150"/>
        <v>-165</v>
      </c>
      <c r="G213" s="3">
        <f t="shared" si="150"/>
        <v>-150</v>
      </c>
      <c r="H213" s="3">
        <f t="shared" si="150"/>
        <v>-135</v>
      </c>
      <c r="I213" s="3">
        <f t="shared" si="151"/>
        <v>-120</v>
      </c>
      <c r="J213" s="3">
        <f t="shared" si="151"/>
        <v>-105</v>
      </c>
      <c r="K213" s="3">
        <f t="shared" si="151"/>
        <v>-90</v>
      </c>
      <c r="L213" s="3">
        <f t="shared" si="130"/>
        <v>-75</v>
      </c>
      <c r="M213" s="3">
        <f t="shared" si="117"/>
        <v>-60</v>
      </c>
      <c r="N213" s="3">
        <f t="shared" si="117"/>
        <v>-45</v>
      </c>
      <c r="O213" s="3">
        <f t="shared" si="117"/>
        <v>-30</v>
      </c>
      <c r="P213" s="3">
        <f t="shared" si="117"/>
        <v>-15</v>
      </c>
      <c r="Q213" s="3">
        <f t="shared" si="118"/>
        <v>0</v>
      </c>
      <c r="R213" s="3">
        <f t="shared" si="118"/>
        <v>15</v>
      </c>
      <c r="S213" s="3">
        <f t="shared" si="118"/>
        <v>30</v>
      </c>
      <c r="T213" s="3">
        <f t="shared" si="118"/>
        <v>45</v>
      </c>
      <c r="U213" s="3">
        <f t="shared" si="125"/>
        <v>60</v>
      </c>
      <c r="V213" s="3">
        <f t="shared" si="125"/>
        <v>75</v>
      </c>
      <c r="W213" s="3">
        <f t="shared" si="125"/>
        <v>90</v>
      </c>
      <c r="X213" s="3">
        <f t="shared" si="125"/>
        <v>105</v>
      </c>
      <c r="Y213" s="3">
        <f t="shared" si="126"/>
        <v>120</v>
      </c>
      <c r="Z213" s="3">
        <f t="shared" si="126"/>
        <v>135</v>
      </c>
      <c r="AA213" s="3">
        <f t="shared" si="126"/>
        <v>150</v>
      </c>
      <c r="AB213" s="3">
        <f t="shared" si="119"/>
        <v>165</v>
      </c>
      <c r="AC213" s="3">
        <f t="shared" si="119"/>
        <v>180</v>
      </c>
      <c r="AD213" s="7">
        <f t="shared" si="139"/>
        <v>178.12068290277034</v>
      </c>
      <c r="AE213" s="7">
        <f t="shared" si="139"/>
        <v>165.8936919410605</v>
      </c>
      <c r="AF213" s="7">
        <f t="shared" si="139"/>
        <v>152.00795179708805</v>
      </c>
      <c r="AG213" s="7">
        <f t="shared" si="139"/>
        <v>138.14898715204691</v>
      </c>
      <c r="AH213" s="7">
        <f t="shared" si="140"/>
        <v>124.39306433143501</v>
      </c>
      <c r="AI213" s="7">
        <f t="shared" si="140"/>
        <v>110.80785041601645</v>
      </c>
      <c r="AJ213" s="7">
        <f t="shared" si="140"/>
        <v>97.485317300586232</v>
      </c>
      <c r="AK213" s="7">
        <f t="shared" si="131"/>
        <v>84.566475858557837</v>
      </c>
      <c r="AL213" s="7">
        <f t="shared" si="120"/>
        <v>72.28256852289816</v>
      </c>
      <c r="AM213" s="7">
        <f t="shared" si="120"/>
        <v>61.030889313065991</v>
      </c>
      <c r="AN213" s="7">
        <f t="shared" si="120"/>
        <v>51.50337747658115</v>
      </c>
      <c r="AO213" s="7">
        <f t="shared" si="120"/>
        <v>44.821932823583872</v>
      </c>
      <c r="AP213" s="7">
        <f t="shared" si="121"/>
        <v>42.360682902770435</v>
      </c>
      <c r="AQ213" s="7">
        <f t="shared" si="121"/>
        <v>44.821932823583872</v>
      </c>
      <c r="AR213" s="7">
        <f t="shared" si="121"/>
        <v>51.50337747658115</v>
      </c>
      <c r="AS213" s="7">
        <f t="shared" si="121"/>
        <v>61.030889313065991</v>
      </c>
      <c r="AT213" s="7">
        <f t="shared" si="127"/>
        <v>72.28256852289816</v>
      </c>
      <c r="AU213" s="7">
        <f t="shared" si="127"/>
        <v>84.566475858557837</v>
      </c>
      <c r="AV213" s="7">
        <f t="shared" si="127"/>
        <v>97.485317300586232</v>
      </c>
      <c r="AW213" s="7">
        <f t="shared" si="127"/>
        <v>110.80785041601645</v>
      </c>
      <c r="AX213" s="7">
        <f t="shared" si="128"/>
        <v>124.39306433143501</v>
      </c>
      <c r="AY213" s="7">
        <f t="shared" si="128"/>
        <v>138.14898715204691</v>
      </c>
      <c r="AZ213" s="7">
        <f t="shared" si="128"/>
        <v>152.00795179708805</v>
      </c>
      <c r="BA213" s="7">
        <f t="shared" si="122"/>
        <v>165.8936919410605</v>
      </c>
      <c r="BB213" s="7">
        <f t="shared" si="122"/>
        <v>178.12068290277034</v>
      </c>
      <c r="BC213" s="7">
        <f t="shared" si="141"/>
        <v>81.380166123014263</v>
      </c>
      <c r="BD213" s="7">
        <f t="shared" si="133"/>
        <v>10.850688816401902</v>
      </c>
      <c r="BE213" s="40">
        <f t="shared" si="142"/>
        <v>0.96884181220847143</v>
      </c>
      <c r="BF213" s="40">
        <f t="shared" si="143"/>
        <v>0</v>
      </c>
      <c r="BG213" s="40">
        <f t="shared" si="144"/>
        <v>0</v>
      </c>
      <c r="BH213" s="40">
        <f t="shared" si="144"/>
        <v>0</v>
      </c>
      <c r="BI213" s="40">
        <f t="shared" si="144"/>
        <v>0</v>
      </c>
      <c r="BJ213" s="40">
        <f t="shared" si="144"/>
        <v>0</v>
      </c>
      <c r="BK213" s="40">
        <f t="shared" si="145"/>
        <v>0</v>
      </c>
      <c r="BL213" s="40">
        <f t="shared" si="146"/>
        <v>0</v>
      </c>
      <c r="BM213" s="40">
        <f t="shared" si="146"/>
        <v>125.40914477553524</v>
      </c>
      <c r="BN213" s="40">
        <f t="shared" si="146"/>
        <v>403.04728053180594</v>
      </c>
      <c r="BO213" s="40">
        <f t="shared" si="146"/>
        <v>641.46055265587222</v>
      </c>
      <c r="BP213" s="40">
        <f t="shared" si="147"/>
        <v>824.40149064904062</v>
      </c>
      <c r="BQ213" s="40">
        <f t="shared" si="147"/>
        <v>939.40297191127024</v>
      </c>
      <c r="BR213" s="40">
        <f t="shared" si="147"/>
        <v>978.62783554347436</v>
      </c>
      <c r="BS213" s="40">
        <f t="shared" si="132"/>
        <v>939.40297191127024</v>
      </c>
      <c r="BT213" s="40">
        <f t="shared" si="123"/>
        <v>824.40149064904062</v>
      </c>
      <c r="BU213" s="40">
        <f t="shared" si="123"/>
        <v>641.46055265587222</v>
      </c>
      <c r="BV213" s="40">
        <f t="shared" si="123"/>
        <v>403.04728053180594</v>
      </c>
      <c r="BW213" s="40">
        <f t="shared" si="123"/>
        <v>125.40914477553524</v>
      </c>
      <c r="BX213" s="40">
        <f t="shared" si="124"/>
        <v>0</v>
      </c>
      <c r="BY213" s="40">
        <f t="shared" si="124"/>
        <v>0</v>
      </c>
      <c r="BZ213" s="40">
        <f t="shared" si="124"/>
        <v>0</v>
      </c>
      <c r="CA213" s="40">
        <f t="shared" si="124"/>
        <v>0</v>
      </c>
      <c r="CB213" s="40">
        <f t="shared" si="129"/>
        <v>0</v>
      </c>
      <c r="CC213" s="40">
        <f t="shared" si="129"/>
        <v>0</v>
      </c>
      <c r="CD213" s="40">
        <f t="shared" si="129"/>
        <v>0</v>
      </c>
      <c r="CE213" s="40">
        <f t="shared" si="148"/>
        <v>499.10019612717196</v>
      </c>
      <c r="CF213" s="10">
        <f t="shared" si="134"/>
        <v>1.4203518446665475</v>
      </c>
      <c r="CG213" s="14">
        <v>44398</v>
      </c>
      <c r="CH213" s="35">
        <f t="shared" si="135"/>
        <v>7.6064516129032258</v>
      </c>
      <c r="CI213" s="7">
        <f t="shared" si="136"/>
        <v>23.024984523039173</v>
      </c>
      <c r="CJ213" s="7">
        <f t="shared" si="149"/>
        <v>11.742742106749978</v>
      </c>
      <c r="CK213" s="10">
        <f t="shared" si="137"/>
        <v>15.070443905386467</v>
      </c>
      <c r="CM213" s="17" t="s">
        <v>61</v>
      </c>
      <c r="CN213" t="s">
        <v>82</v>
      </c>
      <c r="CO213" s="18" t="s">
        <v>540</v>
      </c>
      <c r="CP213">
        <v>256</v>
      </c>
      <c r="CQ213">
        <v>232.2</v>
      </c>
      <c r="CR213">
        <v>236.3</v>
      </c>
      <c r="CS213">
        <v>222.6</v>
      </c>
      <c r="CT213">
        <v>195.3</v>
      </c>
      <c r="CU213">
        <v>151.5</v>
      </c>
      <c r="CV213">
        <v>167.9</v>
      </c>
      <c r="CW213">
        <v>194</v>
      </c>
      <c r="CX213">
        <v>236.6</v>
      </c>
      <c r="CY213">
        <v>271.7</v>
      </c>
      <c r="CZ213">
        <v>273.7</v>
      </c>
      <c r="DA213">
        <v>267</v>
      </c>
      <c r="DB213">
        <v>2704.8</v>
      </c>
      <c r="DC213" s="17">
        <v>-9.3699999999999992</v>
      </c>
      <c r="DD213">
        <v>-38.22</v>
      </c>
      <c r="DE213">
        <v>252.69</v>
      </c>
      <c r="DF213" s="24">
        <v>18660</v>
      </c>
    </row>
    <row r="214" spans="1:110" ht="15.75" thickBot="1" x14ac:dyDescent="0.3">
      <c r="A214" s="8">
        <v>203</v>
      </c>
      <c r="B214" s="3" t="s">
        <v>22</v>
      </c>
      <c r="C214" s="14">
        <v>44399</v>
      </c>
      <c r="D214" s="11">
        <f t="shared" si="138"/>
        <v>20.033854880633442</v>
      </c>
      <c r="E214" s="8">
        <f t="shared" si="150"/>
        <v>-180</v>
      </c>
      <c r="F214" s="3">
        <f t="shared" si="150"/>
        <v>-165</v>
      </c>
      <c r="G214" s="3">
        <f t="shared" si="150"/>
        <v>-150</v>
      </c>
      <c r="H214" s="3">
        <f t="shared" si="150"/>
        <v>-135</v>
      </c>
      <c r="I214" s="3">
        <f t="shared" si="151"/>
        <v>-120</v>
      </c>
      <c r="J214" s="3">
        <f t="shared" si="151"/>
        <v>-105</v>
      </c>
      <c r="K214" s="3">
        <f t="shared" si="151"/>
        <v>-90</v>
      </c>
      <c r="L214" s="3">
        <f t="shared" si="130"/>
        <v>-75</v>
      </c>
      <c r="M214" s="3">
        <f t="shared" si="117"/>
        <v>-60</v>
      </c>
      <c r="N214" s="3">
        <f t="shared" si="117"/>
        <v>-45</v>
      </c>
      <c r="O214" s="3">
        <f t="shared" si="117"/>
        <v>-30</v>
      </c>
      <c r="P214" s="3">
        <f t="shared" si="117"/>
        <v>-15</v>
      </c>
      <c r="Q214" s="3">
        <f t="shared" si="118"/>
        <v>0</v>
      </c>
      <c r="R214" s="3">
        <f t="shared" si="118"/>
        <v>15</v>
      </c>
      <c r="S214" s="3">
        <f t="shared" si="118"/>
        <v>30</v>
      </c>
      <c r="T214" s="3">
        <f t="shared" si="118"/>
        <v>45</v>
      </c>
      <c r="U214" s="3">
        <f t="shared" si="125"/>
        <v>60</v>
      </c>
      <c r="V214" s="3">
        <f t="shared" si="125"/>
        <v>75</v>
      </c>
      <c r="W214" s="3">
        <f t="shared" si="125"/>
        <v>90</v>
      </c>
      <c r="X214" s="3">
        <f t="shared" si="125"/>
        <v>105</v>
      </c>
      <c r="Y214" s="3">
        <f t="shared" si="126"/>
        <v>120</v>
      </c>
      <c r="Z214" s="3">
        <f t="shared" si="126"/>
        <v>135</v>
      </c>
      <c r="AA214" s="3">
        <f t="shared" si="126"/>
        <v>150</v>
      </c>
      <c r="AB214" s="3">
        <f t="shared" si="119"/>
        <v>165</v>
      </c>
      <c r="AC214" s="3">
        <f t="shared" si="119"/>
        <v>180</v>
      </c>
      <c r="AD214" s="7">
        <f t="shared" si="139"/>
        <v>177.91385488063335</v>
      </c>
      <c r="AE214" s="7">
        <f t="shared" si="139"/>
        <v>165.85516034496777</v>
      </c>
      <c r="AF214" s="7">
        <f t="shared" si="139"/>
        <v>151.97389518588579</v>
      </c>
      <c r="AG214" s="7">
        <f t="shared" si="139"/>
        <v>138.10931959051234</v>
      </c>
      <c r="AH214" s="7">
        <f t="shared" si="140"/>
        <v>124.34443726155504</v>
      </c>
      <c r="AI214" s="7">
        <f t="shared" si="140"/>
        <v>110.74790464436936</v>
      </c>
      <c r="AJ214" s="7">
        <f t="shared" si="140"/>
        <v>97.411575286881884</v>
      </c>
      <c r="AK214" s="7">
        <f t="shared" si="131"/>
        <v>84.475869444029868</v>
      </c>
      <c r="AL214" s="7">
        <f t="shared" si="120"/>
        <v>72.171149037869412</v>
      </c>
      <c r="AM214" s="7">
        <f t="shared" si="120"/>
        <v>60.893907597038641</v>
      </c>
      <c r="AN214" s="7">
        <f t="shared" si="120"/>
        <v>51.336766615366635</v>
      </c>
      <c r="AO214" s="7">
        <f t="shared" si="120"/>
        <v>44.627480895847953</v>
      </c>
      <c r="AP214" s="7">
        <f t="shared" si="121"/>
        <v>42.153854880633446</v>
      </c>
      <c r="AQ214" s="7">
        <f t="shared" si="121"/>
        <v>44.627480895847953</v>
      </c>
      <c r="AR214" s="7">
        <f t="shared" si="121"/>
        <v>51.336766615366635</v>
      </c>
      <c r="AS214" s="7">
        <f t="shared" si="121"/>
        <v>60.893907597038641</v>
      </c>
      <c r="AT214" s="7">
        <f t="shared" si="127"/>
        <v>72.171149037869412</v>
      </c>
      <c r="AU214" s="7">
        <f t="shared" si="127"/>
        <v>84.475869444029868</v>
      </c>
      <c r="AV214" s="7">
        <f t="shared" si="127"/>
        <v>97.411575286881884</v>
      </c>
      <c r="AW214" s="7">
        <f t="shared" si="127"/>
        <v>110.74790464436936</v>
      </c>
      <c r="AX214" s="7">
        <f t="shared" si="128"/>
        <v>124.34443726155504</v>
      </c>
      <c r="AY214" s="7">
        <f t="shared" si="128"/>
        <v>138.10931959051234</v>
      </c>
      <c r="AZ214" s="7">
        <f t="shared" si="128"/>
        <v>151.97389518588579</v>
      </c>
      <c r="BA214" s="7">
        <f t="shared" si="122"/>
        <v>165.85516034496777</v>
      </c>
      <c r="BB214" s="7">
        <f t="shared" si="122"/>
        <v>177.91385488063335</v>
      </c>
      <c r="BC214" s="7">
        <f t="shared" si="141"/>
        <v>81.476615537979512</v>
      </c>
      <c r="BD214" s="7">
        <f t="shared" si="133"/>
        <v>10.863548738397268</v>
      </c>
      <c r="BE214" s="40">
        <f t="shared" si="142"/>
        <v>0.96903354607255143</v>
      </c>
      <c r="BF214" s="40">
        <f t="shared" si="143"/>
        <v>0</v>
      </c>
      <c r="BG214" s="40">
        <f t="shared" si="144"/>
        <v>0</v>
      </c>
      <c r="BH214" s="40">
        <f t="shared" si="144"/>
        <v>0</v>
      </c>
      <c r="BI214" s="40">
        <f t="shared" si="144"/>
        <v>0</v>
      </c>
      <c r="BJ214" s="40">
        <f t="shared" si="144"/>
        <v>0</v>
      </c>
      <c r="BK214" s="40">
        <f t="shared" si="145"/>
        <v>0</v>
      </c>
      <c r="BL214" s="40">
        <f t="shared" si="146"/>
        <v>0</v>
      </c>
      <c r="BM214" s="40">
        <f t="shared" si="146"/>
        <v>127.51919819938792</v>
      </c>
      <c r="BN214" s="40">
        <f t="shared" si="146"/>
        <v>405.58009732204982</v>
      </c>
      <c r="BO214" s="40">
        <f t="shared" si="146"/>
        <v>644.35640457902696</v>
      </c>
      <c r="BP214" s="40">
        <f t="shared" si="147"/>
        <v>827.57590922726229</v>
      </c>
      <c r="BQ214" s="40">
        <f t="shared" si="147"/>
        <v>942.75250480952593</v>
      </c>
      <c r="BR214" s="40">
        <f t="shared" si="147"/>
        <v>982.03709667520991</v>
      </c>
      <c r="BS214" s="40">
        <f t="shared" si="132"/>
        <v>942.75250480952593</v>
      </c>
      <c r="BT214" s="40">
        <f t="shared" si="123"/>
        <v>827.57590922726229</v>
      </c>
      <c r="BU214" s="40">
        <f t="shared" si="123"/>
        <v>644.35640457902696</v>
      </c>
      <c r="BV214" s="40">
        <f t="shared" si="123"/>
        <v>405.58009732204982</v>
      </c>
      <c r="BW214" s="40">
        <f t="shared" si="123"/>
        <v>127.51919819938792</v>
      </c>
      <c r="BX214" s="40">
        <f t="shared" si="124"/>
        <v>0</v>
      </c>
      <c r="BY214" s="40">
        <f t="shared" si="124"/>
        <v>0</v>
      </c>
      <c r="BZ214" s="40">
        <f t="shared" si="124"/>
        <v>0</v>
      </c>
      <c r="CA214" s="40">
        <f t="shared" si="124"/>
        <v>0</v>
      </c>
      <c r="CB214" s="40">
        <f t="shared" si="129"/>
        <v>0</v>
      </c>
      <c r="CC214" s="40">
        <f t="shared" si="129"/>
        <v>0</v>
      </c>
      <c r="CD214" s="40">
        <f t="shared" si="129"/>
        <v>0</v>
      </c>
      <c r="CE214" s="40">
        <f t="shared" si="148"/>
        <v>500.83891930435703</v>
      </c>
      <c r="CF214" s="10">
        <f t="shared" si="134"/>
        <v>1.4220352045193134</v>
      </c>
      <c r="CG214" s="14">
        <v>44399</v>
      </c>
      <c r="CH214" s="35">
        <f t="shared" si="135"/>
        <v>7.6064516129032258</v>
      </c>
      <c r="CI214" s="7">
        <f t="shared" si="136"/>
        <v>23.160011978008715</v>
      </c>
      <c r="CJ214" s="7">
        <f t="shared" si="149"/>
        <v>11.811606108784444</v>
      </c>
      <c r="CK214" s="10">
        <f t="shared" si="137"/>
        <v>15.148828977271142</v>
      </c>
      <c r="CM214" s="17" t="s">
        <v>139</v>
      </c>
      <c r="CN214" t="s">
        <v>176</v>
      </c>
      <c r="CO214" s="18" t="s">
        <v>541</v>
      </c>
      <c r="CP214">
        <v>224.3</v>
      </c>
      <c r="CQ214">
        <v>218.7</v>
      </c>
      <c r="CR214">
        <v>215.8</v>
      </c>
      <c r="CS214">
        <v>194.7</v>
      </c>
      <c r="CT214">
        <v>191.7</v>
      </c>
      <c r="CU214">
        <v>174.3</v>
      </c>
      <c r="CV214">
        <v>185.1</v>
      </c>
      <c r="CW214">
        <v>204.8</v>
      </c>
      <c r="CX214">
        <v>199.3</v>
      </c>
      <c r="CY214">
        <v>207.1</v>
      </c>
      <c r="CZ214">
        <v>159.69999999999999</v>
      </c>
      <c r="DA214">
        <v>179.3</v>
      </c>
      <c r="DB214">
        <v>2354.8000000000002</v>
      </c>
      <c r="DC214" s="17">
        <v>-16.010000000000002</v>
      </c>
      <c r="DD214">
        <v>-41.28</v>
      </c>
      <c r="DE214">
        <v>648.91</v>
      </c>
      <c r="DF214" s="24">
        <v>6849</v>
      </c>
    </row>
    <row r="215" spans="1:110" ht="15.75" thickBot="1" x14ac:dyDescent="0.3">
      <c r="A215" s="8">
        <v>204</v>
      </c>
      <c r="B215" s="3" t="s">
        <v>22</v>
      </c>
      <c r="C215" s="14">
        <v>44400</v>
      </c>
      <c r="D215" s="11">
        <f t="shared" si="138"/>
        <v>19.821090394929335</v>
      </c>
      <c r="E215" s="8">
        <f t="shared" si="150"/>
        <v>-180</v>
      </c>
      <c r="F215" s="3">
        <f t="shared" si="150"/>
        <v>-165</v>
      </c>
      <c r="G215" s="3">
        <f t="shared" si="150"/>
        <v>-150</v>
      </c>
      <c r="H215" s="3">
        <f t="shared" si="150"/>
        <v>-135</v>
      </c>
      <c r="I215" s="3">
        <f t="shared" si="151"/>
        <v>-120</v>
      </c>
      <c r="J215" s="3">
        <f t="shared" si="151"/>
        <v>-105</v>
      </c>
      <c r="K215" s="3">
        <f t="shared" si="151"/>
        <v>-90</v>
      </c>
      <c r="L215" s="3">
        <f t="shared" si="130"/>
        <v>-75</v>
      </c>
      <c r="M215" s="3">
        <f t="shared" si="117"/>
        <v>-60</v>
      </c>
      <c r="N215" s="3">
        <f t="shared" si="117"/>
        <v>-45</v>
      </c>
      <c r="O215" s="3">
        <f t="shared" si="117"/>
        <v>-30</v>
      </c>
      <c r="P215" s="3">
        <f t="shared" si="117"/>
        <v>-15</v>
      </c>
      <c r="Q215" s="3">
        <f t="shared" si="118"/>
        <v>0</v>
      </c>
      <c r="R215" s="3">
        <f t="shared" si="118"/>
        <v>15</v>
      </c>
      <c r="S215" s="3">
        <f t="shared" si="118"/>
        <v>30</v>
      </c>
      <c r="T215" s="3">
        <f t="shared" si="118"/>
        <v>45</v>
      </c>
      <c r="U215" s="3">
        <f t="shared" si="125"/>
        <v>60</v>
      </c>
      <c r="V215" s="3">
        <f t="shared" si="125"/>
        <v>75</v>
      </c>
      <c r="W215" s="3">
        <f t="shared" si="125"/>
        <v>90</v>
      </c>
      <c r="X215" s="3">
        <f t="shared" si="125"/>
        <v>105</v>
      </c>
      <c r="Y215" s="3">
        <f t="shared" si="126"/>
        <v>120</v>
      </c>
      <c r="Z215" s="3">
        <f t="shared" si="126"/>
        <v>135</v>
      </c>
      <c r="AA215" s="3">
        <f t="shared" si="126"/>
        <v>150</v>
      </c>
      <c r="AB215" s="3">
        <f t="shared" si="119"/>
        <v>165</v>
      </c>
      <c r="AC215" s="3">
        <f t="shared" si="119"/>
        <v>180</v>
      </c>
      <c r="AD215" s="7">
        <f t="shared" si="139"/>
        <v>177.70109039492928</v>
      </c>
      <c r="AE215" s="7">
        <f t="shared" si="139"/>
        <v>165.81254722230247</v>
      </c>
      <c r="AF215" s="7">
        <f t="shared" si="139"/>
        <v>151.93743882272665</v>
      </c>
      <c r="AG215" s="7">
        <f t="shared" si="139"/>
        <v>138.06767753202288</v>
      </c>
      <c r="AH215" s="7">
        <f t="shared" si="140"/>
        <v>124.29391188153309</v>
      </c>
      <c r="AI215" s="7">
        <f t="shared" si="140"/>
        <v>110.68596806492037</v>
      </c>
      <c r="AJ215" s="7">
        <f t="shared" si="140"/>
        <v>97.335628262602455</v>
      </c>
      <c r="AK215" s="7">
        <f t="shared" si="131"/>
        <v>84.382723312612185</v>
      </c>
      <c r="AL215" s="7">
        <f t="shared" si="120"/>
        <v>72.056709518382277</v>
      </c>
      <c r="AM215" s="7">
        <f t="shared" si="120"/>
        <v>60.75323799900319</v>
      </c>
      <c r="AN215" s="7">
        <f t="shared" si="120"/>
        <v>51.165592994555261</v>
      </c>
      <c r="AO215" s="7">
        <f t="shared" si="120"/>
        <v>44.42753968602667</v>
      </c>
      <c r="AP215" s="7">
        <f t="shared" si="121"/>
        <v>41.94109039492934</v>
      </c>
      <c r="AQ215" s="7">
        <f t="shared" si="121"/>
        <v>44.42753968602667</v>
      </c>
      <c r="AR215" s="7">
        <f t="shared" si="121"/>
        <v>51.165592994555261</v>
      </c>
      <c r="AS215" s="7">
        <f t="shared" si="121"/>
        <v>60.75323799900319</v>
      </c>
      <c r="AT215" s="7">
        <f t="shared" si="127"/>
        <v>72.056709518382277</v>
      </c>
      <c r="AU215" s="7">
        <f t="shared" si="127"/>
        <v>84.382723312612185</v>
      </c>
      <c r="AV215" s="7">
        <f t="shared" si="127"/>
        <v>97.335628262602455</v>
      </c>
      <c r="AW215" s="7">
        <f t="shared" si="127"/>
        <v>110.68596806492037</v>
      </c>
      <c r="AX215" s="7">
        <f t="shared" si="128"/>
        <v>124.29391188153309</v>
      </c>
      <c r="AY215" s="7">
        <f t="shared" si="128"/>
        <v>138.06767753202288</v>
      </c>
      <c r="AZ215" s="7">
        <f t="shared" si="128"/>
        <v>151.93743882272665</v>
      </c>
      <c r="BA215" s="7">
        <f t="shared" si="122"/>
        <v>165.81254722230247</v>
      </c>
      <c r="BB215" s="7">
        <f t="shared" si="122"/>
        <v>177.70109039492928</v>
      </c>
      <c r="BC215" s="7">
        <f t="shared" si="141"/>
        <v>81.575543440424482</v>
      </c>
      <c r="BD215" s="7">
        <f t="shared" si="133"/>
        <v>10.87673912538993</v>
      </c>
      <c r="BE215" s="40">
        <f t="shared" si="142"/>
        <v>0.96923445596524105</v>
      </c>
      <c r="BF215" s="40">
        <f t="shared" si="143"/>
        <v>0</v>
      </c>
      <c r="BG215" s="40">
        <f t="shared" si="144"/>
        <v>0</v>
      </c>
      <c r="BH215" s="40">
        <f t="shared" si="144"/>
        <v>0</v>
      </c>
      <c r="BI215" s="40">
        <f t="shared" si="144"/>
        <v>0</v>
      </c>
      <c r="BJ215" s="40">
        <f t="shared" si="144"/>
        <v>0</v>
      </c>
      <c r="BK215" s="40">
        <f t="shared" si="145"/>
        <v>0</v>
      </c>
      <c r="BL215" s="40">
        <f t="shared" si="146"/>
        <v>0</v>
      </c>
      <c r="BM215" s="40">
        <f t="shared" si="146"/>
        <v>129.68943319892267</v>
      </c>
      <c r="BN215" s="40">
        <f t="shared" si="146"/>
        <v>408.18265553510895</v>
      </c>
      <c r="BO215" s="40">
        <f t="shared" si="146"/>
        <v>647.33020715183818</v>
      </c>
      <c r="BP215" s="40">
        <f t="shared" si="147"/>
        <v>830.83457761644604</v>
      </c>
      <c r="BQ215" s="40">
        <f t="shared" si="147"/>
        <v>946.19024733708011</v>
      </c>
      <c r="BR215" s="40">
        <f t="shared" si="147"/>
        <v>985.53591805653662</v>
      </c>
      <c r="BS215" s="40">
        <f t="shared" si="132"/>
        <v>946.19024733708011</v>
      </c>
      <c r="BT215" s="40">
        <f t="shared" si="123"/>
        <v>830.83457761644604</v>
      </c>
      <c r="BU215" s="40">
        <f t="shared" si="123"/>
        <v>647.33020715183818</v>
      </c>
      <c r="BV215" s="40">
        <f t="shared" si="123"/>
        <v>408.18265553510895</v>
      </c>
      <c r="BW215" s="40">
        <f t="shared" si="123"/>
        <v>129.68943319892267</v>
      </c>
      <c r="BX215" s="40">
        <f t="shared" si="124"/>
        <v>0</v>
      </c>
      <c r="BY215" s="40">
        <f t="shared" si="124"/>
        <v>0</v>
      </c>
      <c r="BZ215" s="40">
        <f t="shared" si="124"/>
        <v>0</v>
      </c>
      <c r="CA215" s="40">
        <f t="shared" si="124"/>
        <v>0</v>
      </c>
      <c r="CB215" s="40">
        <f t="shared" si="129"/>
        <v>0</v>
      </c>
      <c r="CC215" s="40">
        <f t="shared" si="129"/>
        <v>0</v>
      </c>
      <c r="CD215" s="40">
        <f t="shared" si="129"/>
        <v>0</v>
      </c>
      <c r="CE215" s="40">
        <f t="shared" si="148"/>
        <v>502.62331820883367</v>
      </c>
      <c r="CF215" s="10">
        <f t="shared" si="134"/>
        <v>1.4237618221390698</v>
      </c>
      <c r="CG215" s="14">
        <v>44400</v>
      </c>
      <c r="CH215" s="35">
        <f t="shared" si="135"/>
        <v>7.6064516129032258</v>
      </c>
      <c r="CI215" s="7">
        <f t="shared" si="136"/>
        <v>23.298647685282209</v>
      </c>
      <c r="CJ215" s="7">
        <f t="shared" si="149"/>
        <v>11.882310319493927</v>
      </c>
      <c r="CK215" s="10">
        <f t="shared" si="137"/>
        <v>15.22922244189783</v>
      </c>
      <c r="CM215" s="17" t="s">
        <v>331</v>
      </c>
      <c r="CN215" t="s">
        <v>333</v>
      </c>
      <c r="CO215" s="18" t="s">
        <v>542</v>
      </c>
      <c r="CP215">
        <v>154.1</v>
      </c>
      <c r="CQ215">
        <v>146.9</v>
      </c>
      <c r="CR215">
        <v>156.9</v>
      </c>
      <c r="CS215">
        <v>189.7</v>
      </c>
      <c r="CT215">
        <v>236.7</v>
      </c>
      <c r="CU215">
        <v>265.89999999999998</v>
      </c>
      <c r="CV215">
        <v>285.39999999999998</v>
      </c>
      <c r="CW215">
        <v>283.3</v>
      </c>
      <c r="CX215">
        <v>215.6</v>
      </c>
      <c r="CY215">
        <v>176.7</v>
      </c>
      <c r="CZ215">
        <v>160.30000000000001</v>
      </c>
      <c r="DA215">
        <v>147.5</v>
      </c>
      <c r="DB215">
        <v>2419</v>
      </c>
      <c r="DC215" s="17">
        <v>-8.9700000000000006</v>
      </c>
      <c r="DD215">
        <v>-48.18</v>
      </c>
      <c r="DE215">
        <v>187</v>
      </c>
      <c r="DF215" s="24">
        <v>28188</v>
      </c>
    </row>
    <row r="216" spans="1:110" ht="15.75" thickBot="1" x14ac:dyDescent="0.3">
      <c r="A216" s="8">
        <v>205</v>
      </c>
      <c r="B216" s="3" t="s">
        <v>22</v>
      </c>
      <c r="C216" s="14">
        <v>44401</v>
      </c>
      <c r="D216" s="11">
        <f t="shared" si="138"/>
        <v>19.602452492367039</v>
      </c>
      <c r="E216" s="8">
        <f t="shared" si="150"/>
        <v>-180</v>
      </c>
      <c r="F216" s="3">
        <f t="shared" si="150"/>
        <v>-165</v>
      </c>
      <c r="G216" s="3">
        <f t="shared" si="150"/>
        <v>-150</v>
      </c>
      <c r="H216" s="3">
        <f t="shared" si="150"/>
        <v>-135</v>
      </c>
      <c r="I216" s="3">
        <f t="shared" si="151"/>
        <v>-120</v>
      </c>
      <c r="J216" s="3">
        <f t="shared" si="151"/>
        <v>-105</v>
      </c>
      <c r="K216" s="3">
        <f t="shared" si="151"/>
        <v>-90</v>
      </c>
      <c r="L216" s="3">
        <f t="shared" si="130"/>
        <v>-75</v>
      </c>
      <c r="M216" s="3">
        <f t="shared" si="117"/>
        <v>-60</v>
      </c>
      <c r="N216" s="3">
        <f t="shared" si="117"/>
        <v>-45</v>
      </c>
      <c r="O216" s="3">
        <f t="shared" si="117"/>
        <v>-30</v>
      </c>
      <c r="P216" s="3">
        <f t="shared" si="117"/>
        <v>-15</v>
      </c>
      <c r="Q216" s="3">
        <f t="shared" si="118"/>
        <v>0</v>
      </c>
      <c r="R216" s="3">
        <f t="shared" si="118"/>
        <v>15</v>
      </c>
      <c r="S216" s="3">
        <f t="shared" si="118"/>
        <v>30</v>
      </c>
      <c r="T216" s="3">
        <f t="shared" si="118"/>
        <v>45</v>
      </c>
      <c r="U216" s="3">
        <f t="shared" si="125"/>
        <v>60</v>
      </c>
      <c r="V216" s="3">
        <f t="shared" si="125"/>
        <v>75</v>
      </c>
      <c r="W216" s="3">
        <f t="shared" si="125"/>
        <v>90</v>
      </c>
      <c r="X216" s="3">
        <f t="shared" si="125"/>
        <v>105</v>
      </c>
      <c r="Y216" s="3">
        <f t="shared" si="126"/>
        <v>120</v>
      </c>
      <c r="Z216" s="3">
        <f t="shared" si="126"/>
        <v>135</v>
      </c>
      <c r="AA216" s="3">
        <f t="shared" si="126"/>
        <v>150</v>
      </c>
      <c r="AB216" s="3">
        <f t="shared" si="119"/>
        <v>165</v>
      </c>
      <c r="AC216" s="3">
        <f t="shared" si="119"/>
        <v>180</v>
      </c>
      <c r="AD216" s="7">
        <f t="shared" si="139"/>
        <v>177.48245249236697</v>
      </c>
      <c r="AE216" s="7">
        <f t="shared" si="139"/>
        <v>165.7656422416708</v>
      </c>
      <c r="AF216" s="7">
        <f t="shared" si="139"/>
        <v>151.89847931483391</v>
      </c>
      <c r="AG216" s="7">
        <f t="shared" si="139"/>
        <v>138.02400545524927</v>
      </c>
      <c r="AH216" s="7">
        <f t="shared" si="140"/>
        <v>124.24146237142058</v>
      </c>
      <c r="AI216" s="7">
        <f t="shared" si="140"/>
        <v>110.62203737996796</v>
      </c>
      <c r="AJ216" s="7">
        <f t="shared" si="140"/>
        <v>97.257492265546347</v>
      </c>
      <c r="AK216" s="7">
        <f t="shared" si="131"/>
        <v>84.287071320227923</v>
      </c>
      <c r="AL216" s="7">
        <f t="shared" si="120"/>
        <v>71.939300435023512</v>
      </c>
      <c r="AM216" s="7">
        <f t="shared" si="120"/>
        <v>60.608944989729032</v>
      </c>
      <c r="AN216" s="7">
        <f t="shared" si="120"/>
        <v>50.989928402049436</v>
      </c>
      <c r="AO216" s="7">
        <f t="shared" si="120"/>
        <v>44.222177582214456</v>
      </c>
      <c r="AP216" s="7">
        <f t="shared" si="121"/>
        <v>41.722452492367026</v>
      </c>
      <c r="AQ216" s="7">
        <f t="shared" si="121"/>
        <v>44.222177582214456</v>
      </c>
      <c r="AR216" s="7">
        <f t="shared" si="121"/>
        <v>50.989928402049436</v>
      </c>
      <c r="AS216" s="7">
        <f t="shared" si="121"/>
        <v>60.608944989729032</v>
      </c>
      <c r="AT216" s="7">
        <f t="shared" si="127"/>
        <v>71.939300435023512</v>
      </c>
      <c r="AU216" s="7">
        <f t="shared" si="127"/>
        <v>84.287071320227923</v>
      </c>
      <c r="AV216" s="7">
        <f t="shared" si="127"/>
        <v>97.257492265546347</v>
      </c>
      <c r="AW216" s="7">
        <f t="shared" si="127"/>
        <v>110.62203737996796</v>
      </c>
      <c r="AX216" s="7">
        <f t="shared" si="128"/>
        <v>124.24146237142058</v>
      </c>
      <c r="AY216" s="7">
        <f t="shared" si="128"/>
        <v>138.02400545524927</v>
      </c>
      <c r="AZ216" s="7">
        <f t="shared" si="128"/>
        <v>151.89847931483391</v>
      </c>
      <c r="BA216" s="7">
        <f t="shared" si="122"/>
        <v>165.7656422416708</v>
      </c>
      <c r="BB216" s="7">
        <f t="shared" si="122"/>
        <v>177.48245249236697</v>
      </c>
      <c r="BC216" s="7">
        <f t="shared" si="141"/>
        <v>81.676900548408611</v>
      </c>
      <c r="BD216" s="7">
        <f t="shared" si="133"/>
        <v>10.890253406454482</v>
      </c>
      <c r="BE216" s="40">
        <f t="shared" si="142"/>
        <v>0.96944448235260294</v>
      </c>
      <c r="BF216" s="40">
        <f t="shared" si="143"/>
        <v>0</v>
      </c>
      <c r="BG216" s="40">
        <f t="shared" si="144"/>
        <v>0</v>
      </c>
      <c r="BH216" s="40">
        <f t="shared" si="144"/>
        <v>0</v>
      </c>
      <c r="BI216" s="40">
        <f t="shared" si="144"/>
        <v>0</v>
      </c>
      <c r="BJ216" s="40">
        <f t="shared" si="144"/>
        <v>0</v>
      </c>
      <c r="BK216" s="40">
        <f t="shared" si="145"/>
        <v>0</v>
      </c>
      <c r="BL216" s="40">
        <f t="shared" si="146"/>
        <v>0</v>
      </c>
      <c r="BM216" s="40">
        <f t="shared" si="146"/>
        <v>131.91912603859822</v>
      </c>
      <c r="BN216" s="40">
        <f t="shared" si="146"/>
        <v>410.85379337487876</v>
      </c>
      <c r="BO216" s="40">
        <f t="shared" si="146"/>
        <v>650.38042240706727</v>
      </c>
      <c r="BP216" s="40">
        <f t="shared" si="147"/>
        <v>834.17566920309048</v>
      </c>
      <c r="BQ216" s="40">
        <f t="shared" si="147"/>
        <v>949.71419142980528</v>
      </c>
      <c r="BR216" s="40">
        <f t="shared" si="147"/>
        <v>989.12222973389748</v>
      </c>
      <c r="BS216" s="40">
        <f t="shared" si="132"/>
        <v>949.71419142980528</v>
      </c>
      <c r="BT216" s="40">
        <f t="shared" si="123"/>
        <v>834.17566920309048</v>
      </c>
      <c r="BU216" s="40">
        <f t="shared" si="123"/>
        <v>650.38042240706727</v>
      </c>
      <c r="BV216" s="40">
        <f t="shared" si="123"/>
        <v>410.85379337487876</v>
      </c>
      <c r="BW216" s="40">
        <f t="shared" si="123"/>
        <v>131.91912603859822</v>
      </c>
      <c r="BX216" s="40">
        <f t="shared" si="124"/>
        <v>0</v>
      </c>
      <c r="BY216" s="40">
        <f t="shared" si="124"/>
        <v>0</v>
      </c>
      <c r="BZ216" s="40">
        <f t="shared" si="124"/>
        <v>0</v>
      </c>
      <c r="CA216" s="40">
        <f t="shared" si="124"/>
        <v>0</v>
      </c>
      <c r="CB216" s="40">
        <f t="shared" si="129"/>
        <v>0</v>
      </c>
      <c r="CC216" s="40">
        <f t="shared" si="129"/>
        <v>0</v>
      </c>
      <c r="CD216" s="40">
        <f t="shared" si="129"/>
        <v>0</v>
      </c>
      <c r="CE216" s="40">
        <f t="shared" si="148"/>
        <v>504.45233716428771</v>
      </c>
      <c r="CF216" s="10">
        <f t="shared" si="134"/>
        <v>1.4255308373936926</v>
      </c>
      <c r="CG216" s="14">
        <v>44401</v>
      </c>
      <c r="CH216" s="35">
        <f t="shared" si="135"/>
        <v>7.6064516129032258</v>
      </c>
      <c r="CI216" s="7">
        <f t="shared" si="136"/>
        <v>23.440820387420594</v>
      </c>
      <c r="CJ216" s="7">
        <f t="shared" si="149"/>
        <v>11.954818397584503</v>
      </c>
      <c r="CK216" s="10">
        <f t="shared" si="137"/>
        <v>15.311575736648761</v>
      </c>
      <c r="CM216" s="17" t="s">
        <v>331</v>
      </c>
      <c r="CN216" t="s">
        <v>334</v>
      </c>
      <c r="CO216" s="18" t="s">
        <v>543</v>
      </c>
      <c r="CP216">
        <v>166.5</v>
      </c>
      <c r="CQ216">
        <v>155.4</v>
      </c>
      <c r="CR216">
        <v>163.6</v>
      </c>
      <c r="CS216">
        <v>208.1</v>
      </c>
      <c r="CT216">
        <v>261</v>
      </c>
      <c r="CU216">
        <v>280.10000000000002</v>
      </c>
      <c r="CV216">
        <v>299.3</v>
      </c>
      <c r="CW216">
        <v>293.5</v>
      </c>
      <c r="CX216">
        <v>216.4</v>
      </c>
      <c r="CY216">
        <v>193.7</v>
      </c>
      <c r="CZ216">
        <v>161.69999999999999</v>
      </c>
      <c r="DA216">
        <v>151</v>
      </c>
      <c r="DB216">
        <v>2550.3000000000002</v>
      </c>
      <c r="DC216" s="17">
        <v>-12.02</v>
      </c>
      <c r="DD216">
        <v>-48.35</v>
      </c>
      <c r="DE216">
        <v>242.49</v>
      </c>
      <c r="DF216" s="24">
        <v>27515</v>
      </c>
    </row>
    <row r="217" spans="1:110" ht="15.75" thickBot="1" x14ac:dyDescent="0.3">
      <c r="A217" s="8">
        <v>206</v>
      </c>
      <c r="B217" s="3" t="s">
        <v>22</v>
      </c>
      <c r="C217" s="14">
        <v>44402</v>
      </c>
      <c r="D217" s="11">
        <f t="shared" si="138"/>
        <v>19.378005960075679</v>
      </c>
      <c r="E217" s="8">
        <f t="shared" si="150"/>
        <v>-180</v>
      </c>
      <c r="F217" s="3">
        <f t="shared" si="150"/>
        <v>-165</v>
      </c>
      <c r="G217" s="3">
        <f t="shared" si="150"/>
        <v>-150</v>
      </c>
      <c r="H217" s="3">
        <f t="shared" si="150"/>
        <v>-135</v>
      </c>
      <c r="I217" s="3">
        <f t="shared" si="151"/>
        <v>-120</v>
      </c>
      <c r="J217" s="3">
        <f t="shared" si="151"/>
        <v>-105</v>
      </c>
      <c r="K217" s="3">
        <f t="shared" si="151"/>
        <v>-90</v>
      </c>
      <c r="L217" s="3">
        <f t="shared" si="130"/>
        <v>-75</v>
      </c>
      <c r="M217" s="3">
        <f t="shared" si="117"/>
        <v>-60</v>
      </c>
      <c r="N217" s="3">
        <f t="shared" si="117"/>
        <v>-45</v>
      </c>
      <c r="O217" s="3">
        <f t="shared" si="117"/>
        <v>-30</v>
      </c>
      <c r="P217" s="3">
        <f t="shared" si="117"/>
        <v>-15</v>
      </c>
      <c r="Q217" s="3">
        <f t="shared" si="118"/>
        <v>0</v>
      </c>
      <c r="R217" s="3">
        <f t="shared" si="118"/>
        <v>15</v>
      </c>
      <c r="S217" s="3">
        <f t="shared" si="118"/>
        <v>30</v>
      </c>
      <c r="T217" s="3">
        <f t="shared" si="118"/>
        <v>45</v>
      </c>
      <c r="U217" s="3">
        <f t="shared" si="125"/>
        <v>60</v>
      </c>
      <c r="V217" s="3">
        <f t="shared" si="125"/>
        <v>75</v>
      </c>
      <c r="W217" s="3">
        <f t="shared" si="125"/>
        <v>90</v>
      </c>
      <c r="X217" s="3">
        <f t="shared" si="125"/>
        <v>105</v>
      </c>
      <c r="Y217" s="3">
        <f t="shared" si="126"/>
        <v>120</v>
      </c>
      <c r="Z217" s="3">
        <f t="shared" si="126"/>
        <v>135</v>
      </c>
      <c r="AA217" s="3">
        <f t="shared" si="126"/>
        <v>150</v>
      </c>
      <c r="AB217" s="3">
        <f t="shared" si="119"/>
        <v>165</v>
      </c>
      <c r="AC217" s="3">
        <f t="shared" si="119"/>
        <v>180</v>
      </c>
      <c r="AD217" s="7">
        <f t="shared" si="139"/>
        <v>177.25800596007576</v>
      </c>
      <c r="AE217" s="7">
        <f t="shared" si="139"/>
        <v>165.71423862322345</v>
      </c>
      <c r="AF217" s="7">
        <f t="shared" si="139"/>
        <v>151.8569132201865</v>
      </c>
      <c r="AG217" s="7">
        <f t="shared" si="139"/>
        <v>137.97824777323399</v>
      </c>
      <c r="AH217" s="7">
        <f t="shared" si="140"/>
        <v>124.18706306443183</v>
      </c>
      <c r="AI217" s="7">
        <f t="shared" si="140"/>
        <v>110.55610970040885</v>
      </c>
      <c r="AJ217" s="7">
        <f t="shared" si="140"/>
        <v>97.177184023564649</v>
      </c>
      <c r="AK217" s="7">
        <f t="shared" si="131"/>
        <v>84.188948334032602</v>
      </c>
      <c r="AL217" s="7">
        <f t="shared" si="120"/>
        <v>71.818973643535614</v>
      </c>
      <c r="AM217" s="7">
        <f t="shared" si="120"/>
        <v>60.461094831432192</v>
      </c>
      <c r="AN217" s="7">
        <f t="shared" si="120"/>
        <v>50.809846713256945</v>
      </c>
      <c r="AO217" s="7">
        <f t="shared" si="120"/>
        <v>44.011464959909169</v>
      </c>
      <c r="AP217" s="7">
        <f t="shared" si="121"/>
        <v>41.49800596007568</v>
      </c>
      <c r="AQ217" s="7">
        <f t="shared" si="121"/>
        <v>44.011464959909169</v>
      </c>
      <c r="AR217" s="7">
        <f t="shared" si="121"/>
        <v>50.809846713256945</v>
      </c>
      <c r="AS217" s="7">
        <f t="shared" si="121"/>
        <v>60.461094831432192</v>
      </c>
      <c r="AT217" s="7">
        <f t="shared" si="127"/>
        <v>71.818973643535614</v>
      </c>
      <c r="AU217" s="7">
        <f t="shared" si="127"/>
        <v>84.188948334032602</v>
      </c>
      <c r="AV217" s="7">
        <f t="shared" si="127"/>
        <v>97.177184023564649</v>
      </c>
      <c r="AW217" s="7">
        <f t="shared" si="127"/>
        <v>110.55610970040885</v>
      </c>
      <c r="AX217" s="7">
        <f t="shared" si="128"/>
        <v>124.18706306443183</v>
      </c>
      <c r="AY217" s="7">
        <f t="shared" si="128"/>
        <v>137.97824777323399</v>
      </c>
      <c r="AZ217" s="7">
        <f t="shared" si="128"/>
        <v>151.8569132201865</v>
      </c>
      <c r="BA217" s="7">
        <f t="shared" si="122"/>
        <v>165.71423862322345</v>
      </c>
      <c r="BB217" s="7">
        <f t="shared" si="122"/>
        <v>177.25800596007576</v>
      </c>
      <c r="BC217" s="7">
        <f t="shared" si="141"/>
        <v>81.780637147190461</v>
      </c>
      <c r="BD217" s="7">
        <f t="shared" si="133"/>
        <v>10.904084952958728</v>
      </c>
      <c r="BE217" s="40">
        <f t="shared" si="142"/>
        <v>0.9696635629992858</v>
      </c>
      <c r="BF217" s="40">
        <f t="shared" si="143"/>
        <v>0</v>
      </c>
      <c r="BG217" s="40">
        <f t="shared" si="144"/>
        <v>0</v>
      </c>
      <c r="BH217" s="40">
        <f t="shared" si="144"/>
        <v>0</v>
      </c>
      <c r="BI217" s="40">
        <f t="shared" si="144"/>
        <v>0</v>
      </c>
      <c r="BJ217" s="40">
        <f t="shared" si="144"/>
        <v>0</v>
      </c>
      <c r="BK217" s="40">
        <f t="shared" si="145"/>
        <v>0</v>
      </c>
      <c r="BL217" s="40">
        <f t="shared" si="146"/>
        <v>0</v>
      </c>
      <c r="BM217" s="40">
        <f t="shared" si="146"/>
        <v>134.20753016867323</v>
      </c>
      <c r="BN217" s="40">
        <f t="shared" si="146"/>
        <v>413.59231737731585</v>
      </c>
      <c r="BO217" s="40">
        <f t="shared" si="146"/>
        <v>653.50547310665809</v>
      </c>
      <c r="BP217" s="40">
        <f t="shared" si="147"/>
        <v>837.59731226898168</v>
      </c>
      <c r="BQ217" s="40">
        <f t="shared" si="147"/>
        <v>953.32228025152256</v>
      </c>
      <c r="BR217" s="40">
        <f t="shared" si="147"/>
        <v>992.7939117308224</v>
      </c>
      <c r="BS217" s="40">
        <f t="shared" si="132"/>
        <v>953.32228025152256</v>
      </c>
      <c r="BT217" s="40">
        <f t="shared" si="123"/>
        <v>837.59731226898168</v>
      </c>
      <c r="BU217" s="40">
        <f t="shared" si="123"/>
        <v>653.50547310665809</v>
      </c>
      <c r="BV217" s="40">
        <f t="shared" si="123"/>
        <v>413.59231737731585</v>
      </c>
      <c r="BW217" s="40">
        <f t="shared" si="123"/>
        <v>134.20753016867323</v>
      </c>
      <c r="BX217" s="40">
        <f t="shared" si="124"/>
        <v>0</v>
      </c>
      <c r="BY217" s="40">
        <f t="shared" si="124"/>
        <v>0</v>
      </c>
      <c r="BZ217" s="40">
        <f t="shared" si="124"/>
        <v>0</v>
      </c>
      <c r="CA217" s="40">
        <f t="shared" si="124"/>
        <v>0</v>
      </c>
      <c r="CB217" s="40">
        <f t="shared" si="129"/>
        <v>0</v>
      </c>
      <c r="CC217" s="40">
        <f t="shared" si="129"/>
        <v>0</v>
      </c>
      <c r="CD217" s="40">
        <f t="shared" si="129"/>
        <v>0</v>
      </c>
      <c r="CE217" s="40">
        <f t="shared" si="148"/>
        <v>506.32489498271946</v>
      </c>
      <c r="CF217" s="10">
        <f t="shared" si="134"/>
        <v>1.4273413825972563</v>
      </c>
      <c r="CG217" s="14">
        <v>44402</v>
      </c>
      <c r="CH217" s="35">
        <f t="shared" si="135"/>
        <v>7.6064516129032258</v>
      </c>
      <c r="CI217" s="7">
        <f t="shared" si="136"/>
        <v>23.586457071069713</v>
      </c>
      <c r="CJ217" s="7">
        <f t="shared" si="149"/>
        <v>12.029093106245554</v>
      </c>
      <c r="CK217" s="10">
        <f t="shared" si="137"/>
        <v>15.395839266162035</v>
      </c>
      <c r="CM217" s="17" t="s">
        <v>284</v>
      </c>
      <c r="CN217" t="s">
        <v>293</v>
      </c>
      <c r="CO217" s="18" t="s">
        <v>544</v>
      </c>
      <c r="CP217">
        <v>247.3</v>
      </c>
      <c r="CQ217">
        <v>200.2</v>
      </c>
      <c r="CR217">
        <v>215</v>
      </c>
      <c r="CS217">
        <v>187.7</v>
      </c>
      <c r="CT217">
        <v>170.7</v>
      </c>
      <c r="CU217">
        <v>138.6</v>
      </c>
      <c r="CV217">
        <v>159.4</v>
      </c>
      <c r="CW217">
        <v>163.69999999999999</v>
      </c>
      <c r="CX217">
        <v>163.6</v>
      </c>
      <c r="CY217">
        <v>195.3</v>
      </c>
      <c r="CZ217">
        <v>226.8</v>
      </c>
      <c r="DA217">
        <v>259.89999999999998</v>
      </c>
      <c r="DB217">
        <v>2328.1999999999998</v>
      </c>
      <c r="DC217" s="17">
        <v>-31.78</v>
      </c>
      <c r="DD217">
        <v>-52.42</v>
      </c>
      <c r="DE217">
        <v>13</v>
      </c>
      <c r="DF217" s="24">
        <v>9498</v>
      </c>
    </row>
    <row r="218" spans="1:110" ht="15.75" thickBot="1" x14ac:dyDescent="0.3">
      <c r="A218" s="8">
        <v>207</v>
      </c>
      <c r="B218" s="3" t="s">
        <v>22</v>
      </c>
      <c r="C218" s="14">
        <v>44403</v>
      </c>
      <c r="D218" s="11">
        <f t="shared" si="138"/>
        <v>19.147817306406733</v>
      </c>
      <c r="E218" s="8">
        <f t="shared" si="150"/>
        <v>-180</v>
      </c>
      <c r="F218" s="3">
        <f t="shared" si="150"/>
        <v>-165</v>
      </c>
      <c r="G218" s="3">
        <f t="shared" si="150"/>
        <v>-150</v>
      </c>
      <c r="H218" s="3">
        <f t="shared" si="150"/>
        <v>-135</v>
      </c>
      <c r="I218" s="3">
        <f t="shared" si="151"/>
        <v>-120</v>
      </c>
      <c r="J218" s="3">
        <f t="shared" si="151"/>
        <v>-105</v>
      </c>
      <c r="K218" s="3">
        <f t="shared" si="151"/>
        <v>-90</v>
      </c>
      <c r="L218" s="3">
        <f t="shared" si="130"/>
        <v>-75</v>
      </c>
      <c r="M218" s="3">
        <f t="shared" si="117"/>
        <v>-60</v>
      </c>
      <c r="N218" s="3">
        <f t="shared" si="117"/>
        <v>-45</v>
      </c>
      <c r="O218" s="3">
        <f t="shared" si="117"/>
        <v>-30</v>
      </c>
      <c r="P218" s="3">
        <f t="shared" ref="P218:S281" si="152">(P$11-12)*15</f>
        <v>-15</v>
      </c>
      <c r="Q218" s="3">
        <f t="shared" si="118"/>
        <v>0</v>
      </c>
      <c r="R218" s="3">
        <f t="shared" si="118"/>
        <v>15</v>
      </c>
      <c r="S218" s="3">
        <f t="shared" si="118"/>
        <v>30</v>
      </c>
      <c r="T218" s="3">
        <f t="shared" ref="T218:W281" si="153">(T$11-12)*15</f>
        <v>45</v>
      </c>
      <c r="U218" s="3">
        <f t="shared" si="125"/>
        <v>60</v>
      </c>
      <c r="V218" s="3">
        <f t="shared" si="125"/>
        <v>75</v>
      </c>
      <c r="W218" s="3">
        <f t="shared" si="125"/>
        <v>90</v>
      </c>
      <c r="X218" s="3">
        <f t="shared" si="125"/>
        <v>105</v>
      </c>
      <c r="Y218" s="3">
        <f t="shared" si="126"/>
        <v>120</v>
      </c>
      <c r="Z218" s="3">
        <f t="shared" si="126"/>
        <v>135</v>
      </c>
      <c r="AA218" s="3">
        <f t="shared" si="126"/>
        <v>150</v>
      </c>
      <c r="AB218" s="3">
        <f t="shared" si="119"/>
        <v>165</v>
      </c>
      <c r="AC218" s="3">
        <f t="shared" si="119"/>
        <v>180</v>
      </c>
      <c r="AD218" s="7">
        <f t="shared" si="139"/>
        <v>177.02781730640666</v>
      </c>
      <c r="AE218" s="7">
        <f t="shared" si="139"/>
        <v>165.65813409818324</v>
      </c>
      <c r="AF218" s="7">
        <f t="shared" si="139"/>
        <v>151.81263732436724</v>
      </c>
      <c r="AG218" s="7">
        <f t="shared" si="139"/>
        <v>137.93034896926963</v>
      </c>
      <c r="AH218" s="7">
        <f t="shared" si="140"/>
        <v>124.13068852212353</v>
      </c>
      <c r="AI218" s="7">
        <f t="shared" si="140"/>
        <v>110.48818258414435</v>
      </c>
      <c r="AJ218" s="7">
        <f t="shared" si="140"/>
        <v>97.094720966769572</v>
      </c>
      <c r="AK218" s="7">
        <f t="shared" si="131"/>
        <v>84.088390225238143</v>
      </c>
      <c r="AL218" s="7">
        <f t="shared" si="120"/>
        <v>71.69578236531612</v>
      </c>
      <c r="AM218" s="7">
        <f t="shared" si="120"/>
        <v>60.309755555816423</v>
      </c>
      <c r="AN218" s="7">
        <f t="shared" si="120"/>
        <v>50.625423877007805</v>
      </c>
      <c r="AO218" s="7">
        <f t="shared" ref="AO218:AR281" si="154">DEGREES(ACOS((SIN(RADIANS($J$4))*SIN(RADIANS($D218))+COS(RADIANS($J$4))*COS(RADIANS($D218))*COS(RADIANS(P218)))))</f>
        <v>43.795474170821336</v>
      </c>
      <c r="AP218" s="7">
        <f t="shared" si="121"/>
        <v>41.267817306406727</v>
      </c>
      <c r="AQ218" s="7">
        <f t="shared" si="121"/>
        <v>43.795474170821336</v>
      </c>
      <c r="AR218" s="7">
        <f t="shared" si="121"/>
        <v>50.625423877007805</v>
      </c>
      <c r="AS218" s="7">
        <f t="shared" ref="AS218:AV281" si="155">DEGREES(ACOS((SIN(RADIANS($J$4))*SIN(RADIANS($D218))+COS(RADIANS($J$4))*COS(RADIANS($D218))*COS(RADIANS(T218)))))</f>
        <v>60.309755555816423</v>
      </c>
      <c r="AT218" s="7">
        <f t="shared" si="127"/>
        <v>71.69578236531612</v>
      </c>
      <c r="AU218" s="7">
        <f t="shared" si="127"/>
        <v>84.088390225238143</v>
      </c>
      <c r="AV218" s="7">
        <f t="shared" si="127"/>
        <v>97.094720966769572</v>
      </c>
      <c r="AW218" s="7">
        <f t="shared" si="127"/>
        <v>110.48818258414435</v>
      </c>
      <c r="AX218" s="7">
        <f t="shared" si="128"/>
        <v>124.13068852212353</v>
      </c>
      <c r="AY218" s="7">
        <f t="shared" si="128"/>
        <v>137.93034896926963</v>
      </c>
      <c r="AZ218" s="7">
        <f t="shared" si="128"/>
        <v>151.81263732436724</v>
      </c>
      <c r="BA218" s="7">
        <f t="shared" si="122"/>
        <v>165.65813409818324</v>
      </c>
      <c r="BB218" s="7">
        <f t="shared" si="122"/>
        <v>177.02781730640666</v>
      </c>
      <c r="BC218" s="7">
        <f t="shared" si="141"/>
        <v>81.886703157830922</v>
      </c>
      <c r="BD218" s="7">
        <f t="shared" si="133"/>
        <v>10.91822708771079</v>
      </c>
      <c r="BE218" s="40">
        <f t="shared" si="142"/>
        <v>0.96989163298696601</v>
      </c>
      <c r="BF218" s="40">
        <f t="shared" si="143"/>
        <v>0</v>
      </c>
      <c r="BG218" s="40">
        <f t="shared" si="144"/>
        <v>0</v>
      </c>
      <c r="BH218" s="40">
        <f t="shared" si="144"/>
        <v>0</v>
      </c>
      <c r="BI218" s="40">
        <f t="shared" si="144"/>
        <v>0</v>
      </c>
      <c r="BJ218" s="40">
        <f t="shared" si="144"/>
        <v>0</v>
      </c>
      <c r="BK218" s="40">
        <f t="shared" si="145"/>
        <v>0</v>
      </c>
      <c r="BL218" s="40">
        <f t="shared" si="146"/>
        <v>0</v>
      </c>
      <c r="BM218" s="40">
        <f t="shared" si="146"/>
        <v>136.55387623509941</v>
      </c>
      <c r="BN218" s="40">
        <f t="shared" si="146"/>
        <v>416.39700285473162</v>
      </c>
      <c r="BO218" s="40">
        <f t="shared" si="146"/>
        <v>656.70374355906233</v>
      </c>
      <c r="BP218" s="40">
        <f t="shared" si="147"/>
        <v>841.09759109475726</v>
      </c>
      <c r="BQ218" s="40">
        <f t="shared" si="147"/>
        <v>957.01240947750023</v>
      </c>
      <c r="BR218" s="40">
        <f t="shared" si="147"/>
        <v>996.54879539280137</v>
      </c>
      <c r="BS218" s="40">
        <f t="shared" si="132"/>
        <v>957.01240947750023</v>
      </c>
      <c r="BT218" s="40">
        <f t="shared" si="123"/>
        <v>841.09759109475726</v>
      </c>
      <c r="BU218" s="40">
        <f t="shared" si="123"/>
        <v>656.70374355906233</v>
      </c>
      <c r="BV218" s="40">
        <f t="shared" si="123"/>
        <v>416.39700285473162</v>
      </c>
      <c r="BW218" s="40">
        <f t="shared" ref="BW218:BZ281" si="156">IF(1367*$BE218*COS(RADIANS(AU218))&gt;0,1367*$BE218*COS(RADIANS(AU218)),0)</f>
        <v>136.55387623509941</v>
      </c>
      <c r="BX218" s="40">
        <f t="shared" si="124"/>
        <v>0</v>
      </c>
      <c r="BY218" s="40">
        <f t="shared" si="124"/>
        <v>0</v>
      </c>
      <c r="BZ218" s="40">
        <f t="shared" si="124"/>
        <v>0</v>
      </c>
      <c r="CA218" s="40">
        <f t="shared" ref="CA218:CD281" si="157">IF(1367*$BE218*COS(RADIANS(AY218))&gt;0,1367*$BE218*COS(RADIANS(AY218)),0)</f>
        <v>0</v>
      </c>
      <c r="CB218" s="40">
        <f t="shared" si="129"/>
        <v>0</v>
      </c>
      <c r="CC218" s="40">
        <f t="shared" si="129"/>
        <v>0</v>
      </c>
      <c r="CD218" s="40">
        <f t="shared" si="129"/>
        <v>0</v>
      </c>
      <c r="CE218" s="40">
        <f t="shared" si="148"/>
        <v>508.23988565032869</v>
      </c>
      <c r="CF218" s="10">
        <f t="shared" si="134"/>
        <v>1.4291925837073873</v>
      </c>
      <c r="CG218" s="14">
        <v>44403</v>
      </c>
      <c r="CH218" s="35">
        <f t="shared" si="135"/>
        <v>7.6064516129032258</v>
      </c>
      <c r="CI218" s="7">
        <f t="shared" si="136"/>
        <v>23.735483006588087</v>
      </c>
      <c r="CJ218" s="7">
        <f t="shared" si="149"/>
        <v>12.105096333359924</v>
      </c>
      <c r="CK218" s="10">
        <f t="shared" si="137"/>
        <v>15.48196243923018</v>
      </c>
      <c r="CM218" s="17" t="s">
        <v>229</v>
      </c>
      <c r="CN218" t="s">
        <v>233</v>
      </c>
      <c r="CO218" s="18" t="s">
        <v>545</v>
      </c>
      <c r="CP218">
        <v>221.6</v>
      </c>
      <c r="CQ218">
        <v>169.1</v>
      </c>
      <c r="CR218">
        <v>218.5</v>
      </c>
      <c r="CS218">
        <v>195.3</v>
      </c>
      <c r="CT218">
        <v>169.6</v>
      </c>
      <c r="CU218">
        <v>131.30000000000001</v>
      </c>
      <c r="CV218">
        <v>149.80000000000001</v>
      </c>
      <c r="CW218">
        <v>174.1</v>
      </c>
      <c r="CX218">
        <v>224.1</v>
      </c>
      <c r="CY218">
        <v>258</v>
      </c>
      <c r="CZ218">
        <v>232.1</v>
      </c>
      <c r="DA218">
        <v>233.2</v>
      </c>
      <c r="DB218">
        <v>2376.6999999999998</v>
      </c>
      <c r="DC218" s="17">
        <v>-8.4</v>
      </c>
      <c r="DD218">
        <v>-36.770000000000003</v>
      </c>
      <c r="DE218">
        <v>639</v>
      </c>
      <c r="DF218" s="24">
        <v>4262</v>
      </c>
    </row>
    <row r="219" spans="1:110" ht="15.75" thickBot="1" x14ac:dyDescent="0.3">
      <c r="A219" s="8">
        <v>208</v>
      </c>
      <c r="B219" s="3" t="s">
        <v>22</v>
      </c>
      <c r="C219" s="14">
        <v>44404</v>
      </c>
      <c r="D219" s="11">
        <f t="shared" si="138"/>
        <v>18.911954741226154</v>
      </c>
      <c r="E219" s="8">
        <f t="shared" si="150"/>
        <v>-180</v>
      </c>
      <c r="F219" s="3">
        <f t="shared" si="150"/>
        <v>-165</v>
      </c>
      <c r="G219" s="3">
        <f t="shared" si="150"/>
        <v>-150</v>
      </c>
      <c r="H219" s="3">
        <f t="shared" si="150"/>
        <v>-135</v>
      </c>
      <c r="I219" s="3">
        <f t="shared" si="151"/>
        <v>-120</v>
      </c>
      <c r="J219" s="3">
        <f t="shared" si="151"/>
        <v>-105</v>
      </c>
      <c r="K219" s="3">
        <f t="shared" si="151"/>
        <v>-90</v>
      </c>
      <c r="L219" s="3">
        <f t="shared" si="130"/>
        <v>-75</v>
      </c>
      <c r="M219" s="3">
        <f t="shared" si="130"/>
        <v>-60</v>
      </c>
      <c r="N219" s="3">
        <f t="shared" si="130"/>
        <v>-45</v>
      </c>
      <c r="O219" s="3">
        <f t="shared" si="130"/>
        <v>-30</v>
      </c>
      <c r="P219" s="3">
        <f t="shared" si="152"/>
        <v>-15</v>
      </c>
      <c r="Q219" s="3">
        <f t="shared" si="152"/>
        <v>0</v>
      </c>
      <c r="R219" s="3">
        <f t="shared" si="152"/>
        <v>15</v>
      </c>
      <c r="S219" s="3">
        <f t="shared" si="152"/>
        <v>30</v>
      </c>
      <c r="T219" s="3">
        <f t="shared" si="153"/>
        <v>45</v>
      </c>
      <c r="U219" s="3">
        <f t="shared" si="125"/>
        <v>60</v>
      </c>
      <c r="V219" s="3">
        <f t="shared" si="125"/>
        <v>75</v>
      </c>
      <c r="W219" s="3">
        <f t="shared" si="125"/>
        <v>90</v>
      </c>
      <c r="X219" s="3">
        <f t="shared" si="125"/>
        <v>105</v>
      </c>
      <c r="Y219" s="3">
        <f t="shared" si="126"/>
        <v>120</v>
      </c>
      <c r="Z219" s="3">
        <f t="shared" si="126"/>
        <v>135</v>
      </c>
      <c r="AA219" s="3">
        <f t="shared" si="126"/>
        <v>150</v>
      </c>
      <c r="AB219" s="3">
        <f t="shared" si="126"/>
        <v>165</v>
      </c>
      <c r="AC219" s="3">
        <f t="shared" si="126"/>
        <v>180</v>
      </c>
      <c r="AD219" s="7">
        <f t="shared" si="139"/>
        <v>176.79195474122628</v>
      </c>
      <c r="AE219" s="7">
        <f t="shared" si="139"/>
        <v>165.59713186195125</v>
      </c>
      <c r="AF219" s="7">
        <f t="shared" si="139"/>
        <v>151.76554892107816</v>
      </c>
      <c r="AG219" s="7">
        <f t="shared" si="139"/>
        <v>137.88025373409351</v>
      </c>
      <c r="AH219" s="7">
        <f t="shared" si="140"/>
        <v>124.0723136100064</v>
      </c>
      <c r="AI219" s="7">
        <f t="shared" si="140"/>
        <v>110.41825407445948</v>
      </c>
      <c r="AJ219" s="7">
        <f t="shared" si="140"/>
        <v>97.010121239373632</v>
      </c>
      <c r="AK219" s="7">
        <f t="shared" si="131"/>
        <v>83.985433861245113</v>
      </c>
      <c r="AL219" s="7">
        <f t="shared" si="131"/>
        <v>71.569781166928905</v>
      </c>
      <c r="AM219" s="7">
        <f t="shared" si="131"/>
        <v>60.154996941028003</v>
      </c>
      <c r="AN219" s="7">
        <f t="shared" si="131"/>
        <v>50.436737900813114</v>
      </c>
      <c r="AO219" s="7">
        <f t="shared" si="154"/>
        <v>43.574279531502583</v>
      </c>
      <c r="AP219" s="7">
        <f t="shared" si="154"/>
        <v>41.031954741226144</v>
      </c>
      <c r="AQ219" s="7">
        <f t="shared" si="154"/>
        <v>43.574279531502583</v>
      </c>
      <c r="AR219" s="7">
        <f t="shared" si="154"/>
        <v>50.436737900813114</v>
      </c>
      <c r="AS219" s="7">
        <f t="shared" si="155"/>
        <v>60.154996941028003</v>
      </c>
      <c r="AT219" s="7">
        <f t="shared" si="127"/>
        <v>71.569781166928905</v>
      </c>
      <c r="AU219" s="7">
        <f t="shared" si="127"/>
        <v>83.985433861245113</v>
      </c>
      <c r="AV219" s="7">
        <f t="shared" si="127"/>
        <v>97.010121239373632</v>
      </c>
      <c r="AW219" s="7">
        <f t="shared" si="127"/>
        <v>110.41825407445948</v>
      </c>
      <c r="AX219" s="7">
        <f t="shared" si="128"/>
        <v>124.0723136100064</v>
      </c>
      <c r="AY219" s="7">
        <f t="shared" si="128"/>
        <v>137.88025373409351</v>
      </c>
      <c r="AZ219" s="7">
        <f t="shared" si="128"/>
        <v>151.76554892107816</v>
      </c>
      <c r="BA219" s="7">
        <f t="shared" si="128"/>
        <v>165.59713186195125</v>
      </c>
      <c r="BB219" s="7">
        <f t="shared" si="128"/>
        <v>176.79195474122628</v>
      </c>
      <c r="BC219" s="7">
        <f t="shared" si="141"/>
        <v>81.995048204144652</v>
      </c>
      <c r="BD219" s="7">
        <f t="shared" si="133"/>
        <v>10.932673093885954</v>
      </c>
      <c r="BE219" s="40">
        <f t="shared" si="142"/>
        <v>0.97012862473358386</v>
      </c>
      <c r="BF219" s="40">
        <f t="shared" si="143"/>
        <v>0</v>
      </c>
      <c r="BG219" s="40">
        <f t="shared" si="144"/>
        <v>0</v>
      </c>
      <c r="BH219" s="40">
        <f t="shared" si="144"/>
        <v>0</v>
      </c>
      <c r="BI219" s="40">
        <f t="shared" si="144"/>
        <v>0</v>
      </c>
      <c r="BJ219" s="40">
        <f t="shared" si="144"/>
        <v>0</v>
      </c>
      <c r="BK219" s="40">
        <f t="shared" si="145"/>
        <v>0</v>
      </c>
      <c r="BL219" s="40">
        <f t="shared" si="146"/>
        <v>0</v>
      </c>
      <c r="BM219" s="40">
        <f t="shared" si="146"/>
        <v>138.95737210513576</v>
      </c>
      <c r="BN219" s="40">
        <f t="shared" si="146"/>
        <v>419.26659436718285</v>
      </c>
      <c r="BO219" s="40">
        <f t="shared" si="146"/>
        <v>659.97358047342175</v>
      </c>
      <c r="BP219" s="40">
        <f t="shared" si="147"/>
        <v>844.67454710781578</v>
      </c>
      <c r="BQ219" s="40">
        <f t="shared" si="147"/>
        <v>960.78242862701006</v>
      </c>
      <c r="BR219" s="40">
        <f t="shared" si="147"/>
        <v>1000.3846647828175</v>
      </c>
      <c r="BS219" s="40">
        <f t="shared" si="132"/>
        <v>960.78242862701006</v>
      </c>
      <c r="BT219" s="40">
        <f t="shared" si="132"/>
        <v>844.67454710781578</v>
      </c>
      <c r="BU219" s="40">
        <f t="shared" si="132"/>
        <v>659.97358047342175</v>
      </c>
      <c r="BV219" s="40">
        <f t="shared" si="132"/>
        <v>419.26659436718285</v>
      </c>
      <c r="BW219" s="40">
        <f t="shared" si="156"/>
        <v>138.95737210513576</v>
      </c>
      <c r="BX219" s="40">
        <f t="shared" si="156"/>
        <v>0</v>
      </c>
      <c r="BY219" s="40">
        <f t="shared" si="156"/>
        <v>0</v>
      </c>
      <c r="BZ219" s="40">
        <f t="shared" si="156"/>
        <v>0</v>
      </c>
      <c r="CA219" s="40">
        <f t="shared" si="157"/>
        <v>0</v>
      </c>
      <c r="CB219" s="40">
        <f t="shared" si="129"/>
        <v>0</v>
      </c>
      <c r="CC219" s="40">
        <f t="shared" si="129"/>
        <v>0</v>
      </c>
      <c r="CD219" s="40">
        <f t="shared" si="129"/>
        <v>0</v>
      </c>
      <c r="CE219" s="40">
        <f t="shared" si="148"/>
        <v>510.19617903923694</v>
      </c>
      <c r="CF219" s="10">
        <f t="shared" si="134"/>
        <v>1.4310835614937878</v>
      </c>
      <c r="CG219" s="14">
        <v>44404</v>
      </c>
      <c r="CH219" s="35">
        <f t="shared" si="135"/>
        <v>7.6064516129032258</v>
      </c>
      <c r="CI219" s="7">
        <f t="shared" si="136"/>
        <v>23.887821789072003</v>
      </c>
      <c r="CJ219" s="7">
        <f t="shared" si="149"/>
        <v>12.182789112426722</v>
      </c>
      <c r="CK219" s="10">
        <f t="shared" si="137"/>
        <v>15.569893706312792</v>
      </c>
      <c r="CM219" s="17" t="s">
        <v>229</v>
      </c>
      <c r="CN219" t="s">
        <v>234</v>
      </c>
      <c r="CO219" s="18" t="s">
        <v>546</v>
      </c>
      <c r="CP219">
        <v>248.7</v>
      </c>
      <c r="CQ219">
        <v>223.6</v>
      </c>
      <c r="CR219">
        <v>233.5</v>
      </c>
      <c r="CS219">
        <v>234.5</v>
      </c>
      <c r="CT219">
        <v>232.2</v>
      </c>
      <c r="CU219">
        <v>218.6</v>
      </c>
      <c r="CV219">
        <v>242.3</v>
      </c>
      <c r="CW219">
        <v>270.7</v>
      </c>
      <c r="CX219">
        <v>276.39999999999998</v>
      </c>
      <c r="CY219">
        <v>285.7</v>
      </c>
      <c r="CZ219">
        <v>264.2</v>
      </c>
      <c r="DA219">
        <v>263.8</v>
      </c>
      <c r="DB219">
        <v>2994.2</v>
      </c>
      <c r="DC219" s="17">
        <v>-9.3800000000000008</v>
      </c>
      <c r="DD219">
        <v>-40.479999999999997</v>
      </c>
      <c r="DE219">
        <v>370.46</v>
      </c>
      <c r="DF219" s="24">
        <v>14977</v>
      </c>
    </row>
    <row r="220" spans="1:110" ht="15.75" thickBot="1" x14ac:dyDescent="0.3">
      <c r="A220" s="8">
        <v>209</v>
      </c>
      <c r="B220" s="3" t="s">
        <v>22</v>
      </c>
      <c r="C220" s="14">
        <v>44405</v>
      </c>
      <c r="D220" s="11">
        <f t="shared" si="138"/>
        <v>18.670488155702341</v>
      </c>
      <c r="E220" s="8">
        <f t="shared" si="150"/>
        <v>-180</v>
      </c>
      <c r="F220" s="3">
        <f t="shared" si="150"/>
        <v>-165</v>
      </c>
      <c r="G220" s="3">
        <f t="shared" si="150"/>
        <v>-150</v>
      </c>
      <c r="H220" s="3">
        <f t="shared" si="150"/>
        <v>-135</v>
      </c>
      <c r="I220" s="3">
        <f t="shared" si="151"/>
        <v>-120</v>
      </c>
      <c r="J220" s="3">
        <f t="shared" si="151"/>
        <v>-105</v>
      </c>
      <c r="K220" s="3">
        <f t="shared" si="151"/>
        <v>-90</v>
      </c>
      <c r="L220" s="3">
        <f t="shared" si="130"/>
        <v>-75</v>
      </c>
      <c r="M220" s="3">
        <f t="shared" si="130"/>
        <v>-60</v>
      </c>
      <c r="N220" s="3">
        <f t="shared" si="130"/>
        <v>-45</v>
      </c>
      <c r="O220" s="3">
        <f t="shared" si="130"/>
        <v>-30</v>
      </c>
      <c r="P220" s="3">
        <f t="shared" si="152"/>
        <v>-15</v>
      </c>
      <c r="Q220" s="3">
        <f t="shared" si="152"/>
        <v>0</v>
      </c>
      <c r="R220" s="3">
        <f t="shared" si="152"/>
        <v>15</v>
      </c>
      <c r="S220" s="3">
        <f t="shared" si="152"/>
        <v>30</v>
      </c>
      <c r="T220" s="3">
        <f t="shared" si="153"/>
        <v>45</v>
      </c>
      <c r="U220" s="3">
        <f t="shared" si="125"/>
        <v>60</v>
      </c>
      <c r="V220" s="3">
        <f t="shared" si="125"/>
        <v>75</v>
      </c>
      <c r="W220" s="3">
        <f t="shared" si="125"/>
        <v>90</v>
      </c>
      <c r="X220" s="3">
        <f t="shared" si="125"/>
        <v>105</v>
      </c>
      <c r="Y220" s="3">
        <f t="shared" si="126"/>
        <v>120</v>
      </c>
      <c r="Z220" s="3">
        <f t="shared" si="126"/>
        <v>135</v>
      </c>
      <c r="AA220" s="3">
        <f t="shared" si="126"/>
        <v>150</v>
      </c>
      <c r="AB220" s="3">
        <f t="shared" si="126"/>
        <v>165</v>
      </c>
      <c r="AC220" s="3">
        <f t="shared" si="126"/>
        <v>180</v>
      </c>
      <c r="AD220" s="7">
        <f t="shared" si="139"/>
        <v>176.55048815570237</v>
      </c>
      <c r="AE220" s="7">
        <f t="shared" si="139"/>
        <v>165.53104151167372</v>
      </c>
      <c r="AF220" s="7">
        <f t="shared" si="139"/>
        <v>151.71554609545026</v>
      </c>
      <c r="AG220" s="7">
        <f t="shared" si="139"/>
        <v>137.82790710409625</v>
      </c>
      <c r="AH220" s="7">
        <f t="shared" si="140"/>
        <v>124.01191357343251</v>
      </c>
      <c r="AI220" s="7">
        <f t="shared" si="140"/>
        <v>110.34632273828635</v>
      </c>
      <c r="AJ220" s="7">
        <f t="shared" si="140"/>
        <v>96.923403711110652</v>
      </c>
      <c r="AK220" s="7">
        <f t="shared" si="131"/>
        <v>83.880117097055134</v>
      </c>
      <c r="AL220" s="7">
        <f t="shared" si="131"/>
        <v>71.441025938602905</v>
      </c>
      <c r="AM220" s="7">
        <f t="shared" si="131"/>
        <v>59.996890487489395</v>
      </c>
      <c r="AN220" s="7">
        <f t="shared" si="131"/>
        <v>50.243868835439102</v>
      </c>
      <c r="AO220" s="7">
        <f t="shared" si="154"/>
        <v>43.347957311807292</v>
      </c>
      <c r="AP220" s="7">
        <f t="shared" si="154"/>
        <v>40.790488155702349</v>
      </c>
      <c r="AQ220" s="7">
        <f t="shared" si="154"/>
        <v>43.347957311807292</v>
      </c>
      <c r="AR220" s="7">
        <f t="shared" si="154"/>
        <v>50.243868835439102</v>
      </c>
      <c r="AS220" s="7">
        <f t="shared" si="155"/>
        <v>59.996890487489395</v>
      </c>
      <c r="AT220" s="7">
        <f t="shared" si="127"/>
        <v>71.441025938602905</v>
      </c>
      <c r="AU220" s="7">
        <f t="shared" si="127"/>
        <v>83.880117097055134</v>
      </c>
      <c r="AV220" s="7">
        <f t="shared" si="127"/>
        <v>96.923403711110652</v>
      </c>
      <c r="AW220" s="7">
        <f t="shared" si="127"/>
        <v>110.34632273828635</v>
      </c>
      <c r="AX220" s="7">
        <f t="shared" si="128"/>
        <v>124.01191357343251</v>
      </c>
      <c r="AY220" s="7">
        <f t="shared" si="128"/>
        <v>137.82790710409625</v>
      </c>
      <c r="AZ220" s="7">
        <f t="shared" si="128"/>
        <v>151.71554609545026</v>
      </c>
      <c r="BA220" s="7">
        <f t="shared" si="128"/>
        <v>165.53104151167372</v>
      </c>
      <c r="BB220" s="7">
        <f t="shared" si="128"/>
        <v>176.55048815570237</v>
      </c>
      <c r="BC220" s="7">
        <f t="shared" si="141"/>
        <v>82.105621677847097</v>
      </c>
      <c r="BD220" s="7">
        <f t="shared" si="133"/>
        <v>10.947416223712946</v>
      </c>
      <c r="BE220" s="40">
        <f t="shared" si="142"/>
        <v>0.97037446801337024</v>
      </c>
      <c r="BF220" s="40">
        <f t="shared" si="143"/>
        <v>0</v>
      </c>
      <c r="BG220" s="40">
        <f t="shared" si="144"/>
        <v>0</v>
      </c>
      <c r="BH220" s="40">
        <f t="shared" si="144"/>
        <v>0</v>
      </c>
      <c r="BI220" s="40">
        <f t="shared" si="144"/>
        <v>0</v>
      </c>
      <c r="BJ220" s="40">
        <f t="shared" si="144"/>
        <v>0</v>
      </c>
      <c r="BK220" s="40">
        <f t="shared" si="145"/>
        <v>0</v>
      </c>
      <c r="BL220" s="40">
        <f t="shared" si="146"/>
        <v>0</v>
      </c>
      <c r="BM220" s="40">
        <f t="shared" si="146"/>
        <v>141.41720290975621</v>
      </c>
      <c r="BN220" s="40">
        <f t="shared" si="146"/>
        <v>422.19980622178059</v>
      </c>
      <c r="BO220" s="40">
        <f t="shared" si="146"/>
        <v>663.31329385123149</v>
      </c>
      <c r="BP220" s="40">
        <f t="shared" si="147"/>
        <v>848.32618007504061</v>
      </c>
      <c r="BQ220" s="40">
        <f t="shared" si="147"/>
        <v>964.6301424453053</v>
      </c>
      <c r="BR220" s="40">
        <f t="shared" si="147"/>
        <v>1004.2992581278787</v>
      </c>
      <c r="BS220" s="40">
        <f t="shared" si="132"/>
        <v>964.6301424453053</v>
      </c>
      <c r="BT220" s="40">
        <f t="shared" si="132"/>
        <v>848.32618007504061</v>
      </c>
      <c r="BU220" s="40">
        <f t="shared" si="132"/>
        <v>663.31329385123149</v>
      </c>
      <c r="BV220" s="40">
        <f t="shared" si="132"/>
        <v>422.19980622178059</v>
      </c>
      <c r="BW220" s="40">
        <f t="shared" si="156"/>
        <v>141.41720290975621</v>
      </c>
      <c r="BX220" s="40">
        <f t="shared" si="156"/>
        <v>0</v>
      </c>
      <c r="BY220" s="40">
        <f t="shared" si="156"/>
        <v>0</v>
      </c>
      <c r="BZ220" s="40">
        <f t="shared" si="156"/>
        <v>0</v>
      </c>
      <c r="CA220" s="40">
        <f t="shared" si="157"/>
        <v>0</v>
      </c>
      <c r="CB220" s="40">
        <f t="shared" si="129"/>
        <v>0</v>
      </c>
      <c r="CC220" s="40">
        <f t="shared" si="129"/>
        <v>0</v>
      </c>
      <c r="CD220" s="40">
        <f t="shared" si="129"/>
        <v>0</v>
      </c>
      <c r="CE220" s="40">
        <f t="shared" si="148"/>
        <v>512.1926216452182</v>
      </c>
      <c r="CF220" s="10">
        <f t="shared" si="134"/>
        <v>1.433013432675263</v>
      </c>
      <c r="CG220" s="14">
        <v>44405</v>
      </c>
      <c r="CH220" s="35">
        <f t="shared" si="135"/>
        <v>7.6064516129032258</v>
      </c>
      <c r="CI220" s="7">
        <f t="shared" si="136"/>
        <v>24.043395380796852</v>
      </c>
      <c r="CJ220" s="7">
        <f t="shared" si="149"/>
        <v>12.262131644206395</v>
      </c>
      <c r="CK220" s="10">
        <f t="shared" si="137"/>
        <v>15.659580597650544</v>
      </c>
      <c r="CM220" s="17" t="s">
        <v>239</v>
      </c>
      <c r="CN220" t="s">
        <v>247</v>
      </c>
      <c r="CO220" s="18" t="s">
        <v>547</v>
      </c>
      <c r="CP220">
        <v>200.9</v>
      </c>
      <c r="CQ220">
        <v>171.4</v>
      </c>
      <c r="CR220">
        <v>197.9</v>
      </c>
      <c r="CS220">
        <v>212.4</v>
      </c>
      <c r="CT220">
        <v>249.4</v>
      </c>
      <c r="CU220">
        <v>258.89999999999998</v>
      </c>
      <c r="CV220">
        <v>284.3</v>
      </c>
      <c r="CW220">
        <v>307.7</v>
      </c>
      <c r="CX220">
        <v>304</v>
      </c>
      <c r="CY220">
        <v>293</v>
      </c>
      <c r="CZ220">
        <v>261.2</v>
      </c>
      <c r="DA220">
        <v>232.5</v>
      </c>
      <c r="DB220">
        <v>2973.6</v>
      </c>
      <c r="DC220" s="17">
        <v>-7.03</v>
      </c>
      <c r="DD220">
        <v>-41.48</v>
      </c>
      <c r="DE220">
        <v>207.93</v>
      </c>
      <c r="DF220" s="24">
        <v>8706</v>
      </c>
    </row>
    <row r="221" spans="1:110" ht="15.75" thickBot="1" x14ac:dyDescent="0.3">
      <c r="A221" s="8">
        <v>210</v>
      </c>
      <c r="B221" s="3" t="s">
        <v>22</v>
      </c>
      <c r="C221" s="14">
        <v>44406</v>
      </c>
      <c r="D221" s="11">
        <f t="shared" si="138"/>
        <v>18.423489101595852</v>
      </c>
      <c r="E221" s="8">
        <f t="shared" si="150"/>
        <v>-180</v>
      </c>
      <c r="F221" s="3">
        <f t="shared" si="150"/>
        <v>-165</v>
      </c>
      <c r="G221" s="3">
        <f t="shared" si="150"/>
        <v>-150</v>
      </c>
      <c r="H221" s="3">
        <f t="shared" si="150"/>
        <v>-135</v>
      </c>
      <c r="I221" s="3">
        <f t="shared" si="151"/>
        <v>-120</v>
      </c>
      <c r="J221" s="3">
        <f t="shared" si="151"/>
        <v>-105</v>
      </c>
      <c r="K221" s="3">
        <f t="shared" si="151"/>
        <v>-90</v>
      </c>
      <c r="L221" s="3">
        <f t="shared" si="130"/>
        <v>-75</v>
      </c>
      <c r="M221" s="3">
        <f t="shared" si="130"/>
        <v>-60</v>
      </c>
      <c r="N221" s="3">
        <f t="shared" si="130"/>
        <v>-45</v>
      </c>
      <c r="O221" s="3">
        <f t="shared" si="130"/>
        <v>-30</v>
      </c>
      <c r="P221" s="3">
        <f t="shared" si="152"/>
        <v>-15</v>
      </c>
      <c r="Q221" s="3">
        <f t="shared" si="152"/>
        <v>0</v>
      </c>
      <c r="R221" s="3">
        <f t="shared" si="152"/>
        <v>15</v>
      </c>
      <c r="S221" s="3">
        <f t="shared" si="152"/>
        <v>30</v>
      </c>
      <c r="T221" s="3">
        <f t="shared" si="153"/>
        <v>45</v>
      </c>
      <c r="U221" s="3">
        <f t="shared" si="125"/>
        <v>60</v>
      </c>
      <c r="V221" s="3">
        <f t="shared" si="125"/>
        <v>75</v>
      </c>
      <c r="W221" s="3">
        <f t="shared" si="125"/>
        <v>90</v>
      </c>
      <c r="X221" s="3">
        <f t="shared" ref="X221:AB284" si="158">(X$11-12)*15</f>
        <v>105</v>
      </c>
      <c r="Y221" s="3">
        <f t="shared" si="126"/>
        <v>120</v>
      </c>
      <c r="Z221" s="3">
        <f t="shared" si="126"/>
        <v>135</v>
      </c>
      <c r="AA221" s="3">
        <f t="shared" si="126"/>
        <v>150</v>
      </c>
      <c r="AB221" s="3">
        <f t="shared" si="126"/>
        <v>165</v>
      </c>
      <c r="AC221" s="3">
        <f t="shared" si="126"/>
        <v>180</v>
      </c>
      <c r="AD221" s="7">
        <f t="shared" si="139"/>
        <v>176.30348910159597</v>
      </c>
      <c r="AE221" s="7">
        <f t="shared" si="139"/>
        <v>165.45967995890513</v>
      </c>
      <c r="AF221" s="7">
        <f t="shared" si="139"/>
        <v>151.66252800921959</v>
      </c>
      <c r="AG221" s="7">
        <f t="shared" si="139"/>
        <v>137.77325460023036</v>
      </c>
      <c r="AH221" s="7">
        <f t="shared" si="140"/>
        <v>123.94946411360017</v>
      </c>
      <c r="AI221" s="7">
        <f t="shared" si="140"/>
        <v>110.27238770426401</v>
      </c>
      <c r="AJ221" s="7">
        <f t="shared" si="140"/>
        <v>96.834587988189909</v>
      </c>
      <c r="AK221" s="7">
        <f t="shared" si="131"/>
        <v>83.772478765935759</v>
      </c>
      <c r="AL221" s="7">
        <f t="shared" si="131"/>
        <v>71.309573871693559</v>
      </c>
      <c r="AM221" s="7">
        <f t="shared" si="131"/>
        <v>59.835509392576903</v>
      </c>
      <c r="AN221" s="7">
        <f t="shared" si="131"/>
        <v>50.046898758768094</v>
      </c>
      <c r="AO221" s="7">
        <f t="shared" si="154"/>
        <v>43.116585723202206</v>
      </c>
      <c r="AP221" s="7">
        <f t="shared" si="154"/>
        <v>40.543489101595853</v>
      </c>
      <c r="AQ221" s="7">
        <f t="shared" si="154"/>
        <v>43.116585723202206</v>
      </c>
      <c r="AR221" s="7">
        <f t="shared" si="154"/>
        <v>50.046898758768094</v>
      </c>
      <c r="AS221" s="7">
        <f t="shared" si="155"/>
        <v>59.835509392576903</v>
      </c>
      <c r="AT221" s="7">
        <f t="shared" si="127"/>
        <v>71.309573871693559</v>
      </c>
      <c r="AU221" s="7">
        <f t="shared" si="127"/>
        <v>83.772478765935759</v>
      </c>
      <c r="AV221" s="7">
        <f t="shared" si="127"/>
        <v>96.834587988189909</v>
      </c>
      <c r="AW221" s="7">
        <f t="shared" ref="AW221:BA284" si="159">DEGREES(ACOS((SIN(RADIANS($J$4))*SIN(RADIANS($D221))+COS(RADIANS($J$4))*COS(RADIANS($D221))*COS(RADIANS(X221)))))</f>
        <v>110.27238770426401</v>
      </c>
      <c r="AX221" s="7">
        <f t="shared" si="128"/>
        <v>123.94946411360017</v>
      </c>
      <c r="AY221" s="7">
        <f t="shared" si="128"/>
        <v>137.77325460023036</v>
      </c>
      <c r="AZ221" s="7">
        <f t="shared" si="128"/>
        <v>151.66252800921959</v>
      </c>
      <c r="BA221" s="7">
        <f t="shared" si="128"/>
        <v>165.45967995890513</v>
      </c>
      <c r="BB221" s="7">
        <f t="shared" si="128"/>
        <v>176.30348910159597</v>
      </c>
      <c r="BC221" s="7">
        <f t="shared" si="141"/>
        <v>82.218372801755351</v>
      </c>
      <c r="BD221" s="7">
        <f t="shared" si="133"/>
        <v>10.962449706900713</v>
      </c>
      <c r="BE221" s="40">
        <f t="shared" si="142"/>
        <v>0.97062908997765562</v>
      </c>
      <c r="BF221" s="40">
        <f t="shared" si="143"/>
        <v>0</v>
      </c>
      <c r="BG221" s="40">
        <f t="shared" si="144"/>
        <v>0</v>
      </c>
      <c r="BH221" s="40">
        <f t="shared" si="144"/>
        <v>0</v>
      </c>
      <c r="BI221" s="40">
        <f t="shared" si="144"/>
        <v>0</v>
      </c>
      <c r="BJ221" s="40">
        <f t="shared" si="144"/>
        <v>0</v>
      </c>
      <c r="BK221" s="40">
        <f t="shared" si="145"/>
        <v>0</v>
      </c>
      <c r="BL221" s="40">
        <f t="shared" si="146"/>
        <v>0</v>
      </c>
      <c r="BM221" s="40">
        <f t="shared" si="146"/>
        <v>143.93253110390737</v>
      </c>
      <c r="BN221" s="40">
        <f t="shared" si="146"/>
        <v>425.19532300071086</v>
      </c>
      <c r="BO221" s="40">
        <f t="shared" si="146"/>
        <v>666.72115791603414</v>
      </c>
      <c r="BP221" s="40">
        <f t="shared" si="147"/>
        <v>852.05044934071293</v>
      </c>
      <c r="BQ221" s="40">
        <f t="shared" si="147"/>
        <v>968.55331233529012</v>
      </c>
      <c r="BR221" s="40">
        <f t="shared" si="147"/>
        <v>1008.2902693167697</v>
      </c>
      <c r="BS221" s="40">
        <f t="shared" si="132"/>
        <v>968.55331233529012</v>
      </c>
      <c r="BT221" s="40">
        <f t="shared" si="132"/>
        <v>852.05044934071293</v>
      </c>
      <c r="BU221" s="40">
        <f t="shared" si="132"/>
        <v>666.72115791603414</v>
      </c>
      <c r="BV221" s="40">
        <f t="shared" si="132"/>
        <v>425.19532300071086</v>
      </c>
      <c r="BW221" s="40">
        <f t="shared" si="156"/>
        <v>143.93253110390737</v>
      </c>
      <c r="BX221" s="40">
        <f t="shared" si="156"/>
        <v>0</v>
      </c>
      <c r="BY221" s="40">
        <f t="shared" si="156"/>
        <v>0</v>
      </c>
      <c r="BZ221" s="40">
        <f t="shared" si="156"/>
        <v>0</v>
      </c>
      <c r="CA221" s="40">
        <f t="shared" si="157"/>
        <v>0</v>
      </c>
      <c r="CB221" s="40">
        <f t="shared" si="129"/>
        <v>0</v>
      </c>
      <c r="CC221" s="40">
        <f t="shared" si="129"/>
        <v>0</v>
      </c>
      <c r="CD221" s="40">
        <f t="shared" si="129"/>
        <v>0</v>
      </c>
      <c r="CE221" s="40">
        <f t="shared" si="148"/>
        <v>514.22803735155253</v>
      </c>
      <c r="CF221" s="10">
        <f t="shared" si="134"/>
        <v>1.4349813110227858</v>
      </c>
      <c r="CG221" s="14">
        <v>44406</v>
      </c>
      <c r="CH221" s="35">
        <f t="shared" si="135"/>
        <v>7.6064516129032258</v>
      </c>
      <c r="CI221" s="7">
        <f t="shared" si="136"/>
        <v>24.202124155092562</v>
      </c>
      <c r="CJ221" s="7">
        <f t="shared" si="149"/>
        <v>12.343083319097207</v>
      </c>
      <c r="CK221" s="10">
        <f t="shared" si="137"/>
        <v>15.750969761969522</v>
      </c>
      <c r="CM221" s="17" t="s">
        <v>139</v>
      </c>
      <c r="CN221" t="s">
        <v>177</v>
      </c>
      <c r="CO221" s="18" t="s">
        <v>548</v>
      </c>
      <c r="CP221">
        <v>197.4</v>
      </c>
      <c r="CQ221">
        <v>210.2</v>
      </c>
      <c r="CR221">
        <v>218</v>
      </c>
      <c r="CS221">
        <v>242.7</v>
      </c>
      <c r="CT221">
        <v>249.3</v>
      </c>
      <c r="CU221">
        <v>250.2</v>
      </c>
      <c r="CV221">
        <v>262.89999999999998</v>
      </c>
      <c r="CW221">
        <v>267</v>
      </c>
      <c r="CX221">
        <v>241.4</v>
      </c>
      <c r="CY221">
        <v>227.9</v>
      </c>
      <c r="CZ221">
        <v>179</v>
      </c>
      <c r="DA221">
        <v>172.8</v>
      </c>
      <c r="DB221">
        <v>2718.8</v>
      </c>
      <c r="DC221" s="17">
        <v>-17.350000000000001</v>
      </c>
      <c r="DD221">
        <v>-44.92</v>
      </c>
      <c r="DE221">
        <v>505.24</v>
      </c>
      <c r="DF221" s="24">
        <v>4741</v>
      </c>
    </row>
    <row r="222" spans="1:110" ht="15.75" thickBot="1" x14ac:dyDescent="0.3">
      <c r="A222" s="8">
        <v>211</v>
      </c>
      <c r="B222" s="3" t="s">
        <v>22</v>
      </c>
      <c r="C222" s="14">
        <v>44407</v>
      </c>
      <c r="D222" s="11">
        <f t="shared" si="138"/>
        <v>18.171030770057104</v>
      </c>
      <c r="E222" s="8">
        <f t="shared" si="150"/>
        <v>-180</v>
      </c>
      <c r="F222" s="3">
        <f t="shared" si="150"/>
        <v>-165</v>
      </c>
      <c r="G222" s="3">
        <f t="shared" si="150"/>
        <v>-150</v>
      </c>
      <c r="H222" s="3">
        <f t="shared" si="150"/>
        <v>-135</v>
      </c>
      <c r="I222" s="3">
        <f t="shared" si="151"/>
        <v>-120</v>
      </c>
      <c r="J222" s="3">
        <f t="shared" si="151"/>
        <v>-105</v>
      </c>
      <c r="K222" s="3">
        <f t="shared" si="151"/>
        <v>-90</v>
      </c>
      <c r="L222" s="3">
        <f t="shared" si="130"/>
        <v>-75</v>
      </c>
      <c r="M222" s="3">
        <f t="shared" si="130"/>
        <v>-60</v>
      </c>
      <c r="N222" s="3">
        <f t="shared" si="130"/>
        <v>-45</v>
      </c>
      <c r="O222" s="3">
        <f t="shared" si="130"/>
        <v>-30</v>
      </c>
      <c r="P222" s="3">
        <f t="shared" si="152"/>
        <v>-15</v>
      </c>
      <c r="Q222" s="3">
        <f t="shared" si="152"/>
        <v>0</v>
      </c>
      <c r="R222" s="3">
        <f t="shared" si="152"/>
        <v>15</v>
      </c>
      <c r="S222" s="3">
        <f t="shared" si="152"/>
        <v>30</v>
      </c>
      <c r="T222" s="3">
        <f t="shared" si="153"/>
        <v>45</v>
      </c>
      <c r="U222" s="3">
        <f t="shared" si="153"/>
        <v>60</v>
      </c>
      <c r="V222" s="3">
        <f t="shared" si="153"/>
        <v>75</v>
      </c>
      <c r="W222" s="3">
        <f t="shared" si="153"/>
        <v>90</v>
      </c>
      <c r="X222" s="3">
        <f t="shared" si="158"/>
        <v>105</v>
      </c>
      <c r="Y222" s="3">
        <f t="shared" si="158"/>
        <v>120</v>
      </c>
      <c r="Z222" s="3">
        <f t="shared" si="158"/>
        <v>135</v>
      </c>
      <c r="AA222" s="3">
        <f t="shared" si="158"/>
        <v>150</v>
      </c>
      <c r="AB222" s="3">
        <f t="shared" si="158"/>
        <v>165</v>
      </c>
      <c r="AC222" s="3">
        <f t="shared" ref="AC222:AC285" si="160">(AC$11-12)*15</f>
        <v>180</v>
      </c>
      <c r="AD222" s="7">
        <f t="shared" si="139"/>
        <v>176.05103077005708</v>
      </c>
      <c r="AE222" s="7">
        <f t="shared" si="139"/>
        <v>165.38287230794444</v>
      </c>
      <c r="AF222" s="7">
        <f t="shared" si="139"/>
        <v>151.60639518678585</v>
      </c>
      <c r="AG222" s="7">
        <f t="shared" si="139"/>
        <v>137.71624236729542</v>
      </c>
      <c r="AH222" s="7">
        <f t="shared" si="140"/>
        <v>123.88494146351587</v>
      </c>
      <c r="AI222" s="7">
        <f t="shared" si="140"/>
        <v>110.19644870050627</v>
      </c>
      <c r="AJ222" s="7">
        <f t="shared" si="140"/>
        <v>96.743694423736045</v>
      </c>
      <c r="AK222" s="7">
        <f t="shared" si="131"/>
        <v>83.66255866931138</v>
      </c>
      <c r="AL222" s="7">
        <f t="shared" si="131"/>
        <v>71.175483435083606</v>
      </c>
      <c r="AM222" s="7">
        <f t="shared" si="131"/>
        <v>59.670928524106451</v>
      </c>
      <c r="AN222" s="7">
        <f t="shared" si="131"/>
        <v>49.845911758916507</v>
      </c>
      <c r="AO222" s="7">
        <f t="shared" si="154"/>
        <v>42.880244906939858</v>
      </c>
      <c r="AP222" s="7">
        <f t="shared" si="154"/>
        <v>40.291030770057112</v>
      </c>
      <c r="AQ222" s="7">
        <f t="shared" si="154"/>
        <v>42.880244906939858</v>
      </c>
      <c r="AR222" s="7">
        <f t="shared" si="154"/>
        <v>49.845911758916507</v>
      </c>
      <c r="AS222" s="7">
        <f t="shared" si="155"/>
        <v>59.670928524106451</v>
      </c>
      <c r="AT222" s="7">
        <f t="shared" si="155"/>
        <v>71.175483435083606</v>
      </c>
      <c r="AU222" s="7">
        <f t="shared" si="155"/>
        <v>83.66255866931138</v>
      </c>
      <c r="AV222" s="7">
        <f t="shared" si="155"/>
        <v>96.743694423736045</v>
      </c>
      <c r="AW222" s="7">
        <f t="shared" si="159"/>
        <v>110.19644870050627</v>
      </c>
      <c r="AX222" s="7">
        <f t="shared" si="159"/>
        <v>123.88494146351587</v>
      </c>
      <c r="AY222" s="7">
        <f t="shared" si="159"/>
        <v>137.71624236729542</v>
      </c>
      <c r="AZ222" s="7">
        <f t="shared" si="159"/>
        <v>151.60639518678585</v>
      </c>
      <c r="BA222" s="7">
        <f t="shared" si="159"/>
        <v>165.38287230794444</v>
      </c>
      <c r="BB222" s="7">
        <f t="shared" ref="BB222:BB285" si="161">DEGREES(ACOS((SIN(RADIANS($J$4))*SIN(RADIANS($D222))+COS(RADIANS($J$4))*COS(RADIANS($D222))*COS(RADIANS(AC222)))))</f>
        <v>176.05103077005708</v>
      </c>
      <c r="BC222" s="7">
        <f t="shared" si="141"/>
        <v>82.333250690914255</v>
      </c>
      <c r="BD222" s="7">
        <f t="shared" si="133"/>
        <v>10.977766758788567</v>
      </c>
      <c r="BE222" s="40">
        <f t="shared" si="142"/>
        <v>0.97089241517645686</v>
      </c>
      <c r="BF222" s="40">
        <f t="shared" si="143"/>
        <v>0</v>
      </c>
      <c r="BG222" s="40">
        <f t="shared" si="144"/>
        <v>0</v>
      </c>
      <c r="BH222" s="40">
        <f t="shared" si="144"/>
        <v>0</v>
      </c>
      <c r="BI222" s="40">
        <f t="shared" si="144"/>
        <v>0</v>
      </c>
      <c r="BJ222" s="40">
        <f t="shared" si="144"/>
        <v>0</v>
      </c>
      <c r="BK222" s="40">
        <f t="shared" si="145"/>
        <v>0</v>
      </c>
      <c r="BL222" s="40">
        <f t="shared" si="146"/>
        <v>0</v>
      </c>
      <c r="BM222" s="40">
        <f t="shared" si="146"/>
        <v>146.50249654563999</v>
      </c>
      <c r="BN222" s="40">
        <f t="shared" si="146"/>
        <v>428.25180011869344</v>
      </c>
      <c r="BO222" s="40">
        <f t="shared" si="146"/>
        <v>670.19541208163116</v>
      </c>
      <c r="BP222" s="40">
        <f t="shared" si="147"/>
        <v>855.84527510990245</v>
      </c>
      <c r="BQ222" s="40">
        <f t="shared" si="147"/>
        <v>972.54965783903538</v>
      </c>
      <c r="BR222" s="40">
        <f t="shared" si="147"/>
        <v>1012.355349449151</v>
      </c>
      <c r="BS222" s="40">
        <f t="shared" si="132"/>
        <v>972.54965783903538</v>
      </c>
      <c r="BT222" s="40">
        <f t="shared" si="132"/>
        <v>855.84527510990245</v>
      </c>
      <c r="BU222" s="40">
        <f t="shared" si="132"/>
        <v>670.19541208163116</v>
      </c>
      <c r="BV222" s="40">
        <f t="shared" si="132"/>
        <v>428.25180011869344</v>
      </c>
      <c r="BW222" s="40">
        <f t="shared" si="156"/>
        <v>146.50249654563999</v>
      </c>
      <c r="BX222" s="40">
        <f t="shared" si="156"/>
        <v>0</v>
      </c>
      <c r="BY222" s="40">
        <f t="shared" si="156"/>
        <v>0</v>
      </c>
      <c r="BZ222" s="40">
        <f t="shared" si="156"/>
        <v>0</v>
      </c>
      <c r="CA222" s="40">
        <f t="shared" si="157"/>
        <v>0</v>
      </c>
      <c r="CB222" s="40">
        <f t="shared" si="157"/>
        <v>0</v>
      </c>
      <c r="CC222" s="40">
        <f t="shared" si="157"/>
        <v>0</v>
      </c>
      <c r="CD222" s="40">
        <f t="shared" si="157"/>
        <v>0</v>
      </c>
      <c r="CE222" s="40">
        <f t="shared" si="148"/>
        <v>516.30122821906707</v>
      </c>
      <c r="CF222" s="10">
        <f t="shared" si="134"/>
        <v>1.4369863084263499</v>
      </c>
      <c r="CG222" s="14">
        <v>44407</v>
      </c>
      <c r="CH222" s="35">
        <f t="shared" si="135"/>
        <v>7.6064516129032258</v>
      </c>
      <c r="CI222" s="7">
        <f t="shared" si="136"/>
        <v>24.363926941669114</v>
      </c>
      <c r="CJ222" s="7">
        <f t="shared" si="149"/>
        <v>12.425602740251248</v>
      </c>
      <c r="CK222" s="10">
        <f t="shared" si="137"/>
        <v>15.844007005765386</v>
      </c>
      <c r="CM222" s="17" t="s">
        <v>113</v>
      </c>
      <c r="CN222" t="s">
        <v>121</v>
      </c>
      <c r="CO222" s="18" t="s">
        <v>549</v>
      </c>
      <c r="CP222">
        <v>146.1</v>
      </c>
      <c r="CQ222">
        <v>149.4</v>
      </c>
      <c r="CR222">
        <v>167.8</v>
      </c>
      <c r="CS222">
        <v>209.3</v>
      </c>
      <c r="CT222">
        <v>246.6</v>
      </c>
      <c r="CU222">
        <v>254.1</v>
      </c>
      <c r="CV222">
        <v>268.2</v>
      </c>
      <c r="CW222">
        <v>264.5</v>
      </c>
      <c r="CX222">
        <v>202.7</v>
      </c>
      <c r="CY222">
        <v>192.9</v>
      </c>
      <c r="CZ222">
        <v>151.30000000000001</v>
      </c>
      <c r="DA222">
        <v>127.4</v>
      </c>
      <c r="DB222">
        <v>2380.3000000000002</v>
      </c>
      <c r="DC222" s="17">
        <v>-15.85</v>
      </c>
      <c r="DD222">
        <v>-48.97</v>
      </c>
      <c r="DE222">
        <v>740</v>
      </c>
      <c r="DF222" s="24">
        <v>28173</v>
      </c>
    </row>
    <row r="223" spans="1:110" ht="15.75" thickBot="1" x14ac:dyDescent="0.3">
      <c r="A223" s="8">
        <v>212</v>
      </c>
      <c r="B223" s="3" t="s">
        <v>22</v>
      </c>
      <c r="C223" s="14">
        <v>44408</v>
      </c>
      <c r="D223" s="11">
        <f t="shared" si="138"/>
        <v>17.913187969938228</v>
      </c>
      <c r="E223" s="8">
        <f t="shared" si="150"/>
        <v>-180</v>
      </c>
      <c r="F223" s="3">
        <f t="shared" si="150"/>
        <v>-165</v>
      </c>
      <c r="G223" s="3">
        <f t="shared" si="150"/>
        <v>-150</v>
      </c>
      <c r="H223" s="3">
        <f t="shared" si="150"/>
        <v>-135</v>
      </c>
      <c r="I223" s="3">
        <f t="shared" si="151"/>
        <v>-120</v>
      </c>
      <c r="J223" s="3">
        <f t="shared" si="151"/>
        <v>-105</v>
      </c>
      <c r="K223" s="3">
        <f t="shared" si="151"/>
        <v>-90</v>
      </c>
      <c r="L223" s="3">
        <f t="shared" si="130"/>
        <v>-75</v>
      </c>
      <c r="M223" s="3">
        <f t="shared" si="130"/>
        <v>-60</v>
      </c>
      <c r="N223" s="3">
        <f t="shared" si="130"/>
        <v>-45</v>
      </c>
      <c r="O223" s="3">
        <f t="shared" si="130"/>
        <v>-30</v>
      </c>
      <c r="P223" s="3">
        <f t="shared" si="152"/>
        <v>-15</v>
      </c>
      <c r="Q223" s="3">
        <f t="shared" si="152"/>
        <v>0</v>
      </c>
      <c r="R223" s="3">
        <f t="shared" si="152"/>
        <v>15</v>
      </c>
      <c r="S223" s="3">
        <f t="shared" si="152"/>
        <v>30</v>
      </c>
      <c r="T223" s="3">
        <f t="shared" si="153"/>
        <v>45</v>
      </c>
      <c r="U223" s="3">
        <f t="shared" si="153"/>
        <v>60</v>
      </c>
      <c r="V223" s="3">
        <f t="shared" si="153"/>
        <v>75</v>
      </c>
      <c r="W223" s="3">
        <f t="shared" si="153"/>
        <v>90</v>
      </c>
      <c r="X223" s="3">
        <f t="shared" si="158"/>
        <v>105</v>
      </c>
      <c r="Y223" s="3">
        <f t="shared" si="158"/>
        <v>120</v>
      </c>
      <c r="Z223" s="3">
        <f t="shared" si="158"/>
        <v>135</v>
      </c>
      <c r="AA223" s="3">
        <f t="shared" si="158"/>
        <v>150</v>
      </c>
      <c r="AB223" s="3">
        <f t="shared" si="158"/>
        <v>165</v>
      </c>
      <c r="AC223" s="3">
        <f t="shared" si="160"/>
        <v>180</v>
      </c>
      <c r="AD223" s="7">
        <f t="shared" si="139"/>
        <v>175.79318796993812</v>
      </c>
      <c r="AE223" s="7">
        <f t="shared" si="139"/>
        <v>165.30045269057101</v>
      </c>
      <c r="AF223" s="7">
        <f t="shared" si="139"/>
        <v>151.5470498011257</v>
      </c>
      <c r="AG223" s="7">
        <f t="shared" si="139"/>
        <v>137.65681731326657</v>
      </c>
      <c r="AH223" s="7">
        <f t="shared" si="140"/>
        <v>123.81832246375156</v>
      </c>
      <c r="AI223" s="7">
        <f t="shared" si="140"/>
        <v>110.11850609199021</v>
      </c>
      <c r="AJ223" s="7">
        <f t="shared" si="140"/>
        <v>96.650744127667878</v>
      </c>
      <c r="AK223" s="7">
        <f t="shared" si="131"/>
        <v>83.550397565855363</v>
      </c>
      <c r="AL223" s="7">
        <f t="shared" si="131"/>
        <v>71.038814350500687</v>
      </c>
      <c r="AM223" s="7">
        <f t="shared" si="131"/>
        <v>59.503224392591655</v>
      </c>
      <c r="AN223" s="7">
        <f t="shared" si="131"/>
        <v>49.640993916577443</v>
      </c>
      <c r="AO223" s="7">
        <f t="shared" si="154"/>
        <v>42.639016922110457</v>
      </c>
      <c r="AP223" s="7">
        <f t="shared" si="154"/>
        <v>40.033187969938226</v>
      </c>
      <c r="AQ223" s="7">
        <f t="shared" si="154"/>
        <v>42.639016922110457</v>
      </c>
      <c r="AR223" s="7">
        <f t="shared" si="154"/>
        <v>49.640993916577443</v>
      </c>
      <c r="AS223" s="7">
        <f t="shared" si="155"/>
        <v>59.503224392591655</v>
      </c>
      <c r="AT223" s="7">
        <f t="shared" si="155"/>
        <v>71.038814350500687</v>
      </c>
      <c r="AU223" s="7">
        <f t="shared" si="155"/>
        <v>83.550397565855363</v>
      </c>
      <c r="AV223" s="7">
        <f t="shared" si="155"/>
        <v>96.650744127667878</v>
      </c>
      <c r="AW223" s="7">
        <f t="shared" si="159"/>
        <v>110.11850609199021</v>
      </c>
      <c r="AX223" s="7">
        <f t="shared" si="159"/>
        <v>123.81832246375156</v>
      </c>
      <c r="AY223" s="7">
        <f t="shared" si="159"/>
        <v>137.65681731326657</v>
      </c>
      <c r="AZ223" s="7">
        <f t="shared" si="159"/>
        <v>151.5470498011257</v>
      </c>
      <c r="BA223" s="7">
        <f t="shared" si="159"/>
        <v>165.30045269057101</v>
      </c>
      <c r="BB223" s="7">
        <f t="shared" si="161"/>
        <v>175.79318796993812</v>
      </c>
      <c r="BC223" s="7">
        <f t="shared" si="141"/>
        <v>82.450204411531075</v>
      </c>
      <c r="BD223" s="7">
        <f t="shared" si="133"/>
        <v>10.993360588204144</v>
      </c>
      <c r="BE223" s="40">
        <f t="shared" si="142"/>
        <v>0.9711643655808343</v>
      </c>
      <c r="BF223" s="40">
        <f t="shared" si="143"/>
        <v>0</v>
      </c>
      <c r="BG223" s="40">
        <f t="shared" si="144"/>
        <v>0</v>
      </c>
      <c r="BH223" s="40">
        <f t="shared" si="144"/>
        <v>0</v>
      </c>
      <c r="BI223" s="40">
        <f t="shared" si="144"/>
        <v>0</v>
      </c>
      <c r="BJ223" s="40">
        <f t="shared" si="144"/>
        <v>0</v>
      </c>
      <c r="BK223" s="40">
        <f t="shared" si="145"/>
        <v>0</v>
      </c>
      <c r="BL223" s="40">
        <f t="shared" si="146"/>
        <v>0</v>
      </c>
      <c r="BM223" s="40">
        <f t="shared" si="146"/>
        <v>149.12621659510108</v>
      </c>
      <c r="BN223" s="40">
        <f t="shared" si="146"/>
        <v>431.3678644105604</v>
      </c>
      <c r="BO223" s="40">
        <f t="shared" si="146"/>
        <v>673.73426195921559</v>
      </c>
      <c r="BP223" s="40">
        <f t="shared" si="147"/>
        <v>859.70853977753688</v>
      </c>
      <c r="BQ223" s="40">
        <f t="shared" si="147"/>
        <v>976.61685816923034</v>
      </c>
      <c r="BR223" s="40">
        <f t="shared" si="147"/>
        <v>1016.4921084360335</v>
      </c>
      <c r="BS223" s="40">
        <f t="shared" si="132"/>
        <v>976.61685816923034</v>
      </c>
      <c r="BT223" s="40">
        <f t="shared" si="132"/>
        <v>859.70853977753688</v>
      </c>
      <c r="BU223" s="40">
        <f t="shared" si="132"/>
        <v>673.73426195921559</v>
      </c>
      <c r="BV223" s="40">
        <f t="shared" si="132"/>
        <v>431.3678644105604</v>
      </c>
      <c r="BW223" s="40">
        <f t="shared" si="156"/>
        <v>149.12621659510108</v>
      </c>
      <c r="BX223" s="40">
        <f t="shared" si="156"/>
        <v>0</v>
      </c>
      <c r="BY223" s="40">
        <f t="shared" si="156"/>
        <v>0</v>
      </c>
      <c r="BZ223" s="40">
        <f t="shared" si="156"/>
        <v>0</v>
      </c>
      <c r="CA223" s="40">
        <f t="shared" si="157"/>
        <v>0</v>
      </c>
      <c r="CB223" s="40">
        <f t="shared" si="157"/>
        <v>0</v>
      </c>
      <c r="CC223" s="40">
        <f t="shared" si="157"/>
        <v>0</v>
      </c>
      <c r="CD223" s="40">
        <f t="shared" si="157"/>
        <v>0</v>
      </c>
      <c r="CE223" s="40">
        <f t="shared" si="148"/>
        <v>518.4109753023771</v>
      </c>
      <c r="CF223" s="10">
        <f t="shared" si="134"/>
        <v>1.4390275359235709</v>
      </c>
      <c r="CG223" s="14">
        <v>44408</v>
      </c>
      <c r="CH223" s="35">
        <f t="shared" si="135"/>
        <v>7.6064516129032258</v>
      </c>
      <c r="CI223" s="7">
        <f t="shared" si="136"/>
        <v>24.528721073406842</v>
      </c>
      <c r="CJ223" s="7">
        <f t="shared" si="149"/>
        <v>12.509647747437489</v>
      </c>
      <c r="CK223" s="10">
        <f t="shared" si="137"/>
        <v>15.938637333157997</v>
      </c>
      <c r="CM223" s="17" t="s">
        <v>239</v>
      </c>
      <c r="CN223" t="s">
        <v>248</v>
      </c>
      <c r="CO223" s="18" t="s">
        <v>550</v>
      </c>
      <c r="CP223">
        <v>188.9</v>
      </c>
      <c r="CQ223">
        <v>189.3</v>
      </c>
      <c r="CR223">
        <v>191</v>
      </c>
      <c r="CS223">
        <v>190.1</v>
      </c>
      <c r="CT223">
        <v>228.6</v>
      </c>
      <c r="CU223">
        <v>250.7</v>
      </c>
      <c r="CV223">
        <v>275.3</v>
      </c>
      <c r="CW223">
        <v>296.7</v>
      </c>
      <c r="CX223">
        <v>293.7</v>
      </c>
      <c r="CY223">
        <v>301.10000000000002</v>
      </c>
      <c r="CZ223">
        <v>273.2</v>
      </c>
      <c r="DA223">
        <v>247.1</v>
      </c>
      <c r="DB223">
        <v>2925.7</v>
      </c>
      <c r="DC223" s="17">
        <v>-4.2699999999999996</v>
      </c>
      <c r="DD223">
        <v>-41.78</v>
      </c>
      <c r="DE223">
        <v>161.12</v>
      </c>
      <c r="DF223" s="24">
        <v>27828</v>
      </c>
    </row>
    <row r="224" spans="1:110" ht="15.75" thickBot="1" x14ac:dyDescent="0.3">
      <c r="A224" s="8">
        <v>213</v>
      </c>
      <c r="B224" s="3" t="s">
        <v>23</v>
      </c>
      <c r="C224" s="14">
        <v>44409</v>
      </c>
      <c r="D224" s="11">
        <f t="shared" si="138"/>
        <v>17.650037105625596</v>
      </c>
      <c r="E224" s="8">
        <f t="shared" si="150"/>
        <v>-180</v>
      </c>
      <c r="F224" s="3">
        <f t="shared" si="150"/>
        <v>-165</v>
      </c>
      <c r="G224" s="3">
        <f t="shared" si="150"/>
        <v>-150</v>
      </c>
      <c r="H224" s="3">
        <f t="shared" si="150"/>
        <v>-135</v>
      </c>
      <c r="I224" s="3">
        <f t="shared" si="151"/>
        <v>-120</v>
      </c>
      <c r="J224" s="3">
        <f t="shared" si="151"/>
        <v>-105</v>
      </c>
      <c r="K224" s="3">
        <f t="shared" si="151"/>
        <v>-90</v>
      </c>
      <c r="L224" s="3">
        <f t="shared" si="130"/>
        <v>-75</v>
      </c>
      <c r="M224" s="3">
        <f t="shared" si="130"/>
        <v>-60</v>
      </c>
      <c r="N224" s="3">
        <f t="shared" si="130"/>
        <v>-45</v>
      </c>
      <c r="O224" s="3">
        <f t="shared" si="130"/>
        <v>-30</v>
      </c>
      <c r="P224" s="3">
        <f t="shared" si="152"/>
        <v>-15</v>
      </c>
      <c r="Q224" s="3">
        <f t="shared" si="152"/>
        <v>0</v>
      </c>
      <c r="R224" s="3">
        <f t="shared" si="152"/>
        <v>15</v>
      </c>
      <c r="S224" s="3">
        <f t="shared" si="152"/>
        <v>30</v>
      </c>
      <c r="T224" s="3">
        <f t="shared" si="153"/>
        <v>45</v>
      </c>
      <c r="U224" s="3">
        <f t="shared" si="153"/>
        <v>60</v>
      </c>
      <c r="V224" s="3">
        <f t="shared" si="153"/>
        <v>75</v>
      </c>
      <c r="W224" s="3">
        <f t="shared" si="153"/>
        <v>90</v>
      </c>
      <c r="X224" s="3">
        <f t="shared" si="158"/>
        <v>105</v>
      </c>
      <c r="Y224" s="3">
        <f t="shared" si="158"/>
        <v>120</v>
      </c>
      <c r="Z224" s="3">
        <f t="shared" si="158"/>
        <v>135</v>
      </c>
      <c r="AA224" s="3">
        <f t="shared" si="158"/>
        <v>150</v>
      </c>
      <c r="AB224" s="3">
        <f t="shared" ref="AB224:AC287" si="162">(AB$11-12)*15</f>
        <v>165</v>
      </c>
      <c r="AC224" s="3">
        <f t="shared" si="160"/>
        <v>180</v>
      </c>
      <c r="AD224" s="7">
        <f t="shared" si="139"/>
        <v>175.53003710562572</v>
      </c>
      <c r="AE224" s="7">
        <f t="shared" si="139"/>
        <v>165.21226504825893</v>
      </c>
      <c r="AF224" s="7">
        <f t="shared" si="139"/>
        <v>151.4843959584897</v>
      </c>
      <c r="AG224" s="7">
        <f t="shared" si="139"/>
        <v>137.59492724832589</v>
      </c>
      <c r="AH224" s="7">
        <f t="shared" si="140"/>
        <v>123.74958463783408</v>
      </c>
      <c r="AI224" s="7">
        <f t="shared" si="140"/>
        <v>110.03856091747782</v>
      </c>
      <c r="AJ224" s="7">
        <f t="shared" si="140"/>
        <v>96.555758975970974</v>
      </c>
      <c r="AK224" s="7">
        <f t="shared" si="131"/>
        <v>83.43603715975874</v>
      </c>
      <c r="AL224" s="7">
        <f t="shared" si="131"/>
        <v>70.899627566729976</v>
      </c>
      <c r="AM224" s="7">
        <f t="shared" si="131"/>
        <v>59.332475122237625</v>
      </c>
      <c r="AN224" s="7">
        <f t="shared" si="131"/>
        <v>49.432233286554172</v>
      </c>
      <c r="AO224" s="7">
        <f t="shared" si="154"/>
        <v>42.392985733589065</v>
      </c>
      <c r="AP224" s="7">
        <f t="shared" si="154"/>
        <v>39.77003710562559</v>
      </c>
      <c r="AQ224" s="7">
        <f t="shared" si="154"/>
        <v>42.392985733589065</v>
      </c>
      <c r="AR224" s="7">
        <f t="shared" si="154"/>
        <v>49.432233286554172</v>
      </c>
      <c r="AS224" s="7">
        <f t="shared" si="155"/>
        <v>59.332475122237625</v>
      </c>
      <c r="AT224" s="7">
        <f t="shared" si="155"/>
        <v>70.899627566729976</v>
      </c>
      <c r="AU224" s="7">
        <f t="shared" si="155"/>
        <v>83.43603715975874</v>
      </c>
      <c r="AV224" s="7">
        <f t="shared" si="155"/>
        <v>96.555758975970974</v>
      </c>
      <c r="AW224" s="7">
        <f t="shared" si="159"/>
        <v>110.03856091747782</v>
      </c>
      <c r="AX224" s="7">
        <f t="shared" si="159"/>
        <v>123.74958463783408</v>
      </c>
      <c r="AY224" s="7">
        <f t="shared" si="159"/>
        <v>137.59492724832589</v>
      </c>
      <c r="AZ224" s="7">
        <f t="shared" si="159"/>
        <v>151.4843959584897</v>
      </c>
      <c r="BA224" s="7">
        <f t="shared" ref="BA224:BB287" si="163">DEGREES(ACOS((SIN(RADIANS($J$4))*SIN(RADIANS($D224))+COS(RADIANS($J$4))*COS(RADIANS($D224))*COS(RADIANS(AB224)))))</f>
        <v>165.21226504825893</v>
      </c>
      <c r="BB224" s="7">
        <f t="shared" si="161"/>
        <v>175.53003710562572</v>
      </c>
      <c r="BC224" s="7">
        <f t="shared" si="141"/>
        <v>82.569183037614664</v>
      </c>
      <c r="BD224" s="7">
        <f t="shared" si="133"/>
        <v>11.009224405015289</v>
      </c>
      <c r="BE224" s="40">
        <f t="shared" si="142"/>
        <v>0.9714448606060142</v>
      </c>
      <c r="BF224" s="40">
        <f t="shared" si="143"/>
        <v>0</v>
      </c>
      <c r="BG224" s="40">
        <f t="shared" si="144"/>
        <v>0</v>
      </c>
      <c r="BH224" s="40">
        <f t="shared" si="144"/>
        <v>0</v>
      </c>
      <c r="BI224" s="40">
        <f t="shared" si="144"/>
        <v>0</v>
      </c>
      <c r="BJ224" s="40">
        <f t="shared" si="144"/>
        <v>0</v>
      </c>
      <c r="BK224" s="40">
        <f t="shared" si="145"/>
        <v>0</v>
      </c>
      <c r="BL224" s="40">
        <f t="shared" si="146"/>
        <v>0</v>
      </c>
      <c r="BM224" s="40">
        <f t="shared" si="146"/>
        <v>151.80278623436172</v>
      </c>
      <c r="BN224" s="40">
        <f t="shared" si="146"/>
        <v>434.54211474956998</v>
      </c>
      <c r="BO224" s="40">
        <f t="shared" si="146"/>
        <v>677.33588040375287</v>
      </c>
      <c r="BP224" s="40">
        <f t="shared" si="147"/>
        <v>863.63808930324626</v>
      </c>
      <c r="BQ224" s="40">
        <f t="shared" si="147"/>
        <v>980.75255379050748</v>
      </c>
      <c r="BR224" s="40">
        <f t="shared" si="147"/>
        <v>1020.6981166515329</v>
      </c>
      <c r="BS224" s="40">
        <f t="shared" si="132"/>
        <v>980.75255379050748</v>
      </c>
      <c r="BT224" s="40">
        <f t="shared" si="132"/>
        <v>863.63808930324626</v>
      </c>
      <c r="BU224" s="40">
        <f t="shared" si="132"/>
        <v>677.33588040375287</v>
      </c>
      <c r="BV224" s="40">
        <f t="shared" si="132"/>
        <v>434.54211474956998</v>
      </c>
      <c r="BW224" s="40">
        <f t="shared" si="156"/>
        <v>151.80278623436172</v>
      </c>
      <c r="BX224" s="40">
        <f t="shared" si="156"/>
        <v>0</v>
      </c>
      <c r="BY224" s="40">
        <f t="shared" si="156"/>
        <v>0</v>
      </c>
      <c r="BZ224" s="40">
        <f t="shared" si="156"/>
        <v>0</v>
      </c>
      <c r="CA224" s="40">
        <f t="shared" si="157"/>
        <v>0</v>
      </c>
      <c r="CB224" s="40">
        <f t="shared" si="157"/>
        <v>0</v>
      </c>
      <c r="CC224" s="40">
        <f t="shared" si="157"/>
        <v>0</v>
      </c>
      <c r="CD224" s="40">
        <f t="shared" si="157"/>
        <v>0</v>
      </c>
      <c r="CE224" s="40">
        <f t="shared" si="148"/>
        <v>520.5560394922818</v>
      </c>
      <c r="CF224" s="10">
        <f t="shared" si="134"/>
        <v>1.4411041046882287</v>
      </c>
      <c r="CG224" s="14">
        <v>44409</v>
      </c>
      <c r="CH224" s="35">
        <f t="shared" si="135"/>
        <v>7.5290322580645164</v>
      </c>
      <c r="CI224" s="7">
        <f t="shared" si="136"/>
        <v>24.69642243462372</v>
      </c>
      <c r="CJ224" s="7">
        <f t="shared" si="149"/>
        <v>12.595175441658098</v>
      </c>
      <c r="CK224" s="10">
        <f t="shared" si="137"/>
        <v>15.944496156991763</v>
      </c>
      <c r="CM224" s="17" t="s">
        <v>139</v>
      </c>
      <c r="CN224" t="s">
        <v>178</v>
      </c>
      <c r="CO224" s="18" t="s">
        <v>551</v>
      </c>
      <c r="CP224">
        <v>176.5</v>
      </c>
      <c r="CQ224">
        <v>186</v>
      </c>
      <c r="CR224">
        <v>203.1</v>
      </c>
      <c r="CS224">
        <v>226</v>
      </c>
      <c r="CT224">
        <v>222.5</v>
      </c>
      <c r="CU224">
        <v>204.4</v>
      </c>
      <c r="CV224">
        <v>228.5</v>
      </c>
      <c r="CW224">
        <v>226.1</v>
      </c>
      <c r="CX224">
        <v>203.8</v>
      </c>
      <c r="CY224">
        <v>203.5</v>
      </c>
      <c r="CZ224">
        <v>164.6</v>
      </c>
      <c r="DA224">
        <v>164.7</v>
      </c>
      <c r="DB224">
        <v>2409.6999999999998</v>
      </c>
      <c r="DC224" s="17">
        <v>-19.23</v>
      </c>
      <c r="DD224">
        <v>-45</v>
      </c>
      <c r="DE224">
        <v>690.91</v>
      </c>
      <c r="DF224" s="24">
        <v>26604</v>
      </c>
    </row>
    <row r="225" spans="1:110" ht="15.75" thickBot="1" x14ac:dyDescent="0.3">
      <c r="A225" s="8">
        <v>214</v>
      </c>
      <c r="B225" s="3" t="s">
        <v>23</v>
      </c>
      <c r="C225" s="14">
        <v>44410</v>
      </c>
      <c r="D225" s="11">
        <f t="shared" si="138"/>
        <v>17.381656154399575</v>
      </c>
      <c r="E225" s="8">
        <f t="shared" si="150"/>
        <v>-180</v>
      </c>
      <c r="F225" s="3">
        <f t="shared" si="150"/>
        <v>-165</v>
      </c>
      <c r="G225" s="3">
        <f t="shared" si="150"/>
        <v>-150</v>
      </c>
      <c r="H225" s="3">
        <f t="shared" si="150"/>
        <v>-135</v>
      </c>
      <c r="I225" s="3">
        <f t="shared" si="151"/>
        <v>-120</v>
      </c>
      <c r="J225" s="3">
        <f t="shared" si="151"/>
        <v>-105</v>
      </c>
      <c r="K225" s="3">
        <f t="shared" si="151"/>
        <v>-90</v>
      </c>
      <c r="L225" s="3">
        <f t="shared" si="130"/>
        <v>-75</v>
      </c>
      <c r="M225" s="3">
        <f t="shared" si="130"/>
        <v>-60</v>
      </c>
      <c r="N225" s="3">
        <f t="shared" si="130"/>
        <v>-45</v>
      </c>
      <c r="O225" s="3">
        <f t="shared" si="130"/>
        <v>-30</v>
      </c>
      <c r="P225" s="3">
        <f t="shared" si="152"/>
        <v>-15</v>
      </c>
      <c r="Q225" s="3">
        <f t="shared" si="152"/>
        <v>0</v>
      </c>
      <c r="R225" s="3">
        <f t="shared" si="152"/>
        <v>15</v>
      </c>
      <c r="S225" s="3">
        <f t="shared" si="152"/>
        <v>30</v>
      </c>
      <c r="T225" s="3">
        <f t="shared" si="153"/>
        <v>45</v>
      </c>
      <c r="U225" s="3">
        <f t="shared" si="153"/>
        <v>60</v>
      </c>
      <c r="V225" s="3">
        <f t="shared" si="153"/>
        <v>75</v>
      </c>
      <c r="W225" s="3">
        <f t="shared" si="153"/>
        <v>90</v>
      </c>
      <c r="X225" s="3">
        <f t="shared" si="158"/>
        <v>105</v>
      </c>
      <c r="Y225" s="3">
        <f t="shared" si="158"/>
        <v>120</v>
      </c>
      <c r="Z225" s="3">
        <f t="shared" si="158"/>
        <v>135</v>
      </c>
      <c r="AA225" s="3">
        <f t="shared" si="158"/>
        <v>150</v>
      </c>
      <c r="AB225" s="3">
        <f t="shared" si="162"/>
        <v>165</v>
      </c>
      <c r="AC225" s="3">
        <f t="shared" si="160"/>
        <v>180</v>
      </c>
      <c r="AD225" s="7">
        <f t="shared" si="139"/>
        <v>175.26165615439956</v>
      </c>
      <c r="AE225" s="7">
        <f t="shared" si="139"/>
        <v>165.1181638535156</v>
      </c>
      <c r="AF225" s="7">
        <f t="shared" si="139"/>
        <v>151.41833998077885</v>
      </c>
      <c r="AG225" s="7">
        <f t="shared" si="139"/>
        <v>137.53052102324909</v>
      </c>
      <c r="AH225" s="7">
        <f t="shared" si="140"/>
        <v>123.67870626710325</v>
      </c>
      <c r="AI225" s="7">
        <f t="shared" si="140"/>
        <v>109.95661492588523</v>
      </c>
      <c r="AJ225" s="7">
        <f t="shared" si="140"/>
        <v>96.458761619319148</v>
      </c>
      <c r="AK225" s="7">
        <f t="shared" si="131"/>
        <v>83.319520088153666</v>
      </c>
      <c r="AL225" s="7">
        <f t="shared" si="131"/>
        <v>70.757985232701358</v>
      </c>
      <c r="AM225" s="7">
        <f t="shared" si="131"/>
        <v>59.158760420634124</v>
      </c>
      <c r="AN225" s="7">
        <f t="shared" si="131"/>
        <v>49.219719878447648</v>
      </c>
      <c r="AO225" s="7">
        <f t="shared" si="154"/>
        <v>42.142237199893813</v>
      </c>
      <c r="AP225" s="7">
        <f t="shared" si="154"/>
        <v>39.501656154399576</v>
      </c>
      <c r="AQ225" s="7">
        <f t="shared" si="154"/>
        <v>42.142237199893813</v>
      </c>
      <c r="AR225" s="7">
        <f t="shared" si="154"/>
        <v>49.219719878447648</v>
      </c>
      <c r="AS225" s="7">
        <f t="shared" si="155"/>
        <v>59.158760420634124</v>
      </c>
      <c r="AT225" s="7">
        <f t="shared" si="155"/>
        <v>70.757985232701358</v>
      </c>
      <c r="AU225" s="7">
        <f t="shared" si="155"/>
        <v>83.319520088153666</v>
      </c>
      <c r="AV225" s="7">
        <f t="shared" si="155"/>
        <v>96.458761619319148</v>
      </c>
      <c r="AW225" s="7">
        <f t="shared" si="159"/>
        <v>109.95661492588523</v>
      </c>
      <c r="AX225" s="7">
        <f t="shared" si="159"/>
        <v>123.67870626710325</v>
      </c>
      <c r="AY225" s="7">
        <f t="shared" si="159"/>
        <v>137.53052102324909</v>
      </c>
      <c r="AZ225" s="7">
        <f t="shared" si="159"/>
        <v>151.41833998077885</v>
      </c>
      <c r="BA225" s="7">
        <f t="shared" si="163"/>
        <v>165.1181638535156</v>
      </c>
      <c r="BB225" s="7">
        <f t="shared" si="161"/>
        <v>175.26165615439956</v>
      </c>
      <c r="BC225" s="7">
        <f t="shared" si="141"/>
        <v>82.690135705227107</v>
      </c>
      <c r="BD225" s="7">
        <f t="shared" si="133"/>
        <v>11.025351427363614</v>
      </c>
      <c r="BE225" s="40">
        <f t="shared" si="142"/>
        <v>0.97173381713526685</v>
      </c>
      <c r="BF225" s="40">
        <f t="shared" si="143"/>
        <v>0</v>
      </c>
      <c r="BG225" s="40">
        <f t="shared" si="144"/>
        <v>0</v>
      </c>
      <c r="BH225" s="40">
        <f t="shared" si="144"/>
        <v>0</v>
      </c>
      <c r="BI225" s="40">
        <f t="shared" si="144"/>
        <v>0</v>
      </c>
      <c r="BJ225" s="40">
        <f t="shared" si="144"/>
        <v>0</v>
      </c>
      <c r="BK225" s="40">
        <f t="shared" si="145"/>
        <v>0</v>
      </c>
      <c r="BL225" s="40">
        <f t="shared" si="146"/>
        <v>0</v>
      </c>
      <c r="BM225" s="40">
        <f t="shared" si="146"/>
        <v>154.5312782089805</v>
      </c>
      <c r="BN225" s="40">
        <f t="shared" si="146"/>
        <v>437.77312269701406</v>
      </c>
      <c r="BO225" s="40">
        <f t="shared" si="146"/>
        <v>680.99840859984567</v>
      </c>
      <c r="BP225" s="40">
        <f t="shared" si="147"/>
        <v>867.63173463198666</v>
      </c>
      <c r="BQ225" s="40">
        <f t="shared" si="147"/>
        <v>984.95434805050127</v>
      </c>
      <c r="BR225" s="40">
        <f t="shared" si="147"/>
        <v>1024.9709066357036</v>
      </c>
      <c r="BS225" s="40">
        <f t="shared" si="132"/>
        <v>984.95434805050127</v>
      </c>
      <c r="BT225" s="40">
        <f t="shared" si="132"/>
        <v>867.63173463198666</v>
      </c>
      <c r="BU225" s="40">
        <f t="shared" si="132"/>
        <v>680.99840859984567</v>
      </c>
      <c r="BV225" s="40">
        <f t="shared" si="132"/>
        <v>437.77312269701406</v>
      </c>
      <c r="BW225" s="40">
        <f t="shared" si="156"/>
        <v>154.5312782089805</v>
      </c>
      <c r="BX225" s="40">
        <f t="shared" si="156"/>
        <v>0</v>
      </c>
      <c r="BY225" s="40">
        <f t="shared" si="156"/>
        <v>0</v>
      </c>
      <c r="BZ225" s="40">
        <f t="shared" si="156"/>
        <v>0</v>
      </c>
      <c r="CA225" s="40">
        <f t="shared" si="157"/>
        <v>0</v>
      </c>
      <c r="CB225" s="40">
        <f t="shared" si="157"/>
        <v>0</v>
      </c>
      <c r="CC225" s="40">
        <f t="shared" si="157"/>
        <v>0</v>
      </c>
      <c r="CD225" s="40">
        <f t="shared" si="157"/>
        <v>0</v>
      </c>
      <c r="CE225" s="40">
        <f t="shared" si="148"/>
        <v>522.73516238420882</v>
      </c>
      <c r="CF225" s="10">
        <f t="shared" si="134"/>
        <v>1.4432151269771365</v>
      </c>
      <c r="CG225" s="14">
        <v>44410</v>
      </c>
      <c r="CH225" s="35">
        <f t="shared" si="135"/>
        <v>7.5290322580645164</v>
      </c>
      <c r="CI225" s="7">
        <f t="shared" si="136"/>
        <v>24.866945510829854</v>
      </c>
      <c r="CJ225" s="7">
        <f t="shared" si="149"/>
        <v>12.682142210523226</v>
      </c>
      <c r="CK225" s="10">
        <f t="shared" si="137"/>
        <v>16.041654104314478</v>
      </c>
      <c r="CM225" s="17" t="s">
        <v>284</v>
      </c>
      <c r="CN225" t="s">
        <v>294</v>
      </c>
      <c r="CO225" s="18" t="s">
        <v>552</v>
      </c>
      <c r="CP225">
        <v>227.2</v>
      </c>
      <c r="CQ225">
        <v>195.2</v>
      </c>
      <c r="CR225">
        <v>202.4</v>
      </c>
      <c r="CS225">
        <v>166</v>
      </c>
      <c r="CT225">
        <v>146.9</v>
      </c>
      <c r="CU225">
        <v>115.6</v>
      </c>
      <c r="CV225">
        <v>131.4</v>
      </c>
      <c r="CW225">
        <v>145.30000000000001</v>
      </c>
      <c r="CX225">
        <v>145.80000000000001</v>
      </c>
      <c r="CY225">
        <v>178</v>
      </c>
      <c r="CZ225">
        <v>215.2</v>
      </c>
      <c r="DA225">
        <v>232.4</v>
      </c>
      <c r="DB225">
        <v>2101.4</v>
      </c>
      <c r="DC225" s="17">
        <v>-30.02</v>
      </c>
      <c r="DD225">
        <v>-51.22</v>
      </c>
      <c r="DE225">
        <v>46.97</v>
      </c>
      <c r="DF225" s="24">
        <v>3631</v>
      </c>
    </row>
    <row r="226" spans="1:110" ht="15.75" thickBot="1" x14ac:dyDescent="0.3">
      <c r="A226" s="8">
        <v>215</v>
      </c>
      <c r="B226" s="3" t="s">
        <v>23</v>
      </c>
      <c r="C226" s="14">
        <v>44411</v>
      </c>
      <c r="D226" s="11">
        <f t="shared" si="138"/>
        <v>17.108124643328132</v>
      </c>
      <c r="E226" s="8">
        <f t="shared" si="150"/>
        <v>-180</v>
      </c>
      <c r="F226" s="3">
        <f t="shared" si="150"/>
        <v>-165</v>
      </c>
      <c r="G226" s="3">
        <f t="shared" si="150"/>
        <v>-150</v>
      </c>
      <c r="H226" s="3">
        <f t="shared" si="150"/>
        <v>-135</v>
      </c>
      <c r="I226" s="3">
        <f t="shared" si="151"/>
        <v>-120</v>
      </c>
      <c r="J226" s="3">
        <f t="shared" si="151"/>
        <v>-105</v>
      </c>
      <c r="K226" s="3">
        <f t="shared" si="151"/>
        <v>-90</v>
      </c>
      <c r="L226" s="3">
        <f t="shared" si="130"/>
        <v>-75</v>
      </c>
      <c r="M226" s="3">
        <f t="shared" si="130"/>
        <v>-60</v>
      </c>
      <c r="N226" s="3">
        <f t="shared" si="130"/>
        <v>-45</v>
      </c>
      <c r="O226" s="3">
        <f t="shared" si="130"/>
        <v>-30</v>
      </c>
      <c r="P226" s="3">
        <f t="shared" si="152"/>
        <v>-15</v>
      </c>
      <c r="Q226" s="3">
        <f t="shared" si="152"/>
        <v>0</v>
      </c>
      <c r="R226" s="3">
        <f t="shared" si="152"/>
        <v>15</v>
      </c>
      <c r="S226" s="3">
        <f t="shared" si="152"/>
        <v>30</v>
      </c>
      <c r="T226" s="3">
        <f t="shared" si="153"/>
        <v>45</v>
      </c>
      <c r="U226" s="3">
        <f t="shared" si="153"/>
        <v>60</v>
      </c>
      <c r="V226" s="3">
        <f t="shared" si="153"/>
        <v>75</v>
      </c>
      <c r="W226" s="3">
        <f t="shared" si="153"/>
        <v>90</v>
      </c>
      <c r="X226" s="3">
        <f t="shared" si="158"/>
        <v>105</v>
      </c>
      <c r="Y226" s="3">
        <f t="shared" si="158"/>
        <v>120</v>
      </c>
      <c r="Z226" s="3">
        <f t="shared" si="158"/>
        <v>135</v>
      </c>
      <c r="AA226" s="3">
        <f t="shared" si="158"/>
        <v>150</v>
      </c>
      <c r="AB226" s="3">
        <f t="shared" si="162"/>
        <v>165</v>
      </c>
      <c r="AC226" s="3">
        <f t="shared" si="160"/>
        <v>180</v>
      </c>
      <c r="AD226" s="7">
        <f t="shared" si="139"/>
        <v>174.98812464332812</v>
      </c>
      <c r="AE226" s="7">
        <f t="shared" si="139"/>
        <v>165.01801476275196</v>
      </c>
      <c r="AF226" s="7">
        <f t="shared" si="139"/>
        <v>151.34879068447074</v>
      </c>
      <c r="AG226" s="7">
        <f t="shared" si="139"/>
        <v>137.46354866679474</v>
      </c>
      <c r="AH226" s="7">
        <f t="shared" si="140"/>
        <v>123.60566646487474</v>
      </c>
      <c r="AI226" s="7">
        <f t="shared" si="140"/>
        <v>109.87267061201379</v>
      </c>
      <c r="AJ226" s="7">
        <f t="shared" si="140"/>
        <v>96.359775491002722</v>
      </c>
      <c r="AK226" s="7">
        <f t="shared" si="131"/>
        <v>83.200889907669733</v>
      </c>
      <c r="AL226" s="7">
        <f t="shared" si="131"/>
        <v>70.613950669432029</v>
      </c>
      <c r="AM226" s="7">
        <f t="shared" si="131"/>
        <v>58.982161547110792</v>
      </c>
      <c r="AN226" s="7">
        <f t="shared" si="131"/>
        <v>49.003545636459748</v>
      </c>
      <c r="AO226" s="7">
        <f t="shared" si="154"/>
        <v>41.886859060971886</v>
      </c>
      <c r="AP226" s="7">
        <f t="shared" si="154"/>
        <v>39.228124643328137</v>
      </c>
      <c r="AQ226" s="7">
        <f t="shared" si="154"/>
        <v>41.886859060971886</v>
      </c>
      <c r="AR226" s="7">
        <f t="shared" si="154"/>
        <v>49.003545636459748</v>
      </c>
      <c r="AS226" s="7">
        <f t="shared" si="155"/>
        <v>58.982161547110792</v>
      </c>
      <c r="AT226" s="7">
        <f t="shared" si="155"/>
        <v>70.613950669432029</v>
      </c>
      <c r="AU226" s="7">
        <f t="shared" si="155"/>
        <v>83.200889907669733</v>
      </c>
      <c r="AV226" s="7">
        <f t="shared" si="155"/>
        <v>96.359775491002722</v>
      </c>
      <c r="AW226" s="7">
        <f t="shared" si="159"/>
        <v>109.87267061201379</v>
      </c>
      <c r="AX226" s="7">
        <f t="shared" si="159"/>
        <v>123.60566646487474</v>
      </c>
      <c r="AY226" s="7">
        <f t="shared" si="159"/>
        <v>137.46354866679474</v>
      </c>
      <c r="AZ226" s="7">
        <f t="shared" si="159"/>
        <v>151.34879068447074</v>
      </c>
      <c r="BA226" s="7">
        <f t="shared" si="163"/>
        <v>165.01801476275196</v>
      </c>
      <c r="BB226" s="7">
        <f t="shared" si="161"/>
        <v>174.98812464332812</v>
      </c>
      <c r="BC226" s="7">
        <f t="shared" si="141"/>
        <v>82.813011664267805</v>
      </c>
      <c r="BD226" s="7">
        <f t="shared" si="133"/>
        <v>11.041734888569041</v>
      </c>
      <c r="BE226" s="40">
        <f t="shared" si="142"/>
        <v>0.97203114954453662</v>
      </c>
      <c r="BF226" s="40">
        <f t="shared" si="143"/>
        <v>0</v>
      </c>
      <c r="BG226" s="40">
        <f t="shared" si="144"/>
        <v>0</v>
      </c>
      <c r="BH226" s="40">
        <f t="shared" si="144"/>
        <v>0</v>
      </c>
      <c r="BI226" s="40">
        <f t="shared" si="144"/>
        <v>0</v>
      </c>
      <c r="BJ226" s="40">
        <f t="shared" si="144"/>
        <v>0</v>
      </c>
      <c r="BK226" s="40">
        <f t="shared" si="145"/>
        <v>0</v>
      </c>
      <c r="BL226" s="40">
        <f t="shared" si="146"/>
        <v>0</v>
      </c>
      <c r="BM226" s="40">
        <f t="shared" si="146"/>
        <v>157.3107431922009</v>
      </c>
      <c r="BN226" s="40">
        <f t="shared" si="146"/>
        <v>441.059433183598</v>
      </c>
      <c r="BO226" s="40">
        <f t="shared" si="146"/>
        <v>684.71995718723724</v>
      </c>
      <c r="BP226" s="40">
        <f t="shared" si="147"/>
        <v>871.68725316032499</v>
      </c>
      <c r="BQ226" s="40">
        <f t="shared" si="147"/>
        <v>989.21980886036056</v>
      </c>
      <c r="BR226" s="40">
        <f t="shared" si="147"/>
        <v>1029.3079748481189</v>
      </c>
      <c r="BS226" s="40">
        <f t="shared" si="132"/>
        <v>989.21980886036056</v>
      </c>
      <c r="BT226" s="40">
        <f t="shared" si="132"/>
        <v>871.68725316032499</v>
      </c>
      <c r="BU226" s="40">
        <f t="shared" si="132"/>
        <v>684.71995718723724</v>
      </c>
      <c r="BV226" s="40">
        <f t="shared" si="132"/>
        <v>441.059433183598</v>
      </c>
      <c r="BW226" s="40">
        <f t="shared" si="156"/>
        <v>157.3107431922009</v>
      </c>
      <c r="BX226" s="40">
        <f t="shared" si="156"/>
        <v>0</v>
      </c>
      <c r="BY226" s="40">
        <f t="shared" si="156"/>
        <v>0</v>
      </c>
      <c r="BZ226" s="40">
        <f t="shared" si="156"/>
        <v>0</v>
      </c>
      <c r="CA226" s="40">
        <f t="shared" si="157"/>
        <v>0</v>
      </c>
      <c r="CB226" s="40">
        <f t="shared" si="157"/>
        <v>0</v>
      </c>
      <c r="CC226" s="40">
        <f t="shared" si="157"/>
        <v>0</v>
      </c>
      <c r="CD226" s="40">
        <f t="shared" si="157"/>
        <v>0</v>
      </c>
      <c r="CE226" s="40">
        <f t="shared" si="148"/>
        <v>524.94706717254064</v>
      </c>
      <c r="CF226" s="10">
        <f t="shared" si="134"/>
        <v>1.4453597170339423</v>
      </c>
      <c r="CG226" s="14">
        <v>44411</v>
      </c>
      <c r="CH226" s="35">
        <f t="shared" si="135"/>
        <v>7.5290322580645164</v>
      </c>
      <c r="CI226" s="7">
        <f t="shared" si="136"/>
        <v>25.040203439977045</v>
      </c>
      <c r="CJ226" s="7">
        <f t="shared" si="149"/>
        <v>12.770503754388294</v>
      </c>
      <c r="CK226" s="10">
        <f t="shared" si="137"/>
        <v>16.140229322125847</v>
      </c>
      <c r="CM226" s="17" t="s">
        <v>206</v>
      </c>
      <c r="CN226" t="s">
        <v>216</v>
      </c>
      <c r="CO226" s="18" t="s">
        <v>553</v>
      </c>
      <c r="CP226">
        <v>133.30000000000001</v>
      </c>
      <c r="CQ226">
        <v>113.8</v>
      </c>
      <c r="CR226">
        <v>118.9</v>
      </c>
      <c r="CS226">
        <v>130.4</v>
      </c>
      <c r="CT226">
        <v>163.5</v>
      </c>
      <c r="CU226">
        <v>192.7</v>
      </c>
      <c r="CV226">
        <v>229.2</v>
      </c>
      <c r="CW226">
        <v>259.89999999999998</v>
      </c>
      <c r="CX226">
        <v>242.3</v>
      </c>
      <c r="CY226">
        <v>224.1</v>
      </c>
      <c r="CZ226">
        <v>165.3</v>
      </c>
      <c r="DA226">
        <v>148</v>
      </c>
      <c r="DB226">
        <v>2121.4</v>
      </c>
      <c r="DC226" s="17">
        <v>-1.73</v>
      </c>
      <c r="DD226">
        <v>-52.23</v>
      </c>
      <c r="DE226">
        <v>15.93</v>
      </c>
      <c r="DF226" s="24">
        <v>10341</v>
      </c>
    </row>
    <row r="227" spans="1:110" ht="15.75" thickBot="1" x14ac:dyDescent="0.3">
      <c r="A227" s="8">
        <v>216</v>
      </c>
      <c r="B227" s="3" t="s">
        <v>23</v>
      </c>
      <c r="C227" s="14">
        <v>44412</v>
      </c>
      <c r="D227" s="11">
        <f t="shared" si="138"/>
        <v>16.829523625701309</v>
      </c>
      <c r="E227" s="8">
        <f t="shared" si="150"/>
        <v>-180</v>
      </c>
      <c r="F227" s="3">
        <f t="shared" si="150"/>
        <v>-165</v>
      </c>
      <c r="G227" s="3">
        <f t="shared" si="150"/>
        <v>-150</v>
      </c>
      <c r="H227" s="3">
        <f t="shared" si="150"/>
        <v>-135</v>
      </c>
      <c r="I227" s="3">
        <f t="shared" si="151"/>
        <v>-120</v>
      </c>
      <c r="J227" s="3">
        <f t="shared" si="151"/>
        <v>-105</v>
      </c>
      <c r="K227" s="3">
        <f t="shared" si="151"/>
        <v>-90</v>
      </c>
      <c r="L227" s="3">
        <f t="shared" si="130"/>
        <v>-75</v>
      </c>
      <c r="M227" s="3">
        <f t="shared" si="130"/>
        <v>-60</v>
      </c>
      <c r="N227" s="3">
        <f t="shared" si="130"/>
        <v>-45</v>
      </c>
      <c r="O227" s="3">
        <f t="shared" si="130"/>
        <v>-30</v>
      </c>
      <c r="P227" s="3">
        <f t="shared" si="152"/>
        <v>-15</v>
      </c>
      <c r="Q227" s="3">
        <f t="shared" si="152"/>
        <v>0</v>
      </c>
      <c r="R227" s="3">
        <f t="shared" si="152"/>
        <v>15</v>
      </c>
      <c r="S227" s="3">
        <f t="shared" si="152"/>
        <v>30</v>
      </c>
      <c r="T227" s="3">
        <f t="shared" si="153"/>
        <v>45</v>
      </c>
      <c r="U227" s="3">
        <f t="shared" si="153"/>
        <v>60</v>
      </c>
      <c r="V227" s="3">
        <f t="shared" si="153"/>
        <v>75</v>
      </c>
      <c r="W227" s="3">
        <f t="shared" si="153"/>
        <v>90</v>
      </c>
      <c r="X227" s="3">
        <f t="shared" si="158"/>
        <v>105</v>
      </c>
      <c r="Y227" s="3">
        <f t="shared" si="158"/>
        <v>120</v>
      </c>
      <c r="Z227" s="3">
        <f t="shared" si="158"/>
        <v>135</v>
      </c>
      <c r="AA227" s="3">
        <f t="shared" si="158"/>
        <v>150</v>
      </c>
      <c r="AB227" s="3">
        <f t="shared" si="162"/>
        <v>165</v>
      </c>
      <c r="AC227" s="3">
        <f t="shared" si="160"/>
        <v>180</v>
      </c>
      <c r="AD227" s="7">
        <f t="shared" si="139"/>
        <v>174.70952362570139</v>
      </c>
      <c r="AE227" s="7">
        <f t="shared" si="139"/>
        <v>164.91169519403843</v>
      </c>
      <c r="AF227" s="7">
        <f t="shared" si="139"/>
        <v>151.27565965494895</v>
      </c>
      <c r="AG227" s="7">
        <f t="shared" si="139"/>
        <v>137.3939615217387</v>
      </c>
      <c r="AH227" s="7">
        <f t="shared" si="140"/>
        <v>123.5304452497444</v>
      </c>
      <c r="AI227" s="7">
        <f t="shared" si="140"/>
        <v>109.78673125155954</v>
      </c>
      <c r="AJ227" s="7">
        <f t="shared" si="140"/>
        <v>96.258824814121525</v>
      </c>
      <c r="AK227" s="7">
        <f t="shared" si="131"/>
        <v>83.080191080104115</v>
      </c>
      <c r="AL227" s="7">
        <f t="shared" si="131"/>
        <v>70.467588340806273</v>
      </c>
      <c r="AM227" s="7">
        <f t="shared" si="131"/>
        <v>58.802761279717835</v>
      </c>
      <c r="AN227" s="7">
        <f t="shared" si="131"/>
        <v>48.783804418271053</v>
      </c>
      <c r="AO227" s="7">
        <f t="shared" si="154"/>
        <v>41.626940925930228</v>
      </c>
      <c r="AP227" s="7">
        <f t="shared" si="154"/>
        <v>38.94952362570131</v>
      </c>
      <c r="AQ227" s="7">
        <f t="shared" si="154"/>
        <v>41.626940925930228</v>
      </c>
      <c r="AR227" s="7">
        <f t="shared" si="154"/>
        <v>48.783804418271053</v>
      </c>
      <c r="AS227" s="7">
        <f t="shared" si="155"/>
        <v>58.802761279717835</v>
      </c>
      <c r="AT227" s="7">
        <f t="shared" si="155"/>
        <v>70.467588340806273</v>
      </c>
      <c r="AU227" s="7">
        <f t="shared" si="155"/>
        <v>83.080191080104115</v>
      </c>
      <c r="AV227" s="7">
        <f t="shared" si="155"/>
        <v>96.258824814121525</v>
      </c>
      <c r="AW227" s="7">
        <f t="shared" si="159"/>
        <v>109.78673125155954</v>
      </c>
      <c r="AX227" s="7">
        <f t="shared" si="159"/>
        <v>123.5304452497444</v>
      </c>
      <c r="AY227" s="7">
        <f t="shared" si="159"/>
        <v>137.3939615217387</v>
      </c>
      <c r="AZ227" s="7">
        <f t="shared" si="159"/>
        <v>151.27565965494895</v>
      </c>
      <c r="BA227" s="7">
        <f t="shared" si="163"/>
        <v>164.91169519403843</v>
      </c>
      <c r="BB227" s="7">
        <f t="shared" si="161"/>
        <v>174.70952362570139</v>
      </c>
      <c r="BC227" s="7">
        <f t="shared" si="141"/>
        <v>82.937760327721975</v>
      </c>
      <c r="BD227" s="7">
        <f t="shared" si="133"/>
        <v>11.058368043696264</v>
      </c>
      <c r="BE227" s="40">
        <f t="shared" si="142"/>
        <v>0.97233676972781347</v>
      </c>
      <c r="BF227" s="40">
        <f t="shared" si="143"/>
        <v>0</v>
      </c>
      <c r="BG227" s="40">
        <f t="shared" si="144"/>
        <v>0</v>
      </c>
      <c r="BH227" s="40">
        <f t="shared" si="144"/>
        <v>0</v>
      </c>
      <c r="BI227" s="40">
        <f t="shared" si="144"/>
        <v>0</v>
      </c>
      <c r="BJ227" s="40">
        <f t="shared" si="144"/>
        <v>0</v>
      </c>
      <c r="BK227" s="40">
        <f t="shared" si="145"/>
        <v>0</v>
      </c>
      <c r="BL227" s="40">
        <f t="shared" si="146"/>
        <v>0</v>
      </c>
      <c r="BM227" s="40">
        <f t="shared" si="146"/>
        <v>160.14020997259883</v>
      </c>
      <c r="BN227" s="40">
        <f t="shared" si="146"/>
        <v>444.39956522301236</v>
      </c>
      <c r="BO227" s="40">
        <f t="shared" si="146"/>
        <v>688.49860742599924</v>
      </c>
      <c r="BP227" s="40">
        <f t="shared" si="147"/>
        <v>875.80239024816626</v>
      </c>
      <c r="BQ227" s="40">
        <f t="shared" si="147"/>
        <v>993.5464704243193</v>
      </c>
      <c r="BR227" s="40">
        <f t="shared" si="147"/>
        <v>1033.7067834717457</v>
      </c>
      <c r="BS227" s="40">
        <f t="shared" si="132"/>
        <v>993.5464704243193</v>
      </c>
      <c r="BT227" s="40">
        <f t="shared" si="132"/>
        <v>875.80239024816626</v>
      </c>
      <c r="BU227" s="40">
        <f t="shared" si="132"/>
        <v>688.49860742599924</v>
      </c>
      <c r="BV227" s="40">
        <f t="shared" si="132"/>
        <v>444.39956522301236</v>
      </c>
      <c r="BW227" s="40">
        <f t="shared" si="156"/>
        <v>160.14020997259883</v>
      </c>
      <c r="BX227" s="40">
        <f t="shared" si="156"/>
        <v>0</v>
      </c>
      <c r="BY227" s="40">
        <f t="shared" si="156"/>
        <v>0</v>
      </c>
      <c r="BZ227" s="40">
        <f t="shared" si="156"/>
        <v>0</v>
      </c>
      <c r="CA227" s="40">
        <f t="shared" si="157"/>
        <v>0</v>
      </c>
      <c r="CB227" s="40">
        <f t="shared" si="157"/>
        <v>0</v>
      </c>
      <c r="CC227" s="40">
        <f t="shared" si="157"/>
        <v>0</v>
      </c>
      <c r="CD227" s="40">
        <f t="shared" si="157"/>
        <v>0</v>
      </c>
      <c r="CE227" s="40">
        <f t="shared" si="148"/>
        <v>527.19045957059029</v>
      </c>
      <c r="CF227" s="10">
        <f t="shared" si="134"/>
        <v>1.4475369919486796</v>
      </c>
      <c r="CG227" s="14">
        <v>44412</v>
      </c>
      <c r="CH227" s="35">
        <f t="shared" si="135"/>
        <v>7.5290322580645164</v>
      </c>
      <c r="CI227" s="7">
        <f t="shared" si="136"/>
        <v>25.216108065208136</v>
      </c>
      <c r="CJ227" s="7">
        <f t="shared" si="149"/>
        <v>12.86021511325615</v>
      </c>
      <c r="CK227" s="10">
        <f t="shared" si="137"/>
        <v>16.240164342734634</v>
      </c>
      <c r="CM227" s="17" t="s">
        <v>36</v>
      </c>
      <c r="CN227" t="s">
        <v>40</v>
      </c>
      <c r="CO227" s="18" t="s">
        <v>554</v>
      </c>
      <c r="CP227">
        <v>282.8</v>
      </c>
      <c r="CQ227">
        <v>240.3</v>
      </c>
      <c r="CR227">
        <v>256.39999999999998</v>
      </c>
      <c r="CS227">
        <v>225.2</v>
      </c>
      <c r="CT227">
        <v>213.9</v>
      </c>
      <c r="CU227">
        <v>180.2</v>
      </c>
      <c r="CV227">
        <v>185.3</v>
      </c>
      <c r="CW227">
        <v>213.9</v>
      </c>
      <c r="CX227">
        <v>246.1</v>
      </c>
      <c r="CY227">
        <v>276</v>
      </c>
      <c r="CZ227">
        <v>291.8</v>
      </c>
      <c r="DA227">
        <v>292.7</v>
      </c>
      <c r="DB227">
        <v>2904.6</v>
      </c>
      <c r="DC227" s="17">
        <v>-9.18</v>
      </c>
      <c r="DD227">
        <v>-35.43</v>
      </c>
      <c r="DE227">
        <v>50.02</v>
      </c>
      <c r="DF227" s="24">
        <v>9935</v>
      </c>
    </row>
    <row r="228" spans="1:110" ht="15.75" thickBot="1" x14ac:dyDescent="0.3">
      <c r="A228" s="8">
        <v>217</v>
      </c>
      <c r="B228" s="3" t="s">
        <v>23</v>
      </c>
      <c r="C228" s="14">
        <v>44413</v>
      </c>
      <c r="D228" s="11">
        <f t="shared" si="138"/>
        <v>16.545935657013324</v>
      </c>
      <c r="E228" s="8">
        <f t="shared" si="150"/>
        <v>-180</v>
      </c>
      <c r="F228" s="3">
        <f t="shared" si="150"/>
        <v>-165</v>
      </c>
      <c r="G228" s="3">
        <f t="shared" si="150"/>
        <v>-150</v>
      </c>
      <c r="H228" s="3">
        <f t="shared" si="150"/>
        <v>-135</v>
      </c>
      <c r="I228" s="3">
        <f t="shared" si="151"/>
        <v>-120</v>
      </c>
      <c r="J228" s="3">
        <f t="shared" si="151"/>
        <v>-105</v>
      </c>
      <c r="K228" s="3">
        <f t="shared" si="151"/>
        <v>-90</v>
      </c>
      <c r="L228" s="3">
        <f t="shared" si="130"/>
        <v>-75</v>
      </c>
      <c r="M228" s="3">
        <f t="shared" si="130"/>
        <v>-60</v>
      </c>
      <c r="N228" s="3">
        <f t="shared" si="130"/>
        <v>-45</v>
      </c>
      <c r="O228" s="3">
        <f t="shared" si="130"/>
        <v>-30</v>
      </c>
      <c r="P228" s="3">
        <f t="shared" si="152"/>
        <v>-15</v>
      </c>
      <c r="Q228" s="3">
        <f t="shared" si="152"/>
        <v>0</v>
      </c>
      <c r="R228" s="3">
        <f t="shared" si="152"/>
        <v>15</v>
      </c>
      <c r="S228" s="3">
        <f t="shared" si="152"/>
        <v>30</v>
      </c>
      <c r="T228" s="3">
        <f t="shared" si="153"/>
        <v>45</v>
      </c>
      <c r="U228" s="3">
        <f t="shared" si="153"/>
        <v>60</v>
      </c>
      <c r="V228" s="3">
        <f t="shared" si="153"/>
        <v>75</v>
      </c>
      <c r="W228" s="3">
        <f t="shared" si="153"/>
        <v>90</v>
      </c>
      <c r="X228" s="3">
        <f t="shared" si="158"/>
        <v>105</v>
      </c>
      <c r="Y228" s="3">
        <f t="shared" si="158"/>
        <v>120</v>
      </c>
      <c r="Z228" s="3">
        <f t="shared" si="158"/>
        <v>135</v>
      </c>
      <c r="AA228" s="3">
        <f t="shared" si="158"/>
        <v>150</v>
      </c>
      <c r="AB228" s="3">
        <f t="shared" si="162"/>
        <v>165</v>
      </c>
      <c r="AC228" s="3">
        <f t="shared" si="160"/>
        <v>180</v>
      </c>
      <c r="AD228" s="7">
        <f t="shared" si="139"/>
        <v>174.42593565701333</v>
      </c>
      <c r="AE228" s="7">
        <f t="shared" si="139"/>
        <v>164.79909482420376</v>
      </c>
      <c r="AF228" s="7">
        <f t="shared" si="139"/>
        <v>151.19886151508032</v>
      </c>
      <c r="AG228" s="7">
        <f t="shared" si="139"/>
        <v>137.32171237919596</v>
      </c>
      <c r="AH228" s="7">
        <f t="shared" si="140"/>
        <v>123.45302361787122</v>
      </c>
      <c r="AI228" s="7">
        <f t="shared" si="140"/>
        <v>109.69880093531866</v>
      </c>
      <c r="AJ228" s="7">
        <f t="shared" si="140"/>
        <v>96.15593460800315</v>
      </c>
      <c r="AK228" s="7">
        <f t="shared" si="131"/>
        <v>82.957468957187274</v>
      </c>
      <c r="AL228" s="7">
        <f t="shared" si="131"/>
        <v>70.318963823176134</v>
      </c>
      <c r="AM228" s="7">
        <f t="shared" si="131"/>
        <v>58.620643880795008</v>
      </c>
      <c r="AN228" s="7">
        <f t="shared" si="131"/>
        <v>48.560591972949183</v>
      </c>
      <c r="AO228" s="7">
        <f t="shared" si="154"/>
        <v>41.362574260727726</v>
      </c>
      <c r="AP228" s="7">
        <f t="shared" si="154"/>
        <v>38.665935657013328</v>
      </c>
      <c r="AQ228" s="7">
        <f t="shared" si="154"/>
        <v>41.362574260727726</v>
      </c>
      <c r="AR228" s="7">
        <f t="shared" si="154"/>
        <v>48.560591972949183</v>
      </c>
      <c r="AS228" s="7">
        <f t="shared" si="155"/>
        <v>58.620643880795008</v>
      </c>
      <c r="AT228" s="7">
        <f t="shared" si="155"/>
        <v>70.318963823176134</v>
      </c>
      <c r="AU228" s="7">
        <f t="shared" si="155"/>
        <v>82.957468957187274</v>
      </c>
      <c r="AV228" s="7">
        <f t="shared" si="155"/>
        <v>96.15593460800315</v>
      </c>
      <c r="AW228" s="7">
        <f t="shared" si="159"/>
        <v>109.69880093531866</v>
      </c>
      <c r="AX228" s="7">
        <f t="shared" si="159"/>
        <v>123.45302361787122</v>
      </c>
      <c r="AY228" s="7">
        <f t="shared" si="159"/>
        <v>137.32171237919596</v>
      </c>
      <c r="AZ228" s="7">
        <f t="shared" si="159"/>
        <v>151.19886151508032</v>
      </c>
      <c r="BA228" s="7">
        <f t="shared" si="163"/>
        <v>164.79909482420376</v>
      </c>
      <c r="BB228" s="7">
        <f t="shared" si="161"/>
        <v>174.42593565701333</v>
      </c>
      <c r="BC228" s="7">
        <f t="shared" si="141"/>
        <v>83.064331318317002</v>
      </c>
      <c r="BD228" s="7">
        <f t="shared" si="133"/>
        <v>11.0752441757756</v>
      </c>
      <c r="BE228" s="40">
        <f t="shared" si="142"/>
        <v>0.97265058712324137</v>
      </c>
      <c r="BF228" s="40">
        <f t="shared" si="143"/>
        <v>0</v>
      </c>
      <c r="BG228" s="40">
        <f t="shared" si="144"/>
        <v>0</v>
      </c>
      <c r="BH228" s="40">
        <f t="shared" si="144"/>
        <v>0</v>
      </c>
      <c r="BI228" s="40">
        <f t="shared" si="144"/>
        <v>0</v>
      </c>
      <c r="BJ228" s="40">
        <f t="shared" si="144"/>
        <v>0</v>
      </c>
      <c r="BK228" s="40">
        <f t="shared" si="145"/>
        <v>0</v>
      </c>
      <c r="BL228" s="40">
        <f t="shared" si="146"/>
        <v>0</v>
      </c>
      <c r="BM228" s="40">
        <f t="shared" si="146"/>
        <v>163.01868566597585</v>
      </c>
      <c r="BN228" s="40">
        <f t="shared" si="146"/>
        <v>447.79201265803147</v>
      </c>
      <c r="BO228" s="40">
        <f t="shared" si="146"/>
        <v>692.33241240136601</v>
      </c>
      <c r="BP228" s="40">
        <f t="shared" si="147"/>
        <v>879.97486077559017</v>
      </c>
      <c r="BQ228" s="40">
        <f t="shared" si="147"/>
        <v>997.93183501780766</v>
      </c>
      <c r="BR228" s="40">
        <f t="shared" si="147"/>
        <v>1038.1647622665284</v>
      </c>
      <c r="BS228" s="40">
        <f t="shared" si="132"/>
        <v>997.93183501780766</v>
      </c>
      <c r="BT228" s="40">
        <f t="shared" si="132"/>
        <v>879.97486077559017</v>
      </c>
      <c r="BU228" s="40">
        <f t="shared" si="132"/>
        <v>692.33241240136601</v>
      </c>
      <c r="BV228" s="40">
        <f t="shared" si="132"/>
        <v>447.79201265803147</v>
      </c>
      <c r="BW228" s="40">
        <f t="shared" si="156"/>
        <v>163.01868566597585</v>
      </c>
      <c r="BX228" s="40">
        <f t="shared" si="156"/>
        <v>0</v>
      </c>
      <c r="BY228" s="40">
        <f t="shared" si="156"/>
        <v>0</v>
      </c>
      <c r="BZ228" s="40">
        <f t="shared" si="156"/>
        <v>0</v>
      </c>
      <c r="CA228" s="40">
        <f t="shared" si="157"/>
        <v>0</v>
      </c>
      <c r="CB228" s="40">
        <f t="shared" si="157"/>
        <v>0</v>
      </c>
      <c r="CC228" s="40">
        <f t="shared" si="157"/>
        <v>0</v>
      </c>
      <c r="CD228" s="40">
        <f t="shared" si="157"/>
        <v>0</v>
      </c>
      <c r="CE228" s="40">
        <f t="shared" si="148"/>
        <v>529.46402875592946</v>
      </c>
      <c r="CF228" s="10">
        <f t="shared" si="134"/>
        <v>1.4497460724720737</v>
      </c>
      <c r="CG228" s="14">
        <v>44413</v>
      </c>
      <c r="CH228" s="35">
        <f t="shared" si="135"/>
        <v>7.5290322580645164</v>
      </c>
      <c r="CI228" s="7">
        <f t="shared" si="136"/>
        <v>25.394569989108451</v>
      </c>
      <c r="CJ228" s="7">
        <f t="shared" si="149"/>
        <v>12.951230694445311</v>
      </c>
      <c r="CK228" s="10">
        <f t="shared" si="137"/>
        <v>16.341401105993601</v>
      </c>
      <c r="CM228" s="17" t="s">
        <v>331</v>
      </c>
      <c r="CN228" t="s">
        <v>335</v>
      </c>
      <c r="CO228" s="18" t="s">
        <v>555</v>
      </c>
      <c r="CP228">
        <v>141.69999999999999</v>
      </c>
      <c r="CQ228">
        <v>135.6</v>
      </c>
      <c r="CR228">
        <v>141.19999999999999</v>
      </c>
      <c r="CS228">
        <v>187.9</v>
      </c>
      <c r="CT228">
        <v>255.9</v>
      </c>
      <c r="CU228">
        <v>271.89999999999998</v>
      </c>
      <c r="CV228">
        <v>290</v>
      </c>
      <c r="CW228">
        <v>278.7</v>
      </c>
      <c r="CX228">
        <v>191.6</v>
      </c>
      <c r="CY228">
        <v>174.5</v>
      </c>
      <c r="CZ228">
        <v>163.1</v>
      </c>
      <c r="DA228">
        <v>144.6</v>
      </c>
      <c r="DB228">
        <v>2376.6999999999998</v>
      </c>
      <c r="DC228" s="17">
        <v>-10.72</v>
      </c>
      <c r="DD228">
        <v>-48.42</v>
      </c>
      <c r="DE228">
        <v>239.2</v>
      </c>
      <c r="DF228" s="24">
        <v>5480</v>
      </c>
    </row>
    <row r="229" spans="1:110" ht="15.75" thickBot="1" x14ac:dyDescent="0.3">
      <c r="A229" s="8">
        <v>218</v>
      </c>
      <c r="B229" s="3" t="s">
        <v>23</v>
      </c>
      <c r="C229" s="14">
        <v>44414</v>
      </c>
      <c r="D229" s="11">
        <f t="shared" si="138"/>
        <v>16.257444770499625</v>
      </c>
      <c r="E229" s="8">
        <f t="shared" si="150"/>
        <v>-180</v>
      </c>
      <c r="F229" s="3">
        <f t="shared" si="150"/>
        <v>-165</v>
      </c>
      <c r="G229" s="3">
        <f t="shared" si="150"/>
        <v>-150</v>
      </c>
      <c r="H229" s="3">
        <f t="shared" si="150"/>
        <v>-135</v>
      </c>
      <c r="I229" s="3">
        <f t="shared" si="151"/>
        <v>-120</v>
      </c>
      <c r="J229" s="3">
        <f t="shared" si="151"/>
        <v>-105</v>
      </c>
      <c r="K229" s="3">
        <f t="shared" si="151"/>
        <v>-90</v>
      </c>
      <c r="L229" s="3">
        <f t="shared" si="130"/>
        <v>-75</v>
      </c>
      <c r="M229" s="3">
        <f t="shared" si="130"/>
        <v>-60</v>
      </c>
      <c r="N229" s="3">
        <f t="shared" si="130"/>
        <v>-45</v>
      </c>
      <c r="O229" s="3">
        <f t="shared" si="130"/>
        <v>-30</v>
      </c>
      <c r="P229" s="3">
        <f t="shared" si="152"/>
        <v>-15</v>
      </c>
      <c r="Q229" s="3">
        <f t="shared" si="152"/>
        <v>0</v>
      </c>
      <c r="R229" s="3">
        <f t="shared" si="152"/>
        <v>15</v>
      </c>
      <c r="S229" s="3">
        <f t="shared" si="152"/>
        <v>30</v>
      </c>
      <c r="T229" s="3">
        <f t="shared" si="153"/>
        <v>45</v>
      </c>
      <c r="U229" s="3">
        <f t="shared" si="153"/>
        <v>60</v>
      </c>
      <c r="V229" s="3">
        <f t="shared" si="153"/>
        <v>75</v>
      </c>
      <c r="W229" s="3">
        <f t="shared" si="153"/>
        <v>90</v>
      </c>
      <c r="X229" s="3">
        <f t="shared" si="158"/>
        <v>105</v>
      </c>
      <c r="Y229" s="3">
        <f t="shared" si="158"/>
        <v>120</v>
      </c>
      <c r="Z229" s="3">
        <f t="shared" si="158"/>
        <v>135</v>
      </c>
      <c r="AA229" s="3">
        <f t="shared" si="158"/>
        <v>150</v>
      </c>
      <c r="AB229" s="3">
        <f t="shared" si="162"/>
        <v>165</v>
      </c>
      <c r="AC229" s="3">
        <f t="shared" si="160"/>
        <v>180</v>
      </c>
      <c r="AD229" s="7">
        <f t="shared" si="139"/>
        <v>174.13744477049974</v>
      </c>
      <c r="AE229" s="7">
        <f t="shared" si="139"/>
        <v>164.68011600096963</v>
      </c>
      <c r="AF229" s="7">
        <f t="shared" si="139"/>
        <v>151.11831418688902</v>
      </c>
      <c r="AG229" s="7">
        <f t="shared" si="139"/>
        <v>137.24675561086849</v>
      </c>
      <c r="AH229" s="7">
        <f t="shared" si="140"/>
        <v>123.37338361407797</v>
      </c>
      <c r="AI229" s="7">
        <f t="shared" si="140"/>
        <v>109.60888460250801</v>
      </c>
      <c r="AJ229" s="7">
        <f t="shared" si="140"/>
        <v>96.051130693808304</v>
      </c>
      <c r="AK229" s="7">
        <f t="shared" si="131"/>
        <v>82.832769764428065</v>
      </c>
      <c r="AL229" s="7">
        <f t="shared" si="131"/>
        <v>70.168143773767625</v>
      </c>
      <c r="AM229" s="7">
        <f t="shared" si="131"/>
        <v>58.435895061091593</v>
      </c>
      <c r="AN229" s="7">
        <f t="shared" si="131"/>
        <v>48.334005917841559</v>
      </c>
      <c r="AO229" s="7">
        <f t="shared" si="154"/>
        <v>41.093852375845955</v>
      </c>
      <c r="AP229" s="7">
        <f t="shared" si="154"/>
        <v>38.377444770499622</v>
      </c>
      <c r="AQ229" s="7">
        <f t="shared" si="154"/>
        <v>41.093852375845955</v>
      </c>
      <c r="AR229" s="7">
        <f t="shared" si="154"/>
        <v>48.334005917841559</v>
      </c>
      <c r="AS229" s="7">
        <f t="shared" si="155"/>
        <v>58.435895061091593</v>
      </c>
      <c r="AT229" s="7">
        <f t="shared" si="155"/>
        <v>70.168143773767625</v>
      </c>
      <c r="AU229" s="7">
        <f t="shared" si="155"/>
        <v>82.832769764428065</v>
      </c>
      <c r="AV229" s="7">
        <f t="shared" si="155"/>
        <v>96.051130693808304</v>
      </c>
      <c r="AW229" s="7">
        <f t="shared" si="159"/>
        <v>109.60888460250801</v>
      </c>
      <c r="AX229" s="7">
        <f t="shared" si="159"/>
        <v>123.37338361407797</v>
      </c>
      <c r="AY229" s="7">
        <f t="shared" si="159"/>
        <v>137.24675561086849</v>
      </c>
      <c r="AZ229" s="7">
        <f t="shared" si="159"/>
        <v>151.11831418688902</v>
      </c>
      <c r="BA229" s="7">
        <f t="shared" si="163"/>
        <v>164.68011600096963</v>
      </c>
      <c r="BB229" s="7">
        <f t="shared" si="161"/>
        <v>174.13744477049974</v>
      </c>
      <c r="BC229" s="7">
        <f t="shared" si="141"/>
        <v>83.192674512540961</v>
      </c>
      <c r="BD229" s="7">
        <f t="shared" si="133"/>
        <v>11.092356601672128</v>
      </c>
      <c r="BE229" s="40">
        <f t="shared" si="142"/>
        <v>0.97297250873995333</v>
      </c>
      <c r="BF229" s="40">
        <f t="shared" si="143"/>
        <v>0</v>
      </c>
      <c r="BG229" s="40">
        <f t="shared" si="144"/>
        <v>0</v>
      </c>
      <c r="BH229" s="40">
        <f t="shared" si="144"/>
        <v>0</v>
      </c>
      <c r="BI229" s="40">
        <f t="shared" si="144"/>
        <v>0</v>
      </c>
      <c r="BJ229" s="40">
        <f t="shared" si="144"/>
        <v>0</v>
      </c>
      <c r="BK229" s="40">
        <f t="shared" si="145"/>
        <v>0</v>
      </c>
      <c r="BL229" s="40">
        <f t="shared" si="146"/>
        <v>0</v>
      </c>
      <c r="BM229" s="40">
        <f t="shared" si="146"/>
        <v>165.94515595221986</v>
      </c>
      <c r="BN229" s="40">
        <f t="shared" si="146"/>
        <v>451.23524493940084</v>
      </c>
      <c r="BO229" s="40">
        <f t="shared" si="146"/>
        <v>696.21939826806909</v>
      </c>
      <c r="BP229" s="40">
        <f t="shared" si="147"/>
        <v>884.20235074433208</v>
      </c>
      <c r="BQ229" s="40">
        <f t="shared" si="147"/>
        <v>1002.3733748134495</v>
      </c>
      <c r="BR229" s="40">
        <f t="shared" si="147"/>
        <v>1042.6793104719618</v>
      </c>
      <c r="BS229" s="40">
        <f t="shared" si="132"/>
        <v>1002.3733748134495</v>
      </c>
      <c r="BT229" s="40">
        <f t="shared" si="132"/>
        <v>884.20235074433208</v>
      </c>
      <c r="BU229" s="40">
        <f t="shared" si="132"/>
        <v>696.21939826806909</v>
      </c>
      <c r="BV229" s="40">
        <f t="shared" si="132"/>
        <v>451.23524493940084</v>
      </c>
      <c r="BW229" s="40">
        <f t="shared" si="156"/>
        <v>165.94515595221986</v>
      </c>
      <c r="BX229" s="40">
        <f t="shared" si="156"/>
        <v>0</v>
      </c>
      <c r="BY229" s="40">
        <f t="shared" si="156"/>
        <v>0</v>
      </c>
      <c r="BZ229" s="40">
        <f t="shared" si="156"/>
        <v>0</v>
      </c>
      <c r="CA229" s="40">
        <f t="shared" si="157"/>
        <v>0</v>
      </c>
      <c r="CB229" s="40">
        <f t="shared" si="157"/>
        <v>0</v>
      </c>
      <c r="CC229" s="40">
        <f t="shared" si="157"/>
        <v>0</v>
      </c>
      <c r="CD229" s="40">
        <f t="shared" si="157"/>
        <v>0</v>
      </c>
      <c r="CE229" s="40">
        <f t="shared" si="148"/>
        <v>531.76644834070055</v>
      </c>
      <c r="CF229" s="10">
        <f t="shared" si="134"/>
        <v>1.4519860837838083</v>
      </c>
      <c r="CG229" s="14">
        <v>44414</v>
      </c>
      <c r="CH229" s="35">
        <f t="shared" si="135"/>
        <v>7.5290322580645164</v>
      </c>
      <c r="CI229" s="7">
        <f t="shared" si="136"/>
        <v>25.575498629458171</v>
      </c>
      <c r="CJ229" s="7">
        <f t="shared" si="149"/>
        <v>13.043504301023667</v>
      </c>
      <c r="CK229" s="10">
        <f t="shared" si="137"/>
        <v>16.443881002122641</v>
      </c>
      <c r="CM229" s="17" t="s">
        <v>57</v>
      </c>
      <c r="CN229" t="s">
        <v>58</v>
      </c>
      <c r="CO229" s="18" t="s">
        <v>556</v>
      </c>
      <c r="CP229">
        <v>104.1</v>
      </c>
      <c r="CQ229" t="s">
        <v>12</v>
      </c>
      <c r="CR229">
        <v>105.9</v>
      </c>
      <c r="CS229">
        <v>109</v>
      </c>
      <c r="CT229">
        <v>129.5</v>
      </c>
      <c r="CU229">
        <v>165.1</v>
      </c>
      <c r="CV229">
        <v>199.3</v>
      </c>
      <c r="CW229">
        <v>220.4</v>
      </c>
      <c r="CX229">
        <v>235</v>
      </c>
      <c r="CY229">
        <v>231.7</v>
      </c>
      <c r="CZ229">
        <v>195.7</v>
      </c>
      <c r="DA229">
        <v>155.1</v>
      </c>
      <c r="DB229" t="s">
        <v>12</v>
      </c>
      <c r="DC229" s="17">
        <v>0.7</v>
      </c>
      <c r="DD229">
        <v>-51.45</v>
      </c>
      <c r="DE229">
        <v>83.93</v>
      </c>
      <c r="DF229" s="24">
        <v>24807</v>
      </c>
    </row>
    <row r="230" spans="1:110" ht="15.75" thickBot="1" x14ac:dyDescent="0.3">
      <c r="A230" s="8">
        <v>219</v>
      </c>
      <c r="B230" s="3" t="s">
        <v>23</v>
      </c>
      <c r="C230" s="14">
        <v>44415</v>
      </c>
      <c r="D230" s="11">
        <f t="shared" si="138"/>
        <v>15.964136452236028</v>
      </c>
      <c r="E230" s="8">
        <f t="shared" si="150"/>
        <v>-180</v>
      </c>
      <c r="F230" s="3">
        <f t="shared" si="150"/>
        <v>-165</v>
      </c>
      <c r="G230" s="3">
        <f t="shared" si="150"/>
        <v>-150</v>
      </c>
      <c r="H230" s="3">
        <f t="shared" si="150"/>
        <v>-135</v>
      </c>
      <c r="I230" s="3">
        <f t="shared" si="151"/>
        <v>-120</v>
      </c>
      <c r="J230" s="3">
        <f t="shared" si="151"/>
        <v>-105</v>
      </c>
      <c r="K230" s="3">
        <f t="shared" si="151"/>
        <v>-90</v>
      </c>
      <c r="L230" s="3">
        <f t="shared" si="130"/>
        <v>-75</v>
      </c>
      <c r="M230" s="3">
        <f t="shared" si="130"/>
        <v>-60</v>
      </c>
      <c r="N230" s="3">
        <f t="shared" si="130"/>
        <v>-45</v>
      </c>
      <c r="O230" s="3">
        <f t="shared" si="130"/>
        <v>-30</v>
      </c>
      <c r="P230" s="3">
        <f t="shared" si="152"/>
        <v>-15</v>
      </c>
      <c r="Q230" s="3">
        <f t="shared" si="152"/>
        <v>0</v>
      </c>
      <c r="R230" s="3">
        <f t="shared" si="152"/>
        <v>15</v>
      </c>
      <c r="S230" s="3">
        <f t="shared" si="152"/>
        <v>30</v>
      </c>
      <c r="T230" s="3">
        <f t="shared" si="153"/>
        <v>45</v>
      </c>
      <c r="U230" s="3">
        <f t="shared" si="153"/>
        <v>60</v>
      </c>
      <c r="V230" s="3">
        <f t="shared" si="153"/>
        <v>75</v>
      </c>
      <c r="W230" s="3">
        <f t="shared" si="153"/>
        <v>90</v>
      </c>
      <c r="X230" s="3">
        <f t="shared" si="158"/>
        <v>105</v>
      </c>
      <c r="Y230" s="3">
        <f t="shared" si="158"/>
        <v>120</v>
      </c>
      <c r="Z230" s="3">
        <f t="shared" si="158"/>
        <v>135</v>
      </c>
      <c r="AA230" s="3">
        <f t="shared" si="158"/>
        <v>150</v>
      </c>
      <c r="AB230" s="3">
        <f t="shared" si="162"/>
        <v>165</v>
      </c>
      <c r="AC230" s="3">
        <f t="shared" si="160"/>
        <v>180</v>
      </c>
      <c r="AD230" s="7">
        <f t="shared" si="139"/>
        <v>173.844136452236</v>
      </c>
      <c r="AE230" s="7">
        <f t="shared" si="139"/>
        <v>164.55467406713456</v>
      </c>
      <c r="AF230" s="7">
        <f t="shared" si="139"/>
        <v>151.03393914518676</v>
      </c>
      <c r="AG230" s="7">
        <f t="shared" si="139"/>
        <v>137.16904729886141</v>
      </c>
      <c r="AH230" s="7">
        <f t="shared" si="140"/>
        <v>123.29150840160955</v>
      </c>
      <c r="AI230" s="7">
        <f t="shared" si="140"/>
        <v>109.51698807312265</v>
      </c>
      <c r="AJ230" s="7">
        <f t="shared" si="140"/>
        <v>95.94443969928713</v>
      </c>
      <c r="AK230" s="7">
        <f t="shared" si="131"/>
        <v>82.706140584023856</v>
      </c>
      <c r="AL230" s="7">
        <f t="shared" si="131"/>
        <v>70.015195897879465</v>
      </c>
      <c r="AM230" s="7">
        <f t="shared" si="131"/>
        <v>58.24860194240113</v>
      </c>
      <c r="AN230" s="7">
        <f t="shared" si="131"/>
        <v>48.104145714403195</v>
      </c>
      <c r="AO230" s="7">
        <f t="shared" si="154"/>
        <v>40.820870413956065</v>
      </c>
      <c r="AP230" s="7">
        <f t="shared" si="154"/>
        <v>38.084136452236031</v>
      </c>
      <c r="AQ230" s="7">
        <f t="shared" si="154"/>
        <v>40.820870413956065</v>
      </c>
      <c r="AR230" s="7">
        <f t="shared" si="154"/>
        <v>48.104145714403195</v>
      </c>
      <c r="AS230" s="7">
        <f t="shared" si="155"/>
        <v>58.24860194240113</v>
      </c>
      <c r="AT230" s="7">
        <f t="shared" si="155"/>
        <v>70.015195897879465</v>
      </c>
      <c r="AU230" s="7">
        <f t="shared" si="155"/>
        <v>82.706140584023856</v>
      </c>
      <c r="AV230" s="7">
        <f t="shared" si="155"/>
        <v>95.94443969928713</v>
      </c>
      <c r="AW230" s="7">
        <f t="shared" si="159"/>
        <v>109.51698807312265</v>
      </c>
      <c r="AX230" s="7">
        <f t="shared" si="159"/>
        <v>123.29150840160955</v>
      </c>
      <c r="AY230" s="7">
        <f t="shared" si="159"/>
        <v>137.16904729886141</v>
      </c>
      <c r="AZ230" s="7">
        <f t="shared" si="159"/>
        <v>151.03393914518676</v>
      </c>
      <c r="BA230" s="7">
        <f t="shared" si="163"/>
        <v>164.55467406713456</v>
      </c>
      <c r="BB230" s="7">
        <f t="shared" si="161"/>
        <v>173.844136452236</v>
      </c>
      <c r="BC230" s="7">
        <f t="shared" si="141"/>
        <v>83.322740081988897</v>
      </c>
      <c r="BD230" s="7">
        <f t="shared" si="133"/>
        <v>11.109698677598519</v>
      </c>
      <c r="BE230" s="40">
        <f t="shared" si="142"/>
        <v>0.97330243918562676</v>
      </c>
      <c r="BF230" s="40">
        <f t="shared" si="143"/>
        <v>0</v>
      </c>
      <c r="BG230" s="40">
        <f t="shared" si="144"/>
        <v>0</v>
      </c>
      <c r="BH230" s="40">
        <f t="shared" si="144"/>
        <v>0</v>
      </c>
      <c r="BI230" s="40">
        <f t="shared" si="144"/>
        <v>0</v>
      </c>
      <c r="BJ230" s="40">
        <f t="shared" si="144"/>
        <v>0</v>
      </c>
      <c r="BK230" s="40">
        <f t="shared" si="145"/>
        <v>0</v>
      </c>
      <c r="BL230" s="40">
        <f t="shared" si="146"/>
        <v>0</v>
      </c>
      <c r="BM230" s="40">
        <f t="shared" si="146"/>
        <v>168.91858533781394</v>
      </c>
      <c r="BN230" s="40">
        <f t="shared" si="146"/>
        <v>454.7277079376849</v>
      </c>
      <c r="BO230" s="40">
        <f t="shared" si="146"/>
        <v>700.1575655339127</v>
      </c>
      <c r="BP230" s="40">
        <f t="shared" si="147"/>
        <v>888.48251892333167</v>
      </c>
      <c r="BQ230" s="40">
        <f t="shared" si="147"/>
        <v>1006.8685337541527</v>
      </c>
      <c r="BR230" s="40">
        <f t="shared" si="147"/>
        <v>1047.2477987577956</v>
      </c>
      <c r="BS230" s="40">
        <f t="shared" si="132"/>
        <v>1006.8685337541527</v>
      </c>
      <c r="BT230" s="40">
        <f t="shared" si="132"/>
        <v>888.48251892333167</v>
      </c>
      <c r="BU230" s="40">
        <f t="shared" si="132"/>
        <v>700.1575655339127</v>
      </c>
      <c r="BV230" s="40">
        <f t="shared" si="132"/>
        <v>454.7277079376849</v>
      </c>
      <c r="BW230" s="40">
        <f t="shared" si="156"/>
        <v>168.91858533781394</v>
      </c>
      <c r="BX230" s="40">
        <f t="shared" si="156"/>
        <v>0</v>
      </c>
      <c r="BY230" s="40">
        <f t="shared" si="156"/>
        <v>0</v>
      </c>
      <c r="BZ230" s="40">
        <f t="shared" si="156"/>
        <v>0</v>
      </c>
      <c r="CA230" s="40">
        <f t="shared" si="157"/>
        <v>0</v>
      </c>
      <c r="CB230" s="40">
        <f t="shared" si="157"/>
        <v>0</v>
      </c>
      <c r="CC230" s="40">
        <f t="shared" si="157"/>
        <v>0</v>
      </c>
      <c r="CD230" s="40">
        <f t="shared" si="157"/>
        <v>0</v>
      </c>
      <c r="CE230" s="40">
        <f t="shared" si="148"/>
        <v>534.09637736647574</v>
      </c>
      <c r="CF230" s="10">
        <f t="shared" si="134"/>
        <v>1.4542561562141563</v>
      </c>
      <c r="CG230" s="14">
        <v>44415</v>
      </c>
      <c r="CH230" s="35">
        <f t="shared" si="135"/>
        <v>7.5290322580645164</v>
      </c>
      <c r="CI230" s="7">
        <f t="shared" si="136"/>
        <v>25.758802276480981</v>
      </c>
      <c r="CJ230" s="7">
        <f t="shared" si="149"/>
        <v>13.136989161005301</v>
      </c>
      <c r="CK230" s="10">
        <f t="shared" si="137"/>
        <v>16.54754491504049</v>
      </c>
      <c r="CM230" s="17" t="s">
        <v>113</v>
      </c>
      <c r="CN230" t="s">
        <v>122</v>
      </c>
      <c r="CO230" s="18" t="s">
        <v>557</v>
      </c>
      <c r="CP230">
        <v>175.1</v>
      </c>
      <c r="CQ230">
        <v>169.2</v>
      </c>
      <c r="CR230">
        <v>181.6</v>
      </c>
      <c r="CS230">
        <v>214.3</v>
      </c>
      <c r="CT230">
        <v>249.3</v>
      </c>
      <c r="CU230">
        <v>253.3</v>
      </c>
      <c r="CV230">
        <v>272.8</v>
      </c>
      <c r="CW230">
        <v>283.7</v>
      </c>
      <c r="CX230">
        <v>233.4</v>
      </c>
      <c r="CY230">
        <v>200</v>
      </c>
      <c r="CZ230">
        <v>151</v>
      </c>
      <c r="DA230">
        <v>145.30000000000001</v>
      </c>
      <c r="DB230">
        <v>2529</v>
      </c>
      <c r="DC230" s="17">
        <v>-14.1</v>
      </c>
      <c r="DD230">
        <v>-46.37</v>
      </c>
      <c r="DE230">
        <v>825.64</v>
      </c>
      <c r="DF230" s="24">
        <v>27610</v>
      </c>
    </row>
    <row r="231" spans="1:110" ht="15.75" thickBot="1" x14ac:dyDescent="0.3">
      <c r="A231" s="8">
        <v>220</v>
      </c>
      <c r="B231" s="3" t="s">
        <v>23</v>
      </c>
      <c r="C231" s="14">
        <v>44416</v>
      </c>
      <c r="D231" s="11">
        <f t="shared" si="138"/>
        <v>15.666097615807359</v>
      </c>
      <c r="E231" s="8">
        <f t="shared" si="150"/>
        <v>-180</v>
      </c>
      <c r="F231" s="3">
        <f t="shared" si="150"/>
        <v>-165</v>
      </c>
      <c r="G231" s="3">
        <f t="shared" si="150"/>
        <v>-150</v>
      </c>
      <c r="H231" s="3">
        <f t="shared" si="150"/>
        <v>-135</v>
      </c>
      <c r="I231" s="3">
        <f t="shared" si="151"/>
        <v>-120</v>
      </c>
      <c r="J231" s="3">
        <f t="shared" si="151"/>
        <v>-105</v>
      </c>
      <c r="K231" s="3">
        <f t="shared" si="151"/>
        <v>-90</v>
      </c>
      <c r="L231" s="3">
        <f t="shared" si="130"/>
        <v>-75</v>
      </c>
      <c r="M231" s="3">
        <f t="shared" si="130"/>
        <v>-60</v>
      </c>
      <c r="N231" s="3">
        <f t="shared" si="130"/>
        <v>-45</v>
      </c>
      <c r="O231" s="3">
        <f t="shared" si="130"/>
        <v>-30</v>
      </c>
      <c r="P231" s="3">
        <f t="shared" si="152"/>
        <v>-15</v>
      </c>
      <c r="Q231" s="3">
        <f t="shared" si="152"/>
        <v>0</v>
      </c>
      <c r="R231" s="3">
        <f t="shared" si="152"/>
        <v>15</v>
      </c>
      <c r="S231" s="3">
        <f t="shared" si="152"/>
        <v>30</v>
      </c>
      <c r="T231" s="3">
        <f t="shared" si="153"/>
        <v>45</v>
      </c>
      <c r="U231" s="3">
        <f t="shared" si="153"/>
        <v>60</v>
      </c>
      <c r="V231" s="3">
        <f t="shared" si="153"/>
        <v>75</v>
      </c>
      <c r="W231" s="3">
        <f t="shared" si="153"/>
        <v>90</v>
      </c>
      <c r="X231" s="3">
        <f t="shared" si="158"/>
        <v>105</v>
      </c>
      <c r="Y231" s="3">
        <f t="shared" si="158"/>
        <v>120</v>
      </c>
      <c r="Z231" s="3">
        <f t="shared" si="158"/>
        <v>135</v>
      </c>
      <c r="AA231" s="3">
        <f t="shared" si="158"/>
        <v>150</v>
      </c>
      <c r="AB231" s="3">
        <f t="shared" si="162"/>
        <v>165</v>
      </c>
      <c r="AC231" s="3">
        <f t="shared" si="160"/>
        <v>180</v>
      </c>
      <c r="AD231" s="7">
        <f t="shared" si="139"/>
        <v>173.54609761580741</v>
      </c>
      <c r="AE231" s="7">
        <f t="shared" si="139"/>
        <v>164.42269759520693</v>
      </c>
      <c r="AF231" s="7">
        <f t="shared" si="139"/>
        <v>150.94566166204379</v>
      </c>
      <c r="AG231" s="7">
        <f t="shared" si="139"/>
        <v>137.08854536271147</v>
      </c>
      <c r="AH231" s="7">
        <f t="shared" si="140"/>
        <v>123.20738233039282</v>
      </c>
      <c r="AI231" s="7">
        <f t="shared" si="140"/>
        <v>109.4231180792534</v>
      </c>
      <c r="AJ231" s="7">
        <f t="shared" si="140"/>
        <v>95.835889062652029</v>
      </c>
      <c r="AK231" s="7">
        <f t="shared" si="131"/>
        <v>82.57762933682308</v>
      </c>
      <c r="AL231" s="7">
        <f t="shared" si="131"/>
        <v>69.860188914862391</v>
      </c>
      <c r="AM231" s="7">
        <f t="shared" si="131"/>
        <v>58.058853018673716</v>
      </c>
      <c r="AN231" s="7">
        <f t="shared" si="131"/>
        <v>47.871112642907285</v>
      </c>
      <c r="AO231" s="7">
        <f t="shared" si="154"/>
        <v>40.543725337598381</v>
      </c>
      <c r="AP231" s="7">
        <f t="shared" si="154"/>
        <v>37.78609761580735</v>
      </c>
      <c r="AQ231" s="7">
        <f t="shared" si="154"/>
        <v>40.543725337598381</v>
      </c>
      <c r="AR231" s="7">
        <f t="shared" si="154"/>
        <v>47.871112642907285</v>
      </c>
      <c r="AS231" s="7">
        <f t="shared" si="155"/>
        <v>58.058853018673716</v>
      </c>
      <c r="AT231" s="7">
        <f t="shared" si="155"/>
        <v>69.860188914862391</v>
      </c>
      <c r="AU231" s="7">
        <f t="shared" si="155"/>
        <v>82.57762933682308</v>
      </c>
      <c r="AV231" s="7">
        <f t="shared" si="155"/>
        <v>95.835889062652029</v>
      </c>
      <c r="AW231" s="7">
        <f t="shared" si="159"/>
        <v>109.4231180792534</v>
      </c>
      <c r="AX231" s="7">
        <f t="shared" si="159"/>
        <v>123.20738233039282</v>
      </c>
      <c r="AY231" s="7">
        <f t="shared" si="159"/>
        <v>137.08854536271147</v>
      </c>
      <c r="AZ231" s="7">
        <f t="shared" si="159"/>
        <v>150.94566166204379</v>
      </c>
      <c r="BA231" s="7">
        <f t="shared" si="163"/>
        <v>164.42269759520693</v>
      </c>
      <c r="BB231" s="7">
        <f t="shared" si="161"/>
        <v>173.54609761580741</v>
      </c>
      <c r="BC231" s="7">
        <f t="shared" si="141"/>
        <v>83.454478532012388</v>
      </c>
      <c r="BD231" s="7">
        <f t="shared" si="133"/>
        <v>11.127263804268319</v>
      </c>
      <c r="BE231" s="40">
        <f t="shared" si="142"/>
        <v>0.97364028069474995</v>
      </c>
      <c r="BF231" s="40">
        <f t="shared" si="143"/>
        <v>0</v>
      </c>
      <c r="BG231" s="40">
        <f t="shared" si="144"/>
        <v>0</v>
      </c>
      <c r="BH231" s="40">
        <f t="shared" si="144"/>
        <v>0</v>
      </c>
      <c r="BI231" s="40">
        <f t="shared" si="144"/>
        <v>0</v>
      </c>
      <c r="BJ231" s="40">
        <f t="shared" si="144"/>
        <v>0</v>
      </c>
      <c r="BK231" s="40">
        <f t="shared" si="145"/>
        <v>0</v>
      </c>
      <c r="BL231" s="40">
        <f t="shared" si="146"/>
        <v>0</v>
      </c>
      <c r="BM231" s="40">
        <f t="shared" si="146"/>
        <v>171.93791744460424</v>
      </c>
      <c r="BN231" s="40">
        <f t="shared" si="146"/>
        <v>458.26782478816881</v>
      </c>
      <c r="BO231" s="40">
        <f t="shared" si="146"/>
        <v>704.14489038223905</v>
      </c>
      <c r="BP231" s="40">
        <f t="shared" si="147"/>
        <v>892.81299853764244</v>
      </c>
      <c r="BQ231" s="40">
        <f t="shared" si="147"/>
        <v>1011.4147294723783</v>
      </c>
      <c r="BR231" s="40">
        <f t="shared" si="147"/>
        <v>1051.8675712218724</v>
      </c>
      <c r="BS231" s="40">
        <f t="shared" si="132"/>
        <v>1011.4147294723783</v>
      </c>
      <c r="BT231" s="40">
        <f t="shared" si="132"/>
        <v>892.81299853764244</v>
      </c>
      <c r="BU231" s="40">
        <f t="shared" si="132"/>
        <v>704.14489038223905</v>
      </c>
      <c r="BV231" s="40">
        <f t="shared" si="132"/>
        <v>458.26782478816881</v>
      </c>
      <c r="BW231" s="40">
        <f t="shared" si="156"/>
        <v>171.93791744460424</v>
      </c>
      <c r="BX231" s="40">
        <f t="shared" si="156"/>
        <v>0</v>
      </c>
      <c r="BY231" s="40">
        <f t="shared" si="156"/>
        <v>0</v>
      </c>
      <c r="BZ231" s="40">
        <f t="shared" si="156"/>
        <v>0</v>
      </c>
      <c r="CA231" s="40">
        <f t="shared" si="157"/>
        <v>0</v>
      </c>
      <c r="CB231" s="40">
        <f t="shared" si="157"/>
        <v>0</v>
      </c>
      <c r="CC231" s="40">
        <f t="shared" si="157"/>
        <v>0</v>
      </c>
      <c r="CD231" s="40">
        <f t="shared" si="157"/>
        <v>0</v>
      </c>
      <c r="CE231" s="40">
        <f t="shared" si="148"/>
        <v>536.45246132315492</v>
      </c>
      <c r="CF231" s="10">
        <f t="shared" si="134"/>
        <v>1.45655542591854</v>
      </c>
      <c r="CG231" s="14">
        <v>44416</v>
      </c>
      <c r="CH231" s="35">
        <f t="shared" si="135"/>
        <v>7.5290322580645164</v>
      </c>
      <c r="CI231" s="7">
        <f t="shared" si="136"/>
        <v>25.944388151581233</v>
      </c>
      <c r="CJ231" s="7">
        <f t="shared" si="149"/>
        <v>13.231637957306429</v>
      </c>
      <c r="CK231" s="10">
        <f t="shared" si="137"/>
        <v>16.652333266194969</v>
      </c>
      <c r="CM231" s="17" t="s">
        <v>198</v>
      </c>
      <c r="CN231" t="s">
        <v>203</v>
      </c>
      <c r="CO231" s="18" t="s">
        <v>558</v>
      </c>
      <c r="CP231">
        <v>130.69999999999999</v>
      </c>
      <c r="CQ231">
        <v>136.5</v>
      </c>
      <c r="CR231">
        <v>162.5</v>
      </c>
      <c r="CS231">
        <v>207.3</v>
      </c>
      <c r="CT231">
        <v>232.8</v>
      </c>
      <c r="CU231">
        <v>233</v>
      </c>
      <c r="CV231">
        <v>261.3</v>
      </c>
      <c r="CW231">
        <v>244.4</v>
      </c>
      <c r="CX231">
        <v>173.9</v>
      </c>
      <c r="CY231">
        <v>171.9</v>
      </c>
      <c r="CZ231">
        <v>169.4</v>
      </c>
      <c r="DA231">
        <v>138</v>
      </c>
      <c r="DB231">
        <v>2261.6999999999998</v>
      </c>
      <c r="DC231" s="17">
        <v>-15.83</v>
      </c>
      <c r="DD231">
        <v>-54.38</v>
      </c>
      <c r="DE231">
        <v>450</v>
      </c>
      <c r="DF231" s="24">
        <v>28751</v>
      </c>
    </row>
    <row r="232" spans="1:110" ht="15.75" thickBot="1" x14ac:dyDescent="0.3">
      <c r="A232" s="8">
        <v>221</v>
      </c>
      <c r="B232" s="3" t="s">
        <v>23</v>
      </c>
      <c r="C232" s="14">
        <v>44417</v>
      </c>
      <c r="D232" s="11">
        <f t="shared" si="138"/>
        <v>15.36341657655305</v>
      </c>
      <c r="E232" s="8">
        <f t="shared" si="150"/>
        <v>-180</v>
      </c>
      <c r="F232" s="3">
        <f t="shared" si="150"/>
        <v>-165</v>
      </c>
      <c r="G232" s="3">
        <f t="shared" si="150"/>
        <v>-150</v>
      </c>
      <c r="H232" s="3">
        <f t="shared" si="150"/>
        <v>-135</v>
      </c>
      <c r="I232" s="3">
        <f t="shared" si="151"/>
        <v>-120</v>
      </c>
      <c r="J232" s="3">
        <f t="shared" si="151"/>
        <v>-105</v>
      </c>
      <c r="K232" s="3">
        <f t="shared" si="151"/>
        <v>-90</v>
      </c>
      <c r="L232" s="3">
        <f t="shared" si="130"/>
        <v>-75</v>
      </c>
      <c r="M232" s="3">
        <f t="shared" si="130"/>
        <v>-60</v>
      </c>
      <c r="N232" s="3">
        <f t="shared" si="130"/>
        <v>-45</v>
      </c>
      <c r="O232" s="3">
        <f t="shared" si="130"/>
        <v>-30</v>
      </c>
      <c r="P232" s="3">
        <f t="shared" si="152"/>
        <v>-15</v>
      </c>
      <c r="Q232" s="3">
        <f t="shared" si="152"/>
        <v>0</v>
      </c>
      <c r="R232" s="3">
        <f t="shared" si="152"/>
        <v>15</v>
      </c>
      <c r="S232" s="3">
        <f t="shared" si="152"/>
        <v>30</v>
      </c>
      <c r="T232" s="3">
        <f t="shared" si="153"/>
        <v>45</v>
      </c>
      <c r="U232" s="3">
        <f t="shared" si="153"/>
        <v>60</v>
      </c>
      <c r="V232" s="3">
        <f t="shared" si="153"/>
        <v>75</v>
      </c>
      <c r="W232" s="3">
        <f t="shared" si="153"/>
        <v>90</v>
      </c>
      <c r="X232" s="3">
        <f t="shared" si="158"/>
        <v>105</v>
      </c>
      <c r="Y232" s="3">
        <f t="shared" si="158"/>
        <v>120</v>
      </c>
      <c r="Z232" s="3">
        <f t="shared" si="158"/>
        <v>135</v>
      </c>
      <c r="AA232" s="3">
        <f t="shared" si="158"/>
        <v>150</v>
      </c>
      <c r="AB232" s="3">
        <f t="shared" si="162"/>
        <v>165</v>
      </c>
      <c r="AC232" s="3">
        <f t="shared" si="160"/>
        <v>180</v>
      </c>
      <c r="AD232" s="7">
        <f t="shared" si="139"/>
        <v>173.24341657655296</v>
      </c>
      <c r="AE232" s="7">
        <f t="shared" si="139"/>
        <v>164.28412853227346</v>
      </c>
      <c r="AF232" s="7">
        <f t="shared" si="139"/>
        <v>150.85341104101752</v>
      </c>
      <c r="AG232" s="7">
        <f t="shared" si="139"/>
        <v>137.00520968327541</v>
      </c>
      <c r="AH232" s="7">
        <f t="shared" si="140"/>
        <v>123.12099100364293</v>
      </c>
      <c r="AI232" s="7">
        <f t="shared" si="140"/>
        <v>109.32728229529035</v>
      </c>
      <c r="AJ232" s="7">
        <f t="shared" si="140"/>
        <v>95.725507035534832</v>
      </c>
      <c r="AK232" s="7">
        <f t="shared" si="131"/>
        <v>82.447284763329648</v>
      </c>
      <c r="AL232" s="7">
        <f t="shared" si="131"/>
        <v>69.703192522869486</v>
      </c>
      <c r="AM232" s="7">
        <f t="shared" si="131"/>
        <v>57.866738115570179</v>
      </c>
      <c r="AN232" s="7">
        <f t="shared" si="131"/>
        <v>47.635009775983072</v>
      </c>
      <c r="AO232" s="7">
        <f t="shared" si="154"/>
        <v>40.262515916892248</v>
      </c>
      <c r="AP232" s="7">
        <f t="shared" si="154"/>
        <v>37.483416576553054</v>
      </c>
      <c r="AQ232" s="7">
        <f t="shared" si="154"/>
        <v>40.262515916892248</v>
      </c>
      <c r="AR232" s="7">
        <f t="shared" si="154"/>
        <v>47.635009775983072</v>
      </c>
      <c r="AS232" s="7">
        <f t="shared" si="155"/>
        <v>57.866738115570179</v>
      </c>
      <c r="AT232" s="7">
        <f t="shared" si="155"/>
        <v>69.703192522869486</v>
      </c>
      <c r="AU232" s="7">
        <f t="shared" si="155"/>
        <v>82.447284763329648</v>
      </c>
      <c r="AV232" s="7">
        <f t="shared" si="155"/>
        <v>95.725507035534832</v>
      </c>
      <c r="AW232" s="7">
        <f t="shared" si="159"/>
        <v>109.32728229529035</v>
      </c>
      <c r="AX232" s="7">
        <f t="shared" si="159"/>
        <v>123.12099100364293</v>
      </c>
      <c r="AY232" s="7">
        <f t="shared" si="159"/>
        <v>137.00520968327541</v>
      </c>
      <c r="AZ232" s="7">
        <f t="shared" si="159"/>
        <v>150.85341104101752</v>
      </c>
      <c r="BA232" s="7">
        <f t="shared" si="163"/>
        <v>164.28412853227346</v>
      </c>
      <c r="BB232" s="7">
        <f t="shared" si="161"/>
        <v>173.24341657655296</v>
      </c>
      <c r="BC232" s="7">
        <f t="shared" si="141"/>
        <v>83.587840737657828</v>
      </c>
      <c r="BD232" s="7">
        <f t="shared" si="133"/>
        <v>11.145045431687711</v>
      </c>
      <c r="BE232" s="40">
        <f t="shared" si="142"/>
        <v>0.97398593315759263</v>
      </c>
      <c r="BF232" s="40">
        <f t="shared" si="143"/>
        <v>0</v>
      </c>
      <c r="BG232" s="40">
        <f t="shared" si="144"/>
        <v>0</v>
      </c>
      <c r="BH232" s="40">
        <f t="shared" si="144"/>
        <v>0</v>
      </c>
      <c r="BI232" s="40">
        <f t="shared" si="144"/>
        <v>0</v>
      </c>
      <c r="BJ232" s="40">
        <f t="shared" si="144"/>
        <v>0</v>
      </c>
      <c r="BK232" s="40">
        <f t="shared" si="145"/>
        <v>0</v>
      </c>
      <c r="BL232" s="40">
        <f t="shared" si="146"/>
        <v>0</v>
      </c>
      <c r="BM232" s="40">
        <f t="shared" si="146"/>
        <v>175.00207532538494</v>
      </c>
      <c r="BN232" s="40">
        <f t="shared" si="146"/>
        <v>461.85399676881474</v>
      </c>
      <c r="BO232" s="40">
        <f t="shared" si="146"/>
        <v>708.17932603280474</v>
      </c>
      <c r="BP232" s="40">
        <f t="shared" si="147"/>
        <v>897.19139899986794</v>
      </c>
      <c r="BQ232" s="40">
        <f t="shared" si="147"/>
        <v>1016.0093552545178</v>
      </c>
      <c r="BR232" s="40">
        <f t="shared" si="147"/>
        <v>1056.5359474339575</v>
      </c>
      <c r="BS232" s="40">
        <f t="shared" si="132"/>
        <v>1016.0093552545178</v>
      </c>
      <c r="BT232" s="40">
        <f t="shared" si="132"/>
        <v>897.19139899986794</v>
      </c>
      <c r="BU232" s="40">
        <f t="shared" si="132"/>
        <v>708.17932603280474</v>
      </c>
      <c r="BV232" s="40">
        <f t="shared" si="132"/>
        <v>461.85399676881474</v>
      </c>
      <c r="BW232" s="40">
        <f t="shared" si="156"/>
        <v>175.00207532538494</v>
      </c>
      <c r="BX232" s="40">
        <f t="shared" si="156"/>
        <v>0</v>
      </c>
      <c r="BY232" s="40">
        <f t="shared" si="156"/>
        <v>0</v>
      </c>
      <c r="BZ232" s="40">
        <f t="shared" si="156"/>
        <v>0</v>
      </c>
      <c r="CA232" s="40">
        <f t="shared" si="157"/>
        <v>0</v>
      </c>
      <c r="CB232" s="40">
        <f t="shared" si="157"/>
        <v>0</v>
      </c>
      <c r="CC232" s="40">
        <f t="shared" si="157"/>
        <v>0</v>
      </c>
      <c r="CD232" s="40">
        <f t="shared" si="157"/>
        <v>0</v>
      </c>
      <c r="CE232" s="40">
        <f t="shared" si="148"/>
        <v>538.83333319131839</v>
      </c>
      <c r="CF232" s="10">
        <f t="shared" si="134"/>
        <v>1.4588830355047748</v>
      </c>
      <c r="CG232" s="14">
        <v>44417</v>
      </c>
      <c r="CH232" s="35">
        <f t="shared" si="135"/>
        <v>7.5290322580645164</v>
      </c>
      <c r="CI232" s="7">
        <f t="shared" si="136"/>
        <v>26.13216246755756</v>
      </c>
      <c r="CJ232" s="7">
        <f t="shared" si="149"/>
        <v>13.327402858454356</v>
      </c>
      <c r="CK232" s="10">
        <f t="shared" si="137"/>
        <v>16.758186058880305</v>
      </c>
      <c r="CM232" s="17" t="s">
        <v>315</v>
      </c>
      <c r="CN232" t="s">
        <v>322</v>
      </c>
      <c r="CO232" s="18" t="s">
        <v>559</v>
      </c>
      <c r="CP232">
        <v>197.2</v>
      </c>
      <c r="CQ232">
        <v>186.5</v>
      </c>
      <c r="CR232">
        <v>228.9</v>
      </c>
      <c r="CS232">
        <v>239.5</v>
      </c>
      <c r="CT232">
        <v>215.1</v>
      </c>
      <c r="CU232">
        <v>209.7</v>
      </c>
      <c r="CV232">
        <v>235.8</v>
      </c>
      <c r="CW232">
        <v>233.4</v>
      </c>
      <c r="CX232">
        <v>195.4</v>
      </c>
      <c r="CY232">
        <v>216.1</v>
      </c>
      <c r="CZ232">
        <v>227</v>
      </c>
      <c r="DA232">
        <v>206.4</v>
      </c>
      <c r="DB232">
        <v>2591</v>
      </c>
      <c r="DC232" s="17">
        <v>-22.12</v>
      </c>
      <c r="DD232">
        <v>-51.38</v>
      </c>
      <c r="DE232">
        <v>435.55</v>
      </c>
      <c r="DF232" s="24">
        <v>14885</v>
      </c>
    </row>
    <row r="233" spans="1:110" ht="15.75" thickBot="1" x14ac:dyDescent="0.3">
      <c r="A233" s="8">
        <v>222</v>
      </c>
      <c r="B233" s="3" t="s">
        <v>23</v>
      </c>
      <c r="C233" s="14">
        <v>44418</v>
      </c>
      <c r="D233" s="11">
        <f t="shared" si="138"/>
        <v>15.056183025397418</v>
      </c>
      <c r="E233" s="8">
        <f t="shared" si="150"/>
        <v>-180</v>
      </c>
      <c r="F233" s="3">
        <f t="shared" si="150"/>
        <v>-165</v>
      </c>
      <c r="G233" s="3">
        <f t="shared" si="150"/>
        <v>-150</v>
      </c>
      <c r="H233" s="3">
        <f t="shared" si="150"/>
        <v>-135</v>
      </c>
      <c r="I233" s="3">
        <f t="shared" si="151"/>
        <v>-120</v>
      </c>
      <c r="J233" s="3">
        <f t="shared" si="151"/>
        <v>-105</v>
      </c>
      <c r="K233" s="3">
        <f t="shared" si="151"/>
        <v>-90</v>
      </c>
      <c r="L233" s="3">
        <f t="shared" si="130"/>
        <v>-75</v>
      </c>
      <c r="M233" s="3">
        <f t="shared" si="130"/>
        <v>-60</v>
      </c>
      <c r="N233" s="3">
        <f t="shared" si="130"/>
        <v>-45</v>
      </c>
      <c r="O233" s="3">
        <f t="shared" si="130"/>
        <v>-30</v>
      </c>
      <c r="P233" s="3">
        <f t="shared" si="152"/>
        <v>-15</v>
      </c>
      <c r="Q233" s="3">
        <f t="shared" si="152"/>
        <v>0</v>
      </c>
      <c r="R233" s="3">
        <f t="shared" si="152"/>
        <v>15</v>
      </c>
      <c r="S233" s="3">
        <f t="shared" si="152"/>
        <v>30</v>
      </c>
      <c r="T233" s="3">
        <f t="shared" si="153"/>
        <v>45</v>
      </c>
      <c r="U233" s="3">
        <f t="shared" si="153"/>
        <v>60</v>
      </c>
      <c r="V233" s="3">
        <f t="shared" si="153"/>
        <v>75</v>
      </c>
      <c r="W233" s="3">
        <f t="shared" si="153"/>
        <v>90</v>
      </c>
      <c r="X233" s="3">
        <f t="shared" si="158"/>
        <v>105</v>
      </c>
      <c r="Y233" s="3">
        <f t="shared" si="158"/>
        <v>120</v>
      </c>
      <c r="Z233" s="3">
        <f t="shared" si="158"/>
        <v>135</v>
      </c>
      <c r="AA233" s="3">
        <f t="shared" si="158"/>
        <v>150</v>
      </c>
      <c r="AB233" s="3">
        <f t="shared" si="162"/>
        <v>165</v>
      </c>
      <c r="AC233" s="3">
        <f t="shared" si="160"/>
        <v>180</v>
      </c>
      <c r="AD233" s="7">
        <f t="shared" si="139"/>
        <v>172.93618302539736</v>
      </c>
      <c r="AE233" s="7">
        <f t="shared" si="139"/>
        <v>164.13892225626518</v>
      </c>
      <c r="AF233" s="7">
        <f t="shared" si="139"/>
        <v>150.75712084010118</v>
      </c>
      <c r="AG233" s="7">
        <f t="shared" si="139"/>
        <v>136.91900222313461</v>
      </c>
      <c r="AH233" s="7">
        <f t="shared" si="140"/>
        <v>123.03232134266652</v>
      </c>
      <c r="AI233" s="7">
        <f t="shared" si="140"/>
        <v>109.22948936694115</v>
      </c>
      <c r="AJ233" s="7">
        <f t="shared" si="140"/>
        <v>95.613322684998167</v>
      </c>
      <c r="AK233" s="7">
        <f t="shared" si="131"/>
        <v>82.31515640374073</v>
      </c>
      <c r="AL233" s="7">
        <f t="shared" si="131"/>
        <v>69.54427736236957</v>
      </c>
      <c r="AM233" s="7">
        <f t="shared" si="131"/>
        <v>57.672348348422076</v>
      </c>
      <c r="AN233" s="7">
        <f t="shared" si="131"/>
        <v>47.395941950922463</v>
      </c>
      <c r="AO233" s="7">
        <f t="shared" si="154"/>
        <v>39.97734271729238</v>
      </c>
      <c r="AP233" s="7">
        <f t="shared" si="154"/>
        <v>37.176183025397414</v>
      </c>
      <c r="AQ233" s="7">
        <f t="shared" si="154"/>
        <v>39.97734271729238</v>
      </c>
      <c r="AR233" s="7">
        <f t="shared" si="154"/>
        <v>47.395941950922463</v>
      </c>
      <c r="AS233" s="7">
        <f t="shared" si="155"/>
        <v>57.672348348422076</v>
      </c>
      <c r="AT233" s="7">
        <f t="shared" si="155"/>
        <v>69.54427736236957</v>
      </c>
      <c r="AU233" s="7">
        <f t="shared" si="155"/>
        <v>82.31515640374073</v>
      </c>
      <c r="AV233" s="7">
        <f t="shared" si="155"/>
        <v>95.613322684998167</v>
      </c>
      <c r="AW233" s="7">
        <f t="shared" si="159"/>
        <v>109.22948936694115</v>
      </c>
      <c r="AX233" s="7">
        <f t="shared" si="159"/>
        <v>123.03232134266652</v>
      </c>
      <c r="AY233" s="7">
        <f t="shared" si="159"/>
        <v>136.91900222313461</v>
      </c>
      <c r="AZ233" s="7">
        <f t="shared" si="159"/>
        <v>150.75712084010118</v>
      </c>
      <c r="BA233" s="7">
        <f t="shared" si="163"/>
        <v>164.13892225626518</v>
      </c>
      <c r="BB233" s="7">
        <f t="shared" si="161"/>
        <v>172.93618302539736</v>
      </c>
      <c r="BC233" s="7">
        <f t="shared" si="141"/>
        <v>83.722777976888864</v>
      </c>
      <c r="BD233" s="7">
        <f t="shared" si="133"/>
        <v>11.163037063585183</v>
      </c>
      <c r="BE233" s="40">
        <f t="shared" si="142"/>
        <v>0.97433929414987031</v>
      </c>
      <c r="BF233" s="40">
        <f t="shared" si="143"/>
        <v>0</v>
      </c>
      <c r="BG233" s="40">
        <f t="shared" si="144"/>
        <v>0</v>
      </c>
      <c r="BH233" s="40">
        <f t="shared" si="144"/>
        <v>0</v>
      </c>
      <c r="BI233" s="40">
        <f t="shared" si="144"/>
        <v>0</v>
      </c>
      <c r="BJ233" s="40">
        <f t="shared" si="144"/>
        <v>0</v>
      </c>
      <c r="BK233" s="40">
        <f t="shared" si="145"/>
        <v>0</v>
      </c>
      <c r="BL233" s="40">
        <f t="shared" si="146"/>
        <v>0</v>
      </c>
      <c r="BM233" s="40">
        <f t="shared" si="146"/>
        <v>178.10996180678134</v>
      </c>
      <c r="BN233" s="40">
        <f t="shared" si="146"/>
        <v>465.48460421118369</v>
      </c>
      <c r="BO233" s="40">
        <f t="shared" si="146"/>
        <v>712.25880414048697</v>
      </c>
      <c r="BP233" s="40">
        <f t="shared" si="147"/>
        <v>901.61530768315731</v>
      </c>
      <c r="BQ233" s="40">
        <f t="shared" si="147"/>
        <v>1020.6497820491787</v>
      </c>
      <c r="BR233" s="40">
        <f t="shared" si="147"/>
        <v>1061.2502245242774</v>
      </c>
      <c r="BS233" s="40">
        <f t="shared" si="132"/>
        <v>1020.6497820491787</v>
      </c>
      <c r="BT233" s="40">
        <f t="shared" si="132"/>
        <v>901.61530768315731</v>
      </c>
      <c r="BU233" s="40">
        <f t="shared" si="132"/>
        <v>712.25880414048697</v>
      </c>
      <c r="BV233" s="40">
        <f t="shared" si="132"/>
        <v>465.48460421118369</v>
      </c>
      <c r="BW233" s="40">
        <f t="shared" si="156"/>
        <v>178.10996180678134</v>
      </c>
      <c r="BX233" s="40">
        <f t="shared" si="156"/>
        <v>0</v>
      </c>
      <c r="BY233" s="40">
        <f t="shared" si="156"/>
        <v>0</v>
      </c>
      <c r="BZ233" s="40">
        <f t="shared" si="156"/>
        <v>0</v>
      </c>
      <c r="CA233" s="40">
        <f t="shared" si="157"/>
        <v>0</v>
      </c>
      <c r="CB233" s="40">
        <f t="shared" si="157"/>
        <v>0</v>
      </c>
      <c r="CC233" s="40">
        <f t="shared" si="157"/>
        <v>0</v>
      </c>
      <c r="CD233" s="40">
        <f t="shared" si="157"/>
        <v>0</v>
      </c>
      <c r="CE233" s="40">
        <f t="shared" si="148"/>
        <v>541.23761450738152</v>
      </c>
      <c r="CF233" s="10">
        <f t="shared" si="134"/>
        <v>1.4612381346129075</v>
      </c>
      <c r="CG233" s="14">
        <v>44418</v>
      </c>
      <c r="CH233" s="35">
        <f t="shared" si="135"/>
        <v>7.5290322580645164</v>
      </c>
      <c r="CI233" s="7">
        <f t="shared" si="136"/>
        <v>26.322030490277335</v>
      </c>
      <c r="CJ233" s="7">
        <f t="shared" si="149"/>
        <v>13.424235550041441</v>
      </c>
      <c r="CK233" s="10">
        <f t="shared" si="137"/>
        <v>16.865042923028913</v>
      </c>
      <c r="CM233" s="17" t="s">
        <v>311</v>
      </c>
      <c r="CN233" t="s">
        <v>313</v>
      </c>
      <c r="CO233" s="18" t="s">
        <v>560</v>
      </c>
      <c r="CP233">
        <v>227.8</v>
      </c>
      <c r="CQ233">
        <v>210.1</v>
      </c>
      <c r="CR233">
        <v>208.5</v>
      </c>
      <c r="CS233">
        <v>190.1</v>
      </c>
      <c r="CT233">
        <v>176</v>
      </c>
      <c r="CU233">
        <v>150.19999999999999</v>
      </c>
      <c r="CV233">
        <v>157.19999999999999</v>
      </c>
      <c r="CW233">
        <v>166.2</v>
      </c>
      <c r="CX233">
        <v>173.1</v>
      </c>
      <c r="CY233">
        <v>200.8</v>
      </c>
      <c r="CZ233">
        <v>216.4</v>
      </c>
      <c r="DA233">
        <v>235.6</v>
      </c>
      <c r="DB233">
        <v>2312</v>
      </c>
      <c r="DC233" s="17">
        <v>-10.210000000000001</v>
      </c>
      <c r="DD233">
        <v>-36.840000000000003</v>
      </c>
      <c r="DE233">
        <v>19.920000000000002</v>
      </c>
      <c r="DF233" s="24">
        <v>9262</v>
      </c>
    </row>
    <row r="234" spans="1:110" ht="15.75" thickBot="1" x14ac:dyDescent="0.3">
      <c r="A234" s="8">
        <v>223</v>
      </c>
      <c r="B234" s="3" t="s">
        <v>23</v>
      </c>
      <c r="C234" s="14">
        <v>44419</v>
      </c>
      <c r="D234" s="11">
        <f t="shared" si="138"/>
        <v>14.744488002272323</v>
      </c>
      <c r="E234" s="8">
        <f t="shared" si="150"/>
        <v>-180</v>
      </c>
      <c r="F234" s="3">
        <f t="shared" si="150"/>
        <v>-165</v>
      </c>
      <c r="G234" s="3">
        <f t="shared" si="150"/>
        <v>-150</v>
      </c>
      <c r="H234" s="3">
        <f t="shared" si="150"/>
        <v>-135</v>
      </c>
      <c r="I234" s="3">
        <f t="shared" si="151"/>
        <v>-120</v>
      </c>
      <c r="J234" s="3">
        <f t="shared" si="151"/>
        <v>-105</v>
      </c>
      <c r="K234" s="3">
        <f t="shared" si="151"/>
        <v>-90</v>
      </c>
      <c r="L234" s="3">
        <f t="shared" si="130"/>
        <v>-75</v>
      </c>
      <c r="M234" s="3">
        <f t="shared" si="130"/>
        <v>-60</v>
      </c>
      <c r="N234" s="3">
        <f t="shared" si="130"/>
        <v>-45</v>
      </c>
      <c r="O234" s="3">
        <f t="shared" si="130"/>
        <v>-30</v>
      </c>
      <c r="P234" s="3">
        <f t="shared" si="152"/>
        <v>-15</v>
      </c>
      <c r="Q234" s="3">
        <f t="shared" si="152"/>
        <v>0</v>
      </c>
      <c r="R234" s="3">
        <f t="shared" si="152"/>
        <v>15</v>
      </c>
      <c r="S234" s="3">
        <f t="shared" si="152"/>
        <v>30</v>
      </c>
      <c r="T234" s="3">
        <f t="shared" si="153"/>
        <v>45</v>
      </c>
      <c r="U234" s="3">
        <f t="shared" si="153"/>
        <v>60</v>
      </c>
      <c r="V234" s="3">
        <f t="shared" si="153"/>
        <v>75</v>
      </c>
      <c r="W234" s="3">
        <f t="shared" si="153"/>
        <v>90</v>
      </c>
      <c r="X234" s="3">
        <f t="shared" si="158"/>
        <v>105</v>
      </c>
      <c r="Y234" s="3">
        <f t="shared" si="158"/>
        <v>120</v>
      </c>
      <c r="Z234" s="3">
        <f t="shared" si="158"/>
        <v>135</v>
      </c>
      <c r="AA234" s="3">
        <f t="shared" si="158"/>
        <v>150</v>
      </c>
      <c r="AB234" s="3">
        <f t="shared" si="162"/>
        <v>165</v>
      </c>
      <c r="AC234" s="3">
        <f t="shared" si="160"/>
        <v>180</v>
      </c>
      <c r="AD234" s="7">
        <f t="shared" si="139"/>
        <v>172.62448800227227</v>
      </c>
      <c r="AE234" s="7">
        <f t="shared" si="139"/>
        <v>163.98704754607851</v>
      </c>
      <c r="AF234" s="7">
        <f t="shared" si="139"/>
        <v>150.65672908240845</v>
      </c>
      <c r="AG234" s="7">
        <f t="shared" si="139"/>
        <v>136.82988714317801</v>
      </c>
      <c r="AH234" s="7">
        <f t="shared" si="140"/>
        <v>122.94136164971424</v>
      </c>
      <c r="AI234" s="7">
        <f t="shared" si="140"/>
        <v>109.12974893899471</v>
      </c>
      <c r="AJ234" s="7">
        <f t="shared" si="140"/>
        <v>95.499365894572989</v>
      </c>
      <c r="AK234" s="7">
        <f t="shared" si="131"/>
        <v>82.181294577011371</v>
      </c>
      <c r="AL234" s="7">
        <f t="shared" si="131"/>
        <v>69.383514978417935</v>
      </c>
      <c r="AM234" s="7">
        <f t="shared" si="131"/>
        <v>57.475776078562909</v>
      </c>
      <c r="AN234" s="7">
        <f t="shared" si="131"/>
        <v>47.154015740693538</v>
      </c>
      <c r="AO234" s="7">
        <f t="shared" si="154"/>
        <v>39.68830808740892</v>
      </c>
      <c r="AP234" s="7">
        <f t="shared" si="154"/>
        <v>36.864488002272331</v>
      </c>
      <c r="AQ234" s="7">
        <f t="shared" si="154"/>
        <v>39.68830808740892</v>
      </c>
      <c r="AR234" s="7">
        <f t="shared" si="154"/>
        <v>47.154015740693538</v>
      </c>
      <c r="AS234" s="7">
        <f t="shared" si="155"/>
        <v>57.475776078562909</v>
      </c>
      <c r="AT234" s="7">
        <f t="shared" si="155"/>
        <v>69.383514978417935</v>
      </c>
      <c r="AU234" s="7">
        <f t="shared" si="155"/>
        <v>82.181294577011371</v>
      </c>
      <c r="AV234" s="7">
        <f t="shared" si="155"/>
        <v>95.499365894572989</v>
      </c>
      <c r="AW234" s="7">
        <f t="shared" si="159"/>
        <v>109.12974893899471</v>
      </c>
      <c r="AX234" s="7">
        <f t="shared" si="159"/>
        <v>122.94136164971424</v>
      </c>
      <c r="AY234" s="7">
        <f t="shared" si="159"/>
        <v>136.82988714317801</v>
      </c>
      <c r="AZ234" s="7">
        <f t="shared" si="159"/>
        <v>150.65672908240845</v>
      </c>
      <c r="BA234" s="7">
        <f t="shared" si="163"/>
        <v>163.98704754607851</v>
      </c>
      <c r="BB234" s="7">
        <f t="shared" si="161"/>
        <v>172.62448800227227</v>
      </c>
      <c r="BC234" s="7">
        <f t="shared" si="141"/>
        <v>83.85924196109616</v>
      </c>
      <c r="BD234" s="7">
        <f t="shared" si="133"/>
        <v>11.181232261479488</v>
      </c>
      <c r="BE234" s="40">
        <f t="shared" si="142"/>
        <v>0.97470025896309476</v>
      </c>
      <c r="BF234" s="40">
        <f t="shared" si="143"/>
        <v>0</v>
      </c>
      <c r="BG234" s="40">
        <f t="shared" si="144"/>
        <v>0</v>
      </c>
      <c r="BH234" s="40">
        <f t="shared" si="144"/>
        <v>0</v>
      </c>
      <c r="BI234" s="40">
        <f t="shared" si="144"/>
        <v>0</v>
      </c>
      <c r="BJ234" s="40">
        <f t="shared" si="144"/>
        <v>0</v>
      </c>
      <c r="BK234" s="40">
        <f t="shared" si="145"/>
        <v>0</v>
      </c>
      <c r="BL234" s="40">
        <f t="shared" si="146"/>
        <v>0</v>
      </c>
      <c r="BM234" s="40">
        <f t="shared" si="146"/>
        <v>181.26045985986039</v>
      </c>
      <c r="BN234" s="40">
        <f t="shared" si="146"/>
        <v>469.15800744414042</v>
      </c>
      <c r="BO234" s="40">
        <f t="shared" si="146"/>
        <v>716.38123623111778</v>
      </c>
      <c r="BP234" s="40">
        <f t="shared" si="147"/>
        <v>906.08229173466202</v>
      </c>
      <c r="BQ234" s="40">
        <f t="shared" si="147"/>
        <v>1025.3333605180242</v>
      </c>
      <c r="BR234" s="40">
        <f t="shared" si="147"/>
        <v>1066.0076793153271</v>
      </c>
      <c r="BS234" s="40">
        <f t="shared" si="132"/>
        <v>1025.3333605180242</v>
      </c>
      <c r="BT234" s="40">
        <f t="shared" si="132"/>
        <v>906.08229173466202</v>
      </c>
      <c r="BU234" s="40">
        <f t="shared" si="132"/>
        <v>716.38123623111778</v>
      </c>
      <c r="BV234" s="40">
        <f t="shared" si="132"/>
        <v>469.15800744414042</v>
      </c>
      <c r="BW234" s="40">
        <f t="shared" si="156"/>
        <v>181.26045985986039</v>
      </c>
      <c r="BX234" s="40">
        <f t="shared" si="156"/>
        <v>0</v>
      </c>
      <c r="BY234" s="40">
        <f t="shared" si="156"/>
        <v>0</v>
      </c>
      <c r="BZ234" s="40">
        <f t="shared" si="156"/>
        <v>0</v>
      </c>
      <c r="CA234" s="40">
        <f t="shared" si="157"/>
        <v>0</v>
      </c>
      <c r="CB234" s="40">
        <f t="shared" si="157"/>
        <v>0</v>
      </c>
      <c r="CC234" s="40">
        <f t="shared" si="157"/>
        <v>0</v>
      </c>
      <c r="CD234" s="40">
        <f t="shared" si="157"/>
        <v>0</v>
      </c>
      <c r="CE234" s="40">
        <f t="shared" si="148"/>
        <v>543.66391645081683</v>
      </c>
      <c r="CF234" s="10">
        <f t="shared" si="134"/>
        <v>1.4636198804477147</v>
      </c>
      <c r="CG234" s="14">
        <v>44419</v>
      </c>
      <c r="CH234" s="35">
        <f t="shared" si="135"/>
        <v>7.5290322580645164</v>
      </c>
      <c r="CI234" s="7">
        <f t="shared" si="136"/>
        <v>26.513896601791892</v>
      </c>
      <c r="CJ234" s="7">
        <f t="shared" si="149"/>
        <v>13.522087266913864</v>
      </c>
      <c r="CK234" s="10">
        <f t="shared" si="137"/>
        <v>16.972843160463675</v>
      </c>
      <c r="CM234" s="17" t="s">
        <v>89</v>
      </c>
      <c r="CN234" t="s">
        <v>98</v>
      </c>
      <c r="CO234" s="18" t="s">
        <v>561</v>
      </c>
      <c r="CP234">
        <v>220.1</v>
      </c>
      <c r="CQ234">
        <v>197.9</v>
      </c>
      <c r="CR234">
        <v>206.3</v>
      </c>
      <c r="CS234">
        <v>195.3</v>
      </c>
      <c r="CT234">
        <v>215.2</v>
      </c>
      <c r="CU234">
        <v>226.1</v>
      </c>
      <c r="CV234">
        <v>255.4</v>
      </c>
      <c r="CW234">
        <v>279.3</v>
      </c>
      <c r="CX234">
        <v>282.39999999999998</v>
      </c>
      <c r="CY234">
        <v>292.5</v>
      </c>
      <c r="CZ234">
        <v>268.2</v>
      </c>
      <c r="DA234">
        <v>253</v>
      </c>
      <c r="DB234">
        <v>2891.7</v>
      </c>
      <c r="DC234" s="17">
        <v>-5.17</v>
      </c>
      <c r="DD234">
        <v>-39.28</v>
      </c>
      <c r="DE234">
        <v>79.5</v>
      </c>
      <c r="DF234" s="24" t="s">
        <v>634</v>
      </c>
    </row>
    <row r="235" spans="1:110" ht="15.75" thickBot="1" x14ac:dyDescent="0.3">
      <c r="A235" s="8">
        <v>224</v>
      </c>
      <c r="B235" s="3" t="s">
        <v>23</v>
      </c>
      <c r="C235" s="14">
        <v>44420</v>
      </c>
      <c r="D235" s="11">
        <f t="shared" si="138"/>
        <v>14.428423869140033</v>
      </c>
      <c r="E235" s="8">
        <f t="shared" si="150"/>
        <v>-180</v>
      </c>
      <c r="F235" s="3">
        <f t="shared" si="150"/>
        <v>-165</v>
      </c>
      <c r="G235" s="3">
        <f t="shared" si="150"/>
        <v>-150</v>
      </c>
      <c r="H235" s="3">
        <f t="shared" si="150"/>
        <v>-135</v>
      </c>
      <c r="I235" s="3">
        <f t="shared" si="151"/>
        <v>-120</v>
      </c>
      <c r="J235" s="3">
        <f t="shared" si="151"/>
        <v>-105</v>
      </c>
      <c r="K235" s="3">
        <f t="shared" si="151"/>
        <v>-90</v>
      </c>
      <c r="L235" s="3">
        <f t="shared" si="130"/>
        <v>-75</v>
      </c>
      <c r="M235" s="3">
        <f t="shared" si="130"/>
        <v>-60</v>
      </c>
      <c r="N235" s="3">
        <f t="shared" si="130"/>
        <v>-45</v>
      </c>
      <c r="O235" s="3">
        <f t="shared" si="130"/>
        <v>-30</v>
      </c>
      <c r="P235" s="3">
        <f t="shared" si="152"/>
        <v>-15</v>
      </c>
      <c r="Q235" s="3">
        <f t="shared" si="152"/>
        <v>0</v>
      </c>
      <c r="R235" s="3">
        <f t="shared" si="152"/>
        <v>15</v>
      </c>
      <c r="S235" s="3">
        <f t="shared" si="152"/>
        <v>30</v>
      </c>
      <c r="T235" s="3">
        <f t="shared" si="153"/>
        <v>45</v>
      </c>
      <c r="U235" s="3">
        <f t="shared" si="153"/>
        <v>60</v>
      </c>
      <c r="V235" s="3">
        <f t="shared" si="153"/>
        <v>75</v>
      </c>
      <c r="W235" s="3">
        <f t="shared" si="153"/>
        <v>90</v>
      </c>
      <c r="X235" s="3">
        <f t="shared" si="158"/>
        <v>105</v>
      </c>
      <c r="Y235" s="3">
        <f t="shared" si="158"/>
        <v>120</v>
      </c>
      <c r="Z235" s="3">
        <f t="shared" si="158"/>
        <v>135</v>
      </c>
      <c r="AA235" s="3">
        <f t="shared" si="158"/>
        <v>150</v>
      </c>
      <c r="AB235" s="3">
        <f t="shared" si="162"/>
        <v>165</v>
      </c>
      <c r="AC235" s="3">
        <f t="shared" si="160"/>
        <v>180</v>
      </c>
      <c r="AD235" s="7">
        <f t="shared" si="139"/>
        <v>172.30842386913997</v>
      </c>
      <c r="AE235" s="7">
        <f t="shared" si="139"/>
        <v>163.82848646921914</v>
      </c>
      <c r="AF235" s="7">
        <f t="shared" si="139"/>
        <v>150.55217845367596</v>
      </c>
      <c r="AG235" s="7">
        <f t="shared" si="139"/>
        <v>136.73783091503748</v>
      </c>
      <c r="AH235" s="7">
        <f t="shared" si="140"/>
        <v>122.84810166874128</v>
      </c>
      <c r="AI235" s="7">
        <f t="shared" si="140"/>
        <v>109.02807168176489</v>
      </c>
      <c r="AJ235" s="7">
        <f t="shared" si="140"/>
        <v>95.383667364296855</v>
      </c>
      <c r="AK235" s="7">
        <f t="shared" si="131"/>
        <v>82.045750358941746</v>
      </c>
      <c r="AL235" s="7">
        <f t="shared" si="131"/>
        <v>69.220977781680986</v>
      </c>
      <c r="AM235" s="7">
        <f t="shared" si="131"/>
        <v>57.277114867996097</v>
      </c>
      <c r="AN235" s="7">
        <f t="shared" si="131"/>
        <v>46.909339423594936</v>
      </c>
      <c r="AO235" s="7">
        <f t="shared" si="154"/>
        <v>39.395516146906232</v>
      </c>
      <c r="AP235" s="7">
        <f t="shared" si="154"/>
        <v>36.548423869140031</v>
      </c>
      <c r="AQ235" s="7">
        <f t="shared" si="154"/>
        <v>39.395516146906232</v>
      </c>
      <c r="AR235" s="7">
        <f t="shared" si="154"/>
        <v>46.909339423594936</v>
      </c>
      <c r="AS235" s="7">
        <f t="shared" si="155"/>
        <v>57.277114867996097</v>
      </c>
      <c r="AT235" s="7">
        <f t="shared" si="155"/>
        <v>69.220977781680986</v>
      </c>
      <c r="AU235" s="7">
        <f t="shared" si="155"/>
        <v>82.045750358941746</v>
      </c>
      <c r="AV235" s="7">
        <f t="shared" si="155"/>
        <v>95.383667364296855</v>
      </c>
      <c r="AW235" s="7">
        <f t="shared" si="159"/>
        <v>109.02807168176489</v>
      </c>
      <c r="AX235" s="7">
        <f t="shared" si="159"/>
        <v>122.84810166874128</v>
      </c>
      <c r="AY235" s="7">
        <f t="shared" si="159"/>
        <v>136.73783091503748</v>
      </c>
      <c r="AZ235" s="7">
        <f t="shared" si="159"/>
        <v>150.55217845367596</v>
      </c>
      <c r="BA235" s="7">
        <f t="shared" si="163"/>
        <v>163.82848646921914</v>
      </c>
      <c r="BB235" s="7">
        <f t="shared" si="161"/>
        <v>172.30842386913997</v>
      </c>
      <c r="BC235" s="7">
        <f t="shared" si="141"/>
        <v>83.997184862907218</v>
      </c>
      <c r="BD235" s="7">
        <f t="shared" si="133"/>
        <v>11.19962464838763</v>
      </c>
      <c r="BE235" s="40">
        <f t="shared" si="142"/>
        <v>0.97506872063560157</v>
      </c>
      <c r="BF235" s="40">
        <f t="shared" si="143"/>
        <v>0</v>
      </c>
      <c r="BG235" s="40">
        <f t="shared" si="144"/>
        <v>0</v>
      </c>
      <c r="BH235" s="40">
        <f t="shared" si="144"/>
        <v>0</v>
      </c>
      <c r="BI235" s="40">
        <f t="shared" si="144"/>
        <v>0</v>
      </c>
      <c r="BJ235" s="40">
        <f t="shared" si="144"/>
        <v>0</v>
      </c>
      <c r="BK235" s="40">
        <f t="shared" si="145"/>
        <v>0</v>
      </c>
      <c r="BL235" s="40">
        <f t="shared" si="146"/>
        <v>0</v>
      </c>
      <c r="BM235" s="40">
        <f t="shared" si="146"/>
        <v>184.45243299881022</v>
      </c>
      <c r="BN235" s="40">
        <f t="shared" si="146"/>
        <v>472.87254777006336</v>
      </c>
      <c r="BO235" s="40">
        <f t="shared" si="146"/>
        <v>720.54451517362679</v>
      </c>
      <c r="BP235" s="40">
        <f t="shared" si="147"/>
        <v>910.58989992822626</v>
      </c>
      <c r="BQ235" s="40">
        <f t="shared" si="147"/>
        <v>1030.0574231276837</v>
      </c>
      <c r="BR235" s="40">
        <f t="shared" si="147"/>
        <v>1070.8055704953731</v>
      </c>
      <c r="BS235" s="40">
        <f t="shared" si="132"/>
        <v>1030.0574231276837</v>
      </c>
      <c r="BT235" s="40">
        <f t="shared" si="132"/>
        <v>910.58989992822626</v>
      </c>
      <c r="BU235" s="40">
        <f t="shared" si="132"/>
        <v>720.54451517362679</v>
      </c>
      <c r="BV235" s="40">
        <f t="shared" si="132"/>
        <v>472.87254777006336</v>
      </c>
      <c r="BW235" s="40">
        <f t="shared" si="156"/>
        <v>184.45243299881022</v>
      </c>
      <c r="BX235" s="40">
        <f t="shared" si="156"/>
        <v>0</v>
      </c>
      <c r="BY235" s="40">
        <f t="shared" si="156"/>
        <v>0</v>
      </c>
      <c r="BZ235" s="40">
        <f t="shared" si="156"/>
        <v>0</v>
      </c>
      <c r="CA235" s="40">
        <f t="shared" si="157"/>
        <v>0</v>
      </c>
      <c r="CB235" s="40">
        <f t="shared" si="157"/>
        <v>0</v>
      </c>
      <c r="CC235" s="40">
        <f t="shared" si="157"/>
        <v>0</v>
      </c>
      <c r="CD235" s="40">
        <f t="shared" si="157"/>
        <v>0</v>
      </c>
      <c r="CE235" s="40">
        <f t="shared" si="148"/>
        <v>546.11084095264027</v>
      </c>
      <c r="CF235" s="10">
        <f t="shared" si="134"/>
        <v>1.4660274382640728</v>
      </c>
      <c r="CG235" s="14">
        <v>44420</v>
      </c>
      <c r="CH235" s="35">
        <f t="shared" si="135"/>
        <v>7.5290322580645164</v>
      </c>
      <c r="CI235" s="7">
        <f t="shared" si="136"/>
        <v>26.707664364868545</v>
      </c>
      <c r="CJ235" s="7">
        <f t="shared" si="149"/>
        <v>13.620908826082958</v>
      </c>
      <c r="CK235" s="10">
        <f t="shared" si="137"/>
        <v>17.081525790595119</v>
      </c>
      <c r="CM235" s="17" t="s">
        <v>229</v>
      </c>
      <c r="CN235" t="s">
        <v>235</v>
      </c>
      <c r="CO235" s="18" t="s">
        <v>562</v>
      </c>
      <c r="CP235">
        <v>233</v>
      </c>
      <c r="CQ235">
        <v>210.5</v>
      </c>
      <c r="CR235">
        <v>227.6</v>
      </c>
      <c r="CS235">
        <v>198.3</v>
      </c>
      <c r="CT235">
        <v>186</v>
      </c>
      <c r="CU235">
        <v>161.1</v>
      </c>
      <c r="CV235">
        <v>175.2</v>
      </c>
      <c r="CW235">
        <v>195.2</v>
      </c>
      <c r="CX235">
        <v>215.6</v>
      </c>
      <c r="CY235">
        <v>242.6</v>
      </c>
      <c r="CZ235">
        <v>245.4</v>
      </c>
      <c r="DA235">
        <v>246</v>
      </c>
      <c r="DB235">
        <v>2536.5</v>
      </c>
      <c r="DC235" s="17">
        <v>-8.0500000000000007</v>
      </c>
      <c r="DD235">
        <v>-34.950000000000003</v>
      </c>
      <c r="DE235">
        <v>10</v>
      </c>
      <c r="DF235" s="24">
        <v>22469</v>
      </c>
    </row>
    <row r="236" spans="1:110" ht="15.75" thickBot="1" x14ac:dyDescent="0.3">
      <c r="A236" s="8">
        <v>225</v>
      </c>
      <c r="B236" s="3" t="s">
        <v>23</v>
      </c>
      <c r="C236" s="14">
        <v>44421</v>
      </c>
      <c r="D236" s="11">
        <f t="shared" si="138"/>
        <v>14.108084282624434</v>
      </c>
      <c r="E236" s="8">
        <f t="shared" si="150"/>
        <v>-180</v>
      </c>
      <c r="F236" s="3">
        <f t="shared" si="150"/>
        <v>-165</v>
      </c>
      <c r="G236" s="3">
        <f t="shared" si="150"/>
        <v>-150</v>
      </c>
      <c r="H236" s="3">
        <f t="shared" si="150"/>
        <v>-135</v>
      </c>
      <c r="I236" s="3">
        <f t="shared" si="151"/>
        <v>-120</v>
      </c>
      <c r="J236" s="3">
        <f t="shared" si="151"/>
        <v>-105</v>
      </c>
      <c r="K236" s="3">
        <f t="shared" si="151"/>
        <v>-90</v>
      </c>
      <c r="L236" s="3">
        <f t="shared" si="130"/>
        <v>-75</v>
      </c>
      <c r="M236" s="3">
        <f t="shared" si="130"/>
        <v>-60</v>
      </c>
      <c r="N236" s="3">
        <f t="shared" si="130"/>
        <v>-45</v>
      </c>
      <c r="O236" s="3">
        <f t="shared" si="130"/>
        <v>-30</v>
      </c>
      <c r="P236" s="3">
        <f t="shared" si="152"/>
        <v>-15</v>
      </c>
      <c r="Q236" s="3">
        <f t="shared" si="152"/>
        <v>0</v>
      </c>
      <c r="R236" s="3">
        <f t="shared" si="152"/>
        <v>15</v>
      </c>
      <c r="S236" s="3">
        <f t="shared" si="152"/>
        <v>30</v>
      </c>
      <c r="T236" s="3">
        <f t="shared" si="153"/>
        <v>45</v>
      </c>
      <c r="U236" s="3">
        <f t="shared" si="153"/>
        <v>60</v>
      </c>
      <c r="V236" s="3">
        <f t="shared" si="153"/>
        <v>75</v>
      </c>
      <c r="W236" s="3">
        <f t="shared" si="153"/>
        <v>90</v>
      </c>
      <c r="X236" s="3">
        <f t="shared" si="158"/>
        <v>105</v>
      </c>
      <c r="Y236" s="3">
        <f t="shared" si="158"/>
        <v>120</v>
      </c>
      <c r="Z236" s="3">
        <f t="shared" si="158"/>
        <v>135</v>
      </c>
      <c r="AA236" s="3">
        <f t="shared" si="158"/>
        <v>150</v>
      </c>
      <c r="AB236" s="3">
        <f t="shared" si="162"/>
        <v>165</v>
      </c>
      <c r="AC236" s="3">
        <f t="shared" si="160"/>
        <v>180</v>
      </c>
      <c r="AD236" s="7">
        <f t="shared" si="139"/>
        <v>171.98808428262444</v>
      </c>
      <c r="AE236" s="7">
        <f t="shared" si="139"/>
        <v>163.66323419170939</v>
      </c>
      <c r="AF236" s="7">
        <f t="shared" si="139"/>
        <v>150.44341648573774</v>
      </c>
      <c r="AG236" s="7">
        <f t="shared" si="139"/>
        <v>136.64280242906054</v>
      </c>
      <c r="AH236" s="7">
        <f t="shared" si="140"/>
        <v>122.75253264393827</v>
      </c>
      <c r="AI236" s="7">
        <f t="shared" si="140"/>
        <v>108.92446931615135</v>
      </c>
      <c r="AJ236" s="7">
        <f t="shared" si="140"/>
        <v>95.266258609729377</v>
      </c>
      <c r="AK236" s="7">
        <f t="shared" si="131"/>
        <v>81.908575559284841</v>
      </c>
      <c r="AL236" s="7">
        <f t="shared" si="131"/>
        <v>69.056739008213285</v>
      </c>
      <c r="AM236" s="7">
        <f t="shared" si="131"/>
        <v>57.07645943236674</v>
      </c>
      <c r="AN236" s="7">
        <f t="shared" si="131"/>
        <v>46.662022951482619</v>
      </c>
      <c r="AO236" s="7">
        <f t="shared" si="154"/>
        <v>39.099072774496641</v>
      </c>
      <c r="AP236" s="7">
        <f t="shared" si="154"/>
        <v>36.228084282624437</v>
      </c>
      <c r="AQ236" s="7">
        <f t="shared" si="154"/>
        <v>39.099072774496641</v>
      </c>
      <c r="AR236" s="7">
        <f t="shared" si="154"/>
        <v>46.662022951482619</v>
      </c>
      <c r="AS236" s="7">
        <f t="shared" si="155"/>
        <v>57.07645943236674</v>
      </c>
      <c r="AT236" s="7">
        <f t="shared" si="155"/>
        <v>69.056739008213285</v>
      </c>
      <c r="AU236" s="7">
        <f t="shared" si="155"/>
        <v>81.908575559284841</v>
      </c>
      <c r="AV236" s="7">
        <f t="shared" si="155"/>
        <v>95.266258609729377</v>
      </c>
      <c r="AW236" s="7">
        <f t="shared" si="159"/>
        <v>108.92446931615135</v>
      </c>
      <c r="AX236" s="7">
        <f t="shared" si="159"/>
        <v>122.75253264393827</v>
      </c>
      <c r="AY236" s="7">
        <f t="shared" si="159"/>
        <v>136.64280242906054</v>
      </c>
      <c r="AZ236" s="7">
        <f t="shared" si="159"/>
        <v>150.44341648573774</v>
      </c>
      <c r="BA236" s="7">
        <f t="shared" si="163"/>
        <v>163.66323419170939</v>
      </c>
      <c r="BB236" s="7">
        <f t="shared" si="161"/>
        <v>171.98808428262444</v>
      </c>
      <c r="BC236" s="7">
        <f t="shared" si="141"/>
        <v>84.136559341316172</v>
      </c>
      <c r="BD236" s="7">
        <f t="shared" si="133"/>
        <v>11.21820791217549</v>
      </c>
      <c r="BE236" s="40">
        <f t="shared" si="142"/>
        <v>0.97544456998424511</v>
      </c>
      <c r="BF236" s="40">
        <f t="shared" si="143"/>
        <v>0</v>
      </c>
      <c r="BG236" s="40">
        <f t="shared" si="144"/>
        <v>0</v>
      </c>
      <c r="BH236" s="40">
        <f t="shared" si="144"/>
        <v>0</v>
      </c>
      <c r="BI236" s="40">
        <f t="shared" si="144"/>
        <v>0</v>
      </c>
      <c r="BJ236" s="40">
        <f t="shared" si="144"/>
        <v>0</v>
      </c>
      <c r="BK236" s="40">
        <f t="shared" si="145"/>
        <v>0</v>
      </c>
      <c r="BL236" s="40">
        <f t="shared" si="146"/>
        <v>0</v>
      </c>
      <c r="BM236" s="40">
        <f t="shared" si="146"/>
        <v>187.68472570797363</v>
      </c>
      <c r="BN236" s="40">
        <f t="shared" si="146"/>
        <v>476.62654847318214</v>
      </c>
      <c r="BO236" s="40">
        <f t="shared" si="146"/>
        <v>724.74651668756155</v>
      </c>
      <c r="BP236" s="40">
        <f t="shared" si="147"/>
        <v>915.1356645549364</v>
      </c>
      <c r="BQ236" s="40">
        <f t="shared" si="147"/>
        <v>1034.819286281089</v>
      </c>
      <c r="BR236" s="40">
        <f t="shared" si="147"/>
        <v>1075.6411408319179</v>
      </c>
      <c r="BS236" s="40">
        <f t="shared" si="132"/>
        <v>1034.819286281089</v>
      </c>
      <c r="BT236" s="40">
        <f t="shared" si="132"/>
        <v>915.1356645549364</v>
      </c>
      <c r="BU236" s="40">
        <f t="shared" si="132"/>
        <v>724.74651668756155</v>
      </c>
      <c r="BV236" s="40">
        <f t="shared" si="132"/>
        <v>476.62654847318214</v>
      </c>
      <c r="BW236" s="40">
        <f t="shared" si="156"/>
        <v>187.68472570797363</v>
      </c>
      <c r="BX236" s="40">
        <f t="shared" si="156"/>
        <v>0</v>
      </c>
      <c r="BY236" s="40">
        <f t="shared" si="156"/>
        <v>0</v>
      </c>
      <c r="BZ236" s="40">
        <f t="shared" si="156"/>
        <v>0</v>
      </c>
      <c r="CA236" s="40">
        <f t="shared" si="157"/>
        <v>0</v>
      </c>
      <c r="CB236" s="40">
        <f t="shared" si="157"/>
        <v>0</v>
      </c>
      <c r="CC236" s="40">
        <f t="shared" si="157"/>
        <v>0</v>
      </c>
      <c r="CD236" s="40">
        <f t="shared" si="157"/>
        <v>0</v>
      </c>
      <c r="CE236" s="40">
        <f t="shared" si="148"/>
        <v>548.57698182427816</v>
      </c>
      <c r="CF236" s="10">
        <f t="shared" si="134"/>
        <v>1.4684599818055586</v>
      </c>
      <c r="CG236" s="14">
        <v>44421</v>
      </c>
      <c r="CH236" s="35">
        <f t="shared" si="135"/>
        <v>7.5290322580645164</v>
      </c>
      <c r="CI236" s="7">
        <f t="shared" si="136"/>
        <v>26.903236588910637</v>
      </c>
      <c r="CJ236" s="7">
        <f t="shared" si="149"/>
        <v>13.720650660344425</v>
      </c>
      <c r="CK236" s="10">
        <f t="shared" si="137"/>
        <v>17.191029596545999</v>
      </c>
      <c r="CM236" s="17" t="s">
        <v>61</v>
      </c>
      <c r="CN236" t="s">
        <v>83</v>
      </c>
      <c r="CO236" s="18" t="s">
        <v>563</v>
      </c>
      <c r="CP236">
        <v>237.8</v>
      </c>
      <c r="CQ236">
        <v>210</v>
      </c>
      <c r="CR236">
        <v>214.6</v>
      </c>
      <c r="CS236">
        <v>245.1</v>
      </c>
      <c r="CT236">
        <v>271.39999999999998</v>
      </c>
      <c r="CU236">
        <v>261.3</v>
      </c>
      <c r="CV236">
        <v>293.5</v>
      </c>
      <c r="CW236">
        <v>305.60000000000002</v>
      </c>
      <c r="CX236">
        <v>298.5</v>
      </c>
      <c r="CY236">
        <v>288.89999999999998</v>
      </c>
      <c r="CZ236">
        <v>251.1</v>
      </c>
      <c r="DA236">
        <v>226.5</v>
      </c>
      <c r="DB236">
        <v>3104.3</v>
      </c>
      <c r="DC236" s="17">
        <v>-9.6300000000000008</v>
      </c>
      <c r="DD236">
        <v>-42.1</v>
      </c>
      <c r="DE236">
        <v>400.51</v>
      </c>
      <c r="DF236" s="24">
        <v>10136</v>
      </c>
    </row>
    <row r="237" spans="1:110" ht="15.75" thickBot="1" x14ac:dyDescent="0.3">
      <c r="A237" s="8">
        <v>226</v>
      </c>
      <c r="B237" s="3" t="s">
        <v>23</v>
      </c>
      <c r="C237" s="14">
        <v>44422</v>
      </c>
      <c r="D237" s="11">
        <f t="shared" si="138"/>
        <v>13.783564166258497</v>
      </c>
      <c r="E237" s="8">
        <f t="shared" si="150"/>
        <v>-180</v>
      </c>
      <c r="F237" s="3">
        <f t="shared" si="150"/>
        <v>-165</v>
      </c>
      <c r="G237" s="3">
        <f t="shared" si="150"/>
        <v>-150</v>
      </c>
      <c r="H237" s="3">
        <f t="shared" si="150"/>
        <v>-135</v>
      </c>
      <c r="I237" s="3">
        <f t="shared" si="151"/>
        <v>-120</v>
      </c>
      <c r="J237" s="3">
        <f t="shared" si="151"/>
        <v>-105</v>
      </c>
      <c r="K237" s="3">
        <f t="shared" si="151"/>
        <v>-90</v>
      </c>
      <c r="L237" s="3">
        <f t="shared" si="130"/>
        <v>-75</v>
      </c>
      <c r="M237" s="3">
        <f t="shared" si="130"/>
        <v>-60</v>
      </c>
      <c r="N237" s="3">
        <f t="shared" si="130"/>
        <v>-45</v>
      </c>
      <c r="O237" s="3">
        <f t="shared" si="130"/>
        <v>-30</v>
      </c>
      <c r="P237" s="3">
        <f t="shared" si="152"/>
        <v>-15</v>
      </c>
      <c r="Q237" s="3">
        <f t="shared" si="152"/>
        <v>0</v>
      </c>
      <c r="R237" s="3">
        <f t="shared" si="152"/>
        <v>15</v>
      </c>
      <c r="S237" s="3">
        <f t="shared" si="152"/>
        <v>30</v>
      </c>
      <c r="T237" s="3">
        <f t="shared" si="153"/>
        <v>45</v>
      </c>
      <c r="U237" s="3">
        <f t="shared" si="153"/>
        <v>60</v>
      </c>
      <c r="V237" s="3">
        <f t="shared" si="153"/>
        <v>75</v>
      </c>
      <c r="W237" s="3">
        <f t="shared" si="153"/>
        <v>90</v>
      </c>
      <c r="X237" s="3">
        <f t="shared" si="158"/>
        <v>105</v>
      </c>
      <c r="Y237" s="3">
        <f t="shared" si="158"/>
        <v>120</v>
      </c>
      <c r="Z237" s="3">
        <f t="shared" si="158"/>
        <v>135</v>
      </c>
      <c r="AA237" s="3">
        <f t="shared" si="158"/>
        <v>150</v>
      </c>
      <c r="AB237" s="3">
        <f t="shared" si="162"/>
        <v>165</v>
      </c>
      <c r="AC237" s="3">
        <f t="shared" si="160"/>
        <v>180</v>
      </c>
      <c r="AD237" s="7">
        <f t="shared" si="139"/>
        <v>171.66356416625848</v>
      </c>
      <c r="AE237" s="7">
        <f t="shared" si="139"/>
        <v>163.49129871592493</v>
      </c>
      <c r="AF237" s="7">
        <f t="shared" si="139"/>
        <v>150.3303957252094</v>
      </c>
      <c r="AG237" s="7">
        <f t="shared" si="139"/>
        <v>136.5447730975196</v>
      </c>
      <c r="AH237" s="7">
        <f t="shared" si="140"/>
        <v>122.65464737590142</v>
      </c>
      <c r="AI237" s="7">
        <f t="shared" si="140"/>
        <v>108.8189546372579</v>
      </c>
      <c r="AJ237" s="7">
        <f t="shared" si="140"/>
        <v>95.147171959924222</v>
      </c>
      <c r="AK237" s="7">
        <f t="shared" si="131"/>
        <v>81.769822697874972</v>
      </c>
      <c r="AL237" s="7">
        <f t="shared" si="131"/>
        <v>68.890872677988455</v>
      </c>
      <c r="AM237" s="7">
        <f t="shared" si="131"/>
        <v>56.873905592205084</v>
      </c>
      <c r="AN237" s="7">
        <f t="shared" si="131"/>
        <v>46.41217791649543</v>
      </c>
      <c r="AO237" s="7">
        <f t="shared" si="154"/>
        <v>38.799085596043021</v>
      </c>
      <c r="AP237" s="7">
        <f t="shared" si="154"/>
        <v>35.903564166258491</v>
      </c>
      <c r="AQ237" s="7">
        <f t="shared" si="154"/>
        <v>38.799085596043021</v>
      </c>
      <c r="AR237" s="7">
        <f t="shared" si="154"/>
        <v>46.41217791649543</v>
      </c>
      <c r="AS237" s="7">
        <f t="shared" si="155"/>
        <v>56.873905592205084</v>
      </c>
      <c r="AT237" s="7">
        <f t="shared" si="155"/>
        <v>68.890872677988455</v>
      </c>
      <c r="AU237" s="7">
        <f t="shared" si="155"/>
        <v>81.769822697874972</v>
      </c>
      <c r="AV237" s="7">
        <f t="shared" si="155"/>
        <v>95.147171959924222</v>
      </c>
      <c r="AW237" s="7">
        <f t="shared" si="159"/>
        <v>108.8189546372579</v>
      </c>
      <c r="AX237" s="7">
        <f t="shared" si="159"/>
        <v>122.65464737590142</v>
      </c>
      <c r="AY237" s="7">
        <f t="shared" si="159"/>
        <v>136.5447730975196</v>
      </c>
      <c r="AZ237" s="7">
        <f t="shared" si="159"/>
        <v>150.3303957252094</v>
      </c>
      <c r="BA237" s="7">
        <f t="shared" si="163"/>
        <v>163.49129871592493</v>
      </c>
      <c r="BB237" s="7">
        <f t="shared" si="161"/>
        <v>171.66356416625848</v>
      </c>
      <c r="BC237" s="7">
        <f t="shared" si="141"/>
        <v>84.277318564160737</v>
      </c>
      <c r="BD237" s="7">
        <f t="shared" si="133"/>
        <v>11.236975808554766</v>
      </c>
      <c r="BE237" s="40">
        <f t="shared" si="142"/>
        <v>0.97582769563675187</v>
      </c>
      <c r="BF237" s="40">
        <f t="shared" si="143"/>
        <v>0</v>
      </c>
      <c r="BG237" s="40">
        <f t="shared" si="144"/>
        <v>0</v>
      </c>
      <c r="BH237" s="40">
        <f t="shared" si="144"/>
        <v>0</v>
      </c>
      <c r="BI237" s="40">
        <f t="shared" si="144"/>
        <v>0</v>
      </c>
      <c r="BJ237" s="40">
        <f t="shared" si="144"/>
        <v>0</v>
      </c>
      <c r="BK237" s="40">
        <f t="shared" si="145"/>
        <v>0</v>
      </c>
      <c r="BL237" s="40">
        <f t="shared" si="146"/>
        <v>0</v>
      </c>
      <c r="BM237" s="40">
        <f t="shared" si="146"/>
        <v>190.95616389742949</v>
      </c>
      <c r="BN237" s="40">
        <f t="shared" si="146"/>
        <v>480.41831585957249</v>
      </c>
      <c r="BO237" s="40">
        <f t="shared" si="146"/>
        <v>728.98510088492355</v>
      </c>
      <c r="BP237" s="40">
        <f t="shared" si="147"/>
        <v>919.71710335004002</v>
      </c>
      <c r="BQ237" s="40">
        <f t="shared" si="147"/>
        <v>1039.6162524864615</v>
      </c>
      <c r="BR237" s="40">
        <f t="shared" si="147"/>
        <v>1080.5116194232528</v>
      </c>
      <c r="BS237" s="40">
        <f t="shared" si="132"/>
        <v>1039.6162524864615</v>
      </c>
      <c r="BT237" s="40">
        <f t="shared" si="132"/>
        <v>919.71710335004002</v>
      </c>
      <c r="BU237" s="40">
        <f t="shared" si="132"/>
        <v>728.98510088492355</v>
      </c>
      <c r="BV237" s="40">
        <f t="shared" si="132"/>
        <v>480.41831585957249</v>
      </c>
      <c r="BW237" s="40">
        <f t="shared" si="156"/>
        <v>190.95616389742949</v>
      </c>
      <c r="BX237" s="40">
        <f t="shared" si="156"/>
        <v>0</v>
      </c>
      <c r="BY237" s="40">
        <f t="shared" si="156"/>
        <v>0</v>
      </c>
      <c r="BZ237" s="40">
        <f t="shared" si="156"/>
        <v>0</v>
      </c>
      <c r="CA237" s="40">
        <f t="shared" si="157"/>
        <v>0</v>
      </c>
      <c r="CB237" s="40">
        <f t="shared" si="157"/>
        <v>0</v>
      </c>
      <c r="CC237" s="40">
        <f t="shared" si="157"/>
        <v>0</v>
      </c>
      <c r="CD237" s="40">
        <f t="shared" si="157"/>
        <v>0</v>
      </c>
      <c r="CE237" s="40">
        <f t="shared" si="148"/>
        <v>551.06092590585888</v>
      </c>
      <c r="CF237" s="10">
        <f t="shared" si="134"/>
        <v>1.4709166936967448</v>
      </c>
      <c r="CG237" s="14">
        <v>44422</v>
      </c>
      <c r="CH237" s="35">
        <f t="shared" si="135"/>
        <v>7.5290322580645164</v>
      </c>
      <c r="CI237" s="7">
        <f t="shared" si="136"/>
        <v>27.100515397232567</v>
      </c>
      <c r="CJ237" s="7">
        <f t="shared" si="149"/>
        <v>13.821262852588609</v>
      </c>
      <c r="CK237" s="10">
        <f t="shared" si="137"/>
        <v>17.301293171684069</v>
      </c>
      <c r="CM237" s="17" t="s">
        <v>262</v>
      </c>
      <c r="CN237" t="s">
        <v>270</v>
      </c>
      <c r="CO237" s="18" t="s">
        <v>564</v>
      </c>
      <c r="CP237">
        <v>143.80000000000001</v>
      </c>
      <c r="CQ237">
        <v>157.80000000000001</v>
      </c>
      <c r="CR237">
        <v>149.9</v>
      </c>
      <c r="CS237">
        <v>159.30000000000001</v>
      </c>
      <c r="CT237">
        <v>163.4</v>
      </c>
      <c r="CU237">
        <v>169</v>
      </c>
      <c r="CV237">
        <v>174.9</v>
      </c>
      <c r="CW237">
        <v>182.4</v>
      </c>
      <c r="CX237">
        <v>125.2</v>
      </c>
      <c r="CY237">
        <v>129.4</v>
      </c>
      <c r="CZ237">
        <v>131</v>
      </c>
      <c r="DA237">
        <v>130.6</v>
      </c>
      <c r="DB237">
        <v>1816.7</v>
      </c>
      <c r="DC237" s="17">
        <v>-22.45</v>
      </c>
      <c r="DD237">
        <v>-44.44</v>
      </c>
      <c r="DE237">
        <v>439.89</v>
      </c>
      <c r="DF237" s="24">
        <v>16214</v>
      </c>
    </row>
    <row r="238" spans="1:110" ht="15.75" thickBot="1" x14ac:dyDescent="0.3">
      <c r="A238" s="8">
        <v>227</v>
      </c>
      <c r="B238" s="3" t="s">
        <v>23</v>
      </c>
      <c r="C238" s="14">
        <v>44423</v>
      </c>
      <c r="D238" s="11">
        <f t="shared" si="138"/>
        <v>13.454959682356419</v>
      </c>
      <c r="E238" s="8">
        <f t="shared" si="150"/>
        <v>-180</v>
      </c>
      <c r="F238" s="3">
        <f t="shared" si="150"/>
        <v>-165</v>
      </c>
      <c r="G238" s="3">
        <f t="shared" si="150"/>
        <v>-150</v>
      </c>
      <c r="H238" s="3">
        <f t="shared" si="150"/>
        <v>-135</v>
      </c>
      <c r="I238" s="3">
        <f t="shared" si="151"/>
        <v>-120</v>
      </c>
      <c r="J238" s="3">
        <f t="shared" si="151"/>
        <v>-105</v>
      </c>
      <c r="K238" s="3">
        <f t="shared" si="151"/>
        <v>-90</v>
      </c>
      <c r="L238" s="3">
        <f t="shared" si="130"/>
        <v>-75</v>
      </c>
      <c r="M238" s="3">
        <f t="shared" si="130"/>
        <v>-60</v>
      </c>
      <c r="N238" s="3">
        <f t="shared" si="130"/>
        <v>-45</v>
      </c>
      <c r="O238" s="3">
        <f t="shared" si="130"/>
        <v>-30</v>
      </c>
      <c r="P238" s="3">
        <f t="shared" si="152"/>
        <v>-15</v>
      </c>
      <c r="Q238" s="3">
        <f t="shared" si="152"/>
        <v>0</v>
      </c>
      <c r="R238" s="3">
        <f t="shared" si="152"/>
        <v>15</v>
      </c>
      <c r="S238" s="3">
        <f t="shared" si="152"/>
        <v>30</v>
      </c>
      <c r="T238" s="3">
        <f t="shared" si="153"/>
        <v>45</v>
      </c>
      <c r="U238" s="3">
        <f t="shared" si="153"/>
        <v>60</v>
      </c>
      <c r="V238" s="3">
        <f t="shared" si="153"/>
        <v>75</v>
      </c>
      <c r="W238" s="3">
        <f t="shared" si="153"/>
        <v>90</v>
      </c>
      <c r="X238" s="3">
        <f t="shared" si="158"/>
        <v>105</v>
      </c>
      <c r="Y238" s="3">
        <f t="shared" si="158"/>
        <v>120</v>
      </c>
      <c r="Z238" s="3">
        <f t="shared" si="158"/>
        <v>135</v>
      </c>
      <c r="AA238" s="3">
        <f t="shared" si="158"/>
        <v>150</v>
      </c>
      <c r="AB238" s="3">
        <f t="shared" si="162"/>
        <v>165</v>
      </c>
      <c r="AC238" s="3">
        <f t="shared" si="160"/>
        <v>180</v>
      </c>
      <c r="AD238" s="7">
        <f t="shared" si="139"/>
        <v>171.33495968235644</v>
      </c>
      <c r="AE238" s="7">
        <f t="shared" si="139"/>
        <v>163.31270055278236</v>
      </c>
      <c r="AF238" s="7">
        <f t="shared" si="139"/>
        <v>150.21307388670871</v>
      </c>
      <c r="AG238" s="7">
        <f t="shared" si="139"/>
        <v>136.44371695277184</v>
      </c>
      <c r="AH238" s="7">
        <f t="shared" si="140"/>
        <v>122.55444027531615</v>
      </c>
      <c r="AI238" s="7">
        <f t="shared" si="140"/>
        <v>108.7115415365128</v>
      </c>
      <c r="AJ238" s="7">
        <f t="shared" si="140"/>
        <v>95.026440554339104</v>
      </c>
      <c r="AK238" s="7">
        <f t="shared" si="131"/>
        <v>81.629544979779467</v>
      </c>
      <c r="AL238" s="7">
        <f t="shared" si="131"/>
        <v>68.72345355218728</v>
      </c>
      <c r="AM238" s="7">
        <f t="shared" si="131"/>
        <v>56.669550222411239</v>
      </c>
      <c r="AN238" s="7">
        <f t="shared" si="131"/>
        <v>46.159917516203386</v>
      </c>
      <c r="AO238" s="7">
        <f t="shared" si="154"/>
        <v>38.495663972784087</v>
      </c>
      <c r="AP238" s="7">
        <f t="shared" si="154"/>
        <v>35.574959682356415</v>
      </c>
      <c r="AQ238" s="7">
        <f t="shared" si="154"/>
        <v>38.495663972784087</v>
      </c>
      <c r="AR238" s="7">
        <f t="shared" si="154"/>
        <v>46.159917516203386</v>
      </c>
      <c r="AS238" s="7">
        <f t="shared" si="155"/>
        <v>56.669550222411239</v>
      </c>
      <c r="AT238" s="7">
        <f t="shared" si="155"/>
        <v>68.72345355218728</v>
      </c>
      <c r="AU238" s="7">
        <f t="shared" si="155"/>
        <v>81.629544979779467</v>
      </c>
      <c r="AV238" s="7">
        <f t="shared" si="155"/>
        <v>95.026440554339104</v>
      </c>
      <c r="AW238" s="7">
        <f t="shared" si="159"/>
        <v>108.7115415365128</v>
      </c>
      <c r="AX238" s="7">
        <f t="shared" si="159"/>
        <v>122.55444027531615</v>
      </c>
      <c r="AY238" s="7">
        <f t="shared" si="159"/>
        <v>136.44371695277184</v>
      </c>
      <c r="AZ238" s="7">
        <f t="shared" si="159"/>
        <v>150.21307388670871</v>
      </c>
      <c r="BA238" s="7">
        <f t="shared" si="163"/>
        <v>163.31270055278236</v>
      </c>
      <c r="BB238" s="7">
        <f t="shared" si="161"/>
        <v>171.33495968235644</v>
      </c>
      <c r="BC238" s="7">
        <f t="shared" si="141"/>
        <v>84.419416227980449</v>
      </c>
      <c r="BD238" s="7">
        <f t="shared" si="133"/>
        <v>11.255922163730727</v>
      </c>
      <c r="BE238" s="40">
        <f t="shared" si="142"/>
        <v>0.9762179840647226</v>
      </c>
      <c r="BF238" s="40">
        <f t="shared" si="143"/>
        <v>0</v>
      </c>
      <c r="BG238" s="40">
        <f t="shared" si="144"/>
        <v>0</v>
      </c>
      <c r="BH238" s="40">
        <f t="shared" si="144"/>
        <v>0</v>
      </c>
      <c r="BI238" s="40">
        <f t="shared" si="144"/>
        <v>0</v>
      </c>
      <c r="BJ238" s="40">
        <f t="shared" si="144"/>
        <v>0</v>
      </c>
      <c r="BK238" s="40">
        <f t="shared" si="145"/>
        <v>0</v>
      </c>
      <c r="BL238" s="40">
        <f t="shared" si="146"/>
        <v>0</v>
      </c>
      <c r="BM238" s="40">
        <f t="shared" si="146"/>
        <v>194.26555538725853</v>
      </c>
      <c r="BN238" s="40">
        <f t="shared" si="146"/>
        <v>484.24614032823104</v>
      </c>
      <c r="BO238" s="40">
        <f t="shared" si="146"/>
        <v>733.25811384515237</v>
      </c>
      <c r="BP238" s="40">
        <f t="shared" si="147"/>
        <v>924.33172145458877</v>
      </c>
      <c r="BQ238" s="40">
        <f t="shared" si="147"/>
        <v>1044.4456125620227</v>
      </c>
      <c r="BR238" s="40">
        <f t="shared" si="147"/>
        <v>1085.414223986073</v>
      </c>
      <c r="BS238" s="40">
        <f t="shared" si="132"/>
        <v>1044.4456125620227</v>
      </c>
      <c r="BT238" s="40">
        <f t="shared" si="132"/>
        <v>924.33172145458877</v>
      </c>
      <c r="BU238" s="40">
        <f t="shared" si="132"/>
        <v>733.25811384515237</v>
      </c>
      <c r="BV238" s="40">
        <f t="shared" si="132"/>
        <v>484.24614032823104</v>
      </c>
      <c r="BW238" s="40">
        <f t="shared" si="156"/>
        <v>194.26555538725853</v>
      </c>
      <c r="BX238" s="40">
        <f t="shared" si="156"/>
        <v>0</v>
      </c>
      <c r="BY238" s="40">
        <f t="shared" si="156"/>
        <v>0</v>
      </c>
      <c r="BZ238" s="40">
        <f t="shared" si="156"/>
        <v>0</v>
      </c>
      <c r="CA238" s="40">
        <f t="shared" si="157"/>
        <v>0</v>
      </c>
      <c r="CB238" s="40">
        <f t="shared" si="157"/>
        <v>0</v>
      </c>
      <c r="CC238" s="40">
        <f t="shared" si="157"/>
        <v>0</v>
      </c>
      <c r="CD238" s="40">
        <f t="shared" si="157"/>
        <v>0</v>
      </c>
      <c r="CE238" s="40">
        <f t="shared" si="148"/>
        <v>553.56125423289723</v>
      </c>
      <c r="CF238" s="10">
        <f t="shared" si="134"/>
        <v>1.4733967657897908</v>
      </c>
      <c r="CG238" s="14">
        <v>44423</v>
      </c>
      <c r="CH238" s="35">
        <f t="shared" si="135"/>
        <v>7.5290322580645164</v>
      </c>
      <c r="CI238" s="7">
        <f t="shared" si="136"/>
        <v>27.299402295652119</v>
      </c>
      <c r="CJ238" s="7">
        <f t="shared" si="149"/>
        <v>13.92269517078258</v>
      </c>
      <c r="CK238" s="10">
        <f t="shared" si="137"/>
        <v>17.412254966541678</v>
      </c>
      <c r="CM238" s="17" t="s">
        <v>32</v>
      </c>
      <c r="CN238" t="s">
        <v>33</v>
      </c>
      <c r="CO238" s="18" t="s">
        <v>565</v>
      </c>
      <c r="CP238">
        <v>109.7</v>
      </c>
      <c r="CQ238">
        <v>90.4</v>
      </c>
      <c r="CR238">
        <v>113.8</v>
      </c>
      <c r="CS238">
        <v>127.4</v>
      </c>
      <c r="CT238">
        <v>154.80000000000001</v>
      </c>
      <c r="CU238">
        <v>174.3</v>
      </c>
      <c r="CV238">
        <v>218.4</v>
      </c>
      <c r="CW238">
        <v>180.5</v>
      </c>
      <c r="CX238">
        <v>158</v>
      </c>
      <c r="CY238">
        <v>162.80000000000001</v>
      </c>
      <c r="CZ238">
        <v>138.80000000000001</v>
      </c>
      <c r="DA238">
        <v>118.6</v>
      </c>
      <c r="DB238">
        <v>1747.5</v>
      </c>
      <c r="DC238" s="17">
        <v>-9.9499999999999993</v>
      </c>
      <c r="DD238">
        <v>-67.87</v>
      </c>
      <c r="DE238">
        <v>160</v>
      </c>
      <c r="DF238" s="24">
        <v>10594</v>
      </c>
    </row>
    <row r="239" spans="1:110" ht="15.75" thickBot="1" x14ac:dyDescent="0.3">
      <c r="A239" s="8">
        <v>228</v>
      </c>
      <c r="B239" s="3" t="s">
        <v>23</v>
      </c>
      <c r="C239" s="14">
        <v>44424</v>
      </c>
      <c r="D239" s="11">
        <f t="shared" si="138"/>
        <v>13.122368203518638</v>
      </c>
      <c r="E239" s="8">
        <f t="shared" si="150"/>
        <v>-180</v>
      </c>
      <c r="F239" s="3">
        <f t="shared" si="150"/>
        <v>-165</v>
      </c>
      <c r="G239" s="3">
        <f t="shared" si="150"/>
        <v>-150</v>
      </c>
      <c r="H239" s="3">
        <f t="shared" si="150"/>
        <v>-135</v>
      </c>
      <c r="I239" s="3">
        <f t="shared" si="151"/>
        <v>-120</v>
      </c>
      <c r="J239" s="3">
        <f t="shared" si="151"/>
        <v>-105</v>
      </c>
      <c r="K239" s="3">
        <f t="shared" si="151"/>
        <v>-90</v>
      </c>
      <c r="L239" s="3">
        <f t="shared" si="130"/>
        <v>-75</v>
      </c>
      <c r="M239" s="3">
        <f t="shared" si="130"/>
        <v>-60</v>
      </c>
      <c r="N239" s="3">
        <f t="shared" si="130"/>
        <v>-45</v>
      </c>
      <c r="O239" s="3">
        <f t="shared" si="130"/>
        <v>-30</v>
      </c>
      <c r="P239" s="3">
        <f t="shared" si="152"/>
        <v>-15</v>
      </c>
      <c r="Q239" s="3">
        <f t="shared" si="152"/>
        <v>0</v>
      </c>
      <c r="R239" s="3">
        <f t="shared" si="152"/>
        <v>15</v>
      </c>
      <c r="S239" s="3">
        <f t="shared" si="152"/>
        <v>30</v>
      </c>
      <c r="T239" s="3">
        <f t="shared" si="153"/>
        <v>45</v>
      </c>
      <c r="U239" s="3">
        <f t="shared" si="153"/>
        <v>60</v>
      </c>
      <c r="V239" s="3">
        <f t="shared" si="153"/>
        <v>75</v>
      </c>
      <c r="W239" s="3">
        <f t="shared" si="153"/>
        <v>90</v>
      </c>
      <c r="X239" s="3">
        <f t="shared" si="158"/>
        <v>105</v>
      </c>
      <c r="Y239" s="3">
        <f t="shared" si="158"/>
        <v>120</v>
      </c>
      <c r="Z239" s="3">
        <f t="shared" si="158"/>
        <v>135</v>
      </c>
      <c r="AA239" s="3">
        <f t="shared" si="158"/>
        <v>150</v>
      </c>
      <c r="AB239" s="3">
        <f t="shared" si="162"/>
        <v>165</v>
      </c>
      <c r="AC239" s="3">
        <f t="shared" si="160"/>
        <v>180</v>
      </c>
      <c r="AD239" s="7">
        <f t="shared" si="139"/>
        <v>171.00236820351856</v>
      </c>
      <c r="AE239" s="7">
        <f t="shared" si="139"/>
        <v>163.12747233527637</v>
      </c>
      <c r="AF239" s="7">
        <f t="shared" si="139"/>
        <v>150.09141399003653</v>
      </c>
      <c r="AG239" s="7">
        <f t="shared" si="139"/>
        <v>136.33961074010139</v>
      </c>
      <c r="AH239" s="7">
        <f t="shared" si="140"/>
        <v>122.45190741403509</v>
      </c>
      <c r="AI239" s="7">
        <f t="shared" si="140"/>
        <v>108.60224502223812</v>
      </c>
      <c r="AJ239" s="7">
        <f t="shared" si="140"/>
        <v>94.904098338668277</v>
      </c>
      <c r="AK239" s="7">
        <f t="shared" si="131"/>
        <v>81.487796269478409</v>
      </c>
      <c r="AL239" s="7">
        <f t="shared" si="131"/>
        <v>68.554557089249613</v>
      </c>
      <c r="AM239" s="7">
        <f t="shared" si="131"/>
        <v>56.463491199951982</v>
      </c>
      <c r="AN239" s="7">
        <f t="shared" si="131"/>
        <v>45.90535651709753</v>
      </c>
      <c r="AO239" s="7">
        <f t="shared" si="154"/>
        <v>38.188918989694514</v>
      </c>
      <c r="AP239" s="7">
        <f t="shared" si="154"/>
        <v>35.242368203518637</v>
      </c>
      <c r="AQ239" s="7">
        <f t="shared" si="154"/>
        <v>38.188918989694514</v>
      </c>
      <c r="AR239" s="7">
        <f t="shared" si="154"/>
        <v>45.90535651709753</v>
      </c>
      <c r="AS239" s="7">
        <f t="shared" si="155"/>
        <v>56.463491199951982</v>
      </c>
      <c r="AT239" s="7">
        <f t="shared" si="155"/>
        <v>68.554557089249613</v>
      </c>
      <c r="AU239" s="7">
        <f t="shared" si="155"/>
        <v>81.487796269478409</v>
      </c>
      <c r="AV239" s="7">
        <f t="shared" si="155"/>
        <v>94.904098338668277</v>
      </c>
      <c r="AW239" s="7">
        <f t="shared" si="159"/>
        <v>108.60224502223812</v>
      </c>
      <c r="AX239" s="7">
        <f t="shared" si="159"/>
        <v>122.45190741403509</v>
      </c>
      <c r="AY239" s="7">
        <f t="shared" si="159"/>
        <v>136.33961074010139</v>
      </c>
      <c r="AZ239" s="7">
        <f t="shared" si="159"/>
        <v>150.09141399003653</v>
      </c>
      <c r="BA239" s="7">
        <f t="shared" si="163"/>
        <v>163.12747233527637</v>
      </c>
      <c r="BB239" s="7">
        <f t="shared" si="161"/>
        <v>171.00236820351856</v>
      </c>
      <c r="BC239" s="7">
        <f t="shared" si="141"/>
        <v>84.562806575296534</v>
      </c>
      <c r="BD239" s="7">
        <f t="shared" si="133"/>
        <v>11.275040876706205</v>
      </c>
      <c r="BE239" s="40">
        <f t="shared" si="142"/>
        <v>0.97661531961727288</v>
      </c>
      <c r="BF239" s="40">
        <f t="shared" si="143"/>
        <v>0</v>
      </c>
      <c r="BG239" s="40">
        <f t="shared" si="144"/>
        <v>0</v>
      </c>
      <c r="BH239" s="40">
        <f t="shared" si="144"/>
        <v>0</v>
      </c>
      <c r="BI239" s="40">
        <f t="shared" si="144"/>
        <v>0</v>
      </c>
      <c r="BJ239" s="40">
        <f t="shared" si="144"/>
        <v>0</v>
      </c>
      <c r="BK239" s="40">
        <f t="shared" si="145"/>
        <v>0</v>
      </c>
      <c r="BL239" s="40">
        <f t="shared" si="146"/>
        <v>0</v>
      </c>
      <c r="BM239" s="40">
        <f t="shared" si="146"/>
        <v>197.61169042052902</v>
      </c>
      <c r="BN239" s="40">
        <f t="shared" si="146"/>
        <v>488.10829747255741</v>
      </c>
      <c r="BO239" s="40">
        <f t="shared" si="146"/>
        <v>737.56338922195869</v>
      </c>
      <c r="BP239" s="40">
        <f t="shared" si="147"/>
        <v>928.97701341004199</v>
      </c>
      <c r="BQ239" s="40">
        <f t="shared" si="147"/>
        <v>1049.3046478743597</v>
      </c>
      <c r="BR239" s="40">
        <f t="shared" si="147"/>
        <v>1090.3461631769869</v>
      </c>
      <c r="BS239" s="40">
        <f t="shared" si="132"/>
        <v>1049.3046478743597</v>
      </c>
      <c r="BT239" s="40">
        <f t="shared" si="132"/>
        <v>928.97701341004199</v>
      </c>
      <c r="BU239" s="40">
        <f t="shared" si="132"/>
        <v>737.56338922195869</v>
      </c>
      <c r="BV239" s="40">
        <f t="shared" si="132"/>
        <v>488.10829747255741</v>
      </c>
      <c r="BW239" s="40">
        <f t="shared" si="156"/>
        <v>197.61169042052902</v>
      </c>
      <c r="BX239" s="40">
        <f t="shared" si="156"/>
        <v>0</v>
      </c>
      <c r="BY239" s="40">
        <f t="shared" si="156"/>
        <v>0</v>
      </c>
      <c r="BZ239" s="40">
        <f t="shared" si="156"/>
        <v>0</v>
      </c>
      <c r="CA239" s="40">
        <f t="shared" si="157"/>
        <v>0</v>
      </c>
      <c r="CB239" s="40">
        <f t="shared" si="157"/>
        <v>0</v>
      </c>
      <c r="CC239" s="40">
        <f t="shared" si="157"/>
        <v>0</v>
      </c>
      <c r="CD239" s="40">
        <f t="shared" si="157"/>
        <v>0</v>
      </c>
      <c r="CE239" s="40">
        <f t="shared" si="148"/>
        <v>556.07654322026337</v>
      </c>
      <c r="CF239" s="10">
        <f t="shared" si="134"/>
        <v>1.4758993994660348</v>
      </c>
      <c r="CG239" s="14">
        <v>44424</v>
      </c>
      <c r="CH239" s="35">
        <f t="shared" si="135"/>
        <v>7.5290322580645164</v>
      </c>
      <c r="CI239" s="7">
        <f t="shared" si="136"/>
        <v>27.499798242357365</v>
      </c>
      <c r="CJ239" s="7">
        <f t="shared" si="149"/>
        <v>14.024897103602257</v>
      </c>
      <c r="CK239" s="10">
        <f t="shared" si="137"/>
        <v>17.523853336098504</v>
      </c>
      <c r="CM239" s="17" t="s">
        <v>284</v>
      </c>
      <c r="CN239" t="s">
        <v>295</v>
      </c>
      <c r="CO239" s="18" t="s">
        <v>566</v>
      </c>
      <c r="CP239">
        <v>243.7</v>
      </c>
      <c r="CQ239">
        <v>205.6</v>
      </c>
      <c r="CR239">
        <v>212.1</v>
      </c>
      <c r="CS239">
        <v>175.2</v>
      </c>
      <c r="CT239">
        <v>161.5</v>
      </c>
      <c r="CU239">
        <v>132.9</v>
      </c>
      <c r="CV239">
        <v>141.80000000000001</v>
      </c>
      <c r="CW239">
        <v>154</v>
      </c>
      <c r="CX239">
        <v>162.69999999999999</v>
      </c>
      <c r="CY239">
        <v>189.4</v>
      </c>
      <c r="CZ239">
        <v>222.6</v>
      </c>
      <c r="DA239">
        <v>251.7</v>
      </c>
      <c r="DB239">
        <v>2253.1999999999998</v>
      </c>
      <c r="DC239" s="17">
        <v>-32.08</v>
      </c>
      <c r="DD239">
        <v>-52.17</v>
      </c>
      <c r="DE239">
        <v>2.46</v>
      </c>
      <c r="DF239" s="24">
        <v>4384</v>
      </c>
    </row>
    <row r="240" spans="1:110" ht="15.75" thickBot="1" x14ac:dyDescent="0.3">
      <c r="A240" s="8">
        <v>229</v>
      </c>
      <c r="B240" s="3" t="s">
        <v>23</v>
      </c>
      <c r="C240" s="14">
        <v>44425</v>
      </c>
      <c r="D240" s="11">
        <f t="shared" si="138"/>
        <v>12.785888283778265</v>
      </c>
      <c r="E240" s="8">
        <f t="shared" si="150"/>
        <v>-180</v>
      </c>
      <c r="F240" s="3">
        <f t="shared" si="150"/>
        <v>-165</v>
      </c>
      <c r="G240" s="3">
        <f t="shared" si="150"/>
        <v>-150</v>
      </c>
      <c r="H240" s="3">
        <f t="shared" si="150"/>
        <v>-135</v>
      </c>
      <c r="I240" s="3">
        <f t="shared" si="151"/>
        <v>-120</v>
      </c>
      <c r="J240" s="3">
        <f t="shared" si="151"/>
        <v>-105</v>
      </c>
      <c r="K240" s="3">
        <f t="shared" si="151"/>
        <v>-90</v>
      </c>
      <c r="L240" s="3">
        <f t="shared" si="130"/>
        <v>-75</v>
      </c>
      <c r="M240" s="3">
        <f t="shared" si="130"/>
        <v>-60</v>
      </c>
      <c r="N240" s="3">
        <f t="shared" si="130"/>
        <v>-45</v>
      </c>
      <c r="O240" s="3">
        <f t="shared" si="130"/>
        <v>-30</v>
      </c>
      <c r="P240" s="3">
        <f t="shared" si="152"/>
        <v>-15</v>
      </c>
      <c r="Q240" s="3">
        <f t="shared" si="152"/>
        <v>0</v>
      </c>
      <c r="R240" s="3">
        <f t="shared" si="152"/>
        <v>15</v>
      </c>
      <c r="S240" s="3">
        <f t="shared" si="152"/>
        <v>30</v>
      </c>
      <c r="T240" s="3">
        <f t="shared" si="153"/>
        <v>45</v>
      </c>
      <c r="U240" s="3">
        <f t="shared" si="153"/>
        <v>60</v>
      </c>
      <c r="V240" s="3">
        <f t="shared" si="153"/>
        <v>75</v>
      </c>
      <c r="W240" s="3">
        <f t="shared" si="153"/>
        <v>90</v>
      </c>
      <c r="X240" s="3">
        <f t="shared" si="158"/>
        <v>105</v>
      </c>
      <c r="Y240" s="3">
        <f t="shared" si="158"/>
        <v>120</v>
      </c>
      <c r="Z240" s="3">
        <f t="shared" si="158"/>
        <v>135</v>
      </c>
      <c r="AA240" s="3">
        <f t="shared" si="158"/>
        <v>150</v>
      </c>
      <c r="AB240" s="3">
        <f t="shared" si="162"/>
        <v>165</v>
      </c>
      <c r="AC240" s="3">
        <f t="shared" si="160"/>
        <v>180</v>
      </c>
      <c r="AD240" s="7">
        <f t="shared" si="139"/>
        <v>170.66588828377823</v>
      </c>
      <c r="AE240" s="7">
        <f t="shared" si="139"/>
        <v>162.93565838076265</v>
      </c>
      <c r="AF240" s="7">
        <f t="shared" si="139"/>
        <v>149.96538448084337</v>
      </c>
      <c r="AG240" s="7">
        <f t="shared" si="139"/>
        <v>136.23243400499356</v>
      </c>
      <c r="AH240" s="7">
        <f t="shared" si="140"/>
        <v>122.34704657343846</v>
      </c>
      <c r="AI240" s="7">
        <f t="shared" si="140"/>
        <v>108.4910812386199</v>
      </c>
      <c r="AJ240" s="7">
        <f t="shared" si="140"/>
        <v>94.780180059583799</v>
      </c>
      <c r="AK240" s="7">
        <f t="shared" si="131"/>
        <v>81.344631064079792</v>
      </c>
      <c r="AL240" s="7">
        <f t="shared" si="131"/>
        <v>68.384259399698635</v>
      </c>
      <c r="AM240" s="7">
        <f t="shared" si="131"/>
        <v>56.255827349742624</v>
      </c>
      <c r="AN240" s="7">
        <f t="shared" si="131"/>
        <v>45.648611216337031</v>
      </c>
      <c r="AO240" s="7">
        <f t="shared" si="154"/>
        <v>37.878963443990799</v>
      </c>
      <c r="AP240" s="7">
        <f t="shared" si="154"/>
        <v>34.905888283778275</v>
      </c>
      <c r="AQ240" s="7">
        <f t="shared" si="154"/>
        <v>37.878963443990799</v>
      </c>
      <c r="AR240" s="7">
        <f t="shared" si="154"/>
        <v>45.648611216337031</v>
      </c>
      <c r="AS240" s="7">
        <f t="shared" si="155"/>
        <v>56.255827349742624</v>
      </c>
      <c r="AT240" s="7">
        <f t="shared" si="155"/>
        <v>68.384259399698635</v>
      </c>
      <c r="AU240" s="7">
        <f t="shared" si="155"/>
        <v>81.344631064079792</v>
      </c>
      <c r="AV240" s="7">
        <f t="shared" si="155"/>
        <v>94.780180059583799</v>
      </c>
      <c r="AW240" s="7">
        <f t="shared" si="159"/>
        <v>108.4910812386199</v>
      </c>
      <c r="AX240" s="7">
        <f t="shared" si="159"/>
        <v>122.34704657343846</v>
      </c>
      <c r="AY240" s="7">
        <f t="shared" si="159"/>
        <v>136.23243400499356</v>
      </c>
      <c r="AZ240" s="7">
        <f t="shared" si="159"/>
        <v>149.96538448084337</v>
      </c>
      <c r="BA240" s="7">
        <f t="shared" si="163"/>
        <v>162.93565838076265</v>
      </c>
      <c r="BB240" s="7">
        <f t="shared" si="161"/>
        <v>170.66588828377823</v>
      </c>
      <c r="BC240" s="7">
        <f t="shared" si="141"/>
        <v>84.70744440935907</v>
      </c>
      <c r="BD240" s="7">
        <f t="shared" si="133"/>
        <v>11.294325921247877</v>
      </c>
      <c r="BE240" s="40">
        <f t="shared" si="142"/>
        <v>0.97701958455530324</v>
      </c>
      <c r="BF240" s="40">
        <f t="shared" si="143"/>
        <v>0</v>
      </c>
      <c r="BG240" s="40">
        <f t="shared" si="144"/>
        <v>0</v>
      </c>
      <c r="BH240" s="40">
        <f t="shared" si="144"/>
        <v>0</v>
      </c>
      <c r="BI240" s="40">
        <f t="shared" si="144"/>
        <v>0</v>
      </c>
      <c r="BJ240" s="40">
        <f t="shared" si="144"/>
        <v>0</v>
      </c>
      <c r="BK240" s="40">
        <f t="shared" si="145"/>
        <v>0</v>
      </c>
      <c r="BL240" s="40">
        <f t="shared" si="146"/>
        <v>0</v>
      </c>
      <c r="BM240" s="40">
        <f t="shared" si="146"/>
        <v>200.99334220497988</v>
      </c>
      <c r="BN240" s="40">
        <f t="shared" si="146"/>
        <v>492.00304921146983</v>
      </c>
      <c r="BO240" s="40">
        <f t="shared" si="146"/>
        <v>741.89874988059546</v>
      </c>
      <c r="BP240" s="40">
        <f t="shared" si="147"/>
        <v>933.65046518392751</v>
      </c>
      <c r="BQ240" s="40">
        <f t="shared" si="147"/>
        <v>1054.1906326082362</v>
      </c>
      <c r="BR240" s="40">
        <f t="shared" si="147"/>
        <v>1095.3046389456003</v>
      </c>
      <c r="BS240" s="40">
        <f t="shared" si="132"/>
        <v>1054.1906326082362</v>
      </c>
      <c r="BT240" s="40">
        <f t="shared" si="132"/>
        <v>933.65046518392751</v>
      </c>
      <c r="BU240" s="40">
        <f t="shared" si="132"/>
        <v>741.89874988059546</v>
      </c>
      <c r="BV240" s="40">
        <f t="shared" si="132"/>
        <v>492.00304921146983</v>
      </c>
      <c r="BW240" s="40">
        <f t="shared" si="156"/>
        <v>200.99334220497988</v>
      </c>
      <c r="BX240" s="40">
        <f t="shared" si="156"/>
        <v>0</v>
      </c>
      <c r="BY240" s="40">
        <f t="shared" si="156"/>
        <v>0</v>
      </c>
      <c r="BZ240" s="40">
        <f t="shared" si="156"/>
        <v>0</v>
      </c>
      <c r="CA240" s="40">
        <f t="shared" si="157"/>
        <v>0</v>
      </c>
      <c r="CB240" s="40">
        <f t="shared" si="157"/>
        <v>0</v>
      </c>
      <c r="CC240" s="40">
        <f t="shared" si="157"/>
        <v>0</v>
      </c>
      <c r="CD240" s="40">
        <f t="shared" si="157"/>
        <v>0</v>
      </c>
      <c r="CE240" s="40">
        <f t="shared" si="148"/>
        <v>558.60536586225624</v>
      </c>
      <c r="CF240" s="10">
        <f t="shared" si="134"/>
        <v>1.4784238058933792</v>
      </c>
      <c r="CG240" s="14">
        <v>44425</v>
      </c>
      <c r="CH240" s="35">
        <f t="shared" si="135"/>
        <v>7.5290322580645164</v>
      </c>
      <c r="CI240" s="7">
        <f t="shared" si="136"/>
        <v>27.701603719001142</v>
      </c>
      <c r="CJ240" s="7">
        <f t="shared" si="149"/>
        <v>14.127817896690582</v>
      </c>
      <c r="CK240" s="10">
        <f t="shared" si="137"/>
        <v>17.636026587401741</v>
      </c>
      <c r="CM240" s="17" t="s">
        <v>113</v>
      </c>
      <c r="CN240" t="s">
        <v>123</v>
      </c>
      <c r="CO240" s="18" t="s">
        <v>567</v>
      </c>
      <c r="CP240">
        <v>132.5</v>
      </c>
      <c r="CQ240">
        <v>159.30000000000001</v>
      </c>
      <c r="CR240">
        <v>171.9</v>
      </c>
      <c r="CS240">
        <v>214.2</v>
      </c>
      <c r="CT240">
        <v>226.9</v>
      </c>
      <c r="CU240">
        <v>224.3</v>
      </c>
      <c r="CV240">
        <v>239.9</v>
      </c>
      <c r="CW240">
        <v>229.9</v>
      </c>
      <c r="CX240">
        <v>175.7</v>
      </c>
      <c r="CY240">
        <v>165.3</v>
      </c>
      <c r="CZ240">
        <v>148.1</v>
      </c>
      <c r="DA240">
        <v>78.8</v>
      </c>
      <c r="DB240">
        <v>2166.8000000000002</v>
      </c>
      <c r="DC240" s="17">
        <v>-17.8</v>
      </c>
      <c r="DD240">
        <v>-50.92</v>
      </c>
      <c r="DE240">
        <v>774.62</v>
      </c>
      <c r="DF240" s="24">
        <v>25934</v>
      </c>
    </row>
    <row r="241" spans="1:110" ht="15.75" thickBot="1" x14ac:dyDescent="0.3">
      <c r="A241" s="8">
        <v>230</v>
      </c>
      <c r="B241" s="3" t="s">
        <v>23</v>
      </c>
      <c r="C241" s="14">
        <v>44426</v>
      </c>
      <c r="D241" s="11">
        <f t="shared" si="138"/>
        <v>12.445619629397337</v>
      </c>
      <c r="E241" s="8">
        <f t="shared" si="150"/>
        <v>-180</v>
      </c>
      <c r="F241" s="3">
        <f t="shared" si="150"/>
        <v>-165</v>
      </c>
      <c r="G241" s="3">
        <f t="shared" si="150"/>
        <v>-150</v>
      </c>
      <c r="H241" s="3">
        <f t="shared" si="150"/>
        <v>-135</v>
      </c>
      <c r="I241" s="3">
        <f t="shared" si="151"/>
        <v>-120</v>
      </c>
      <c r="J241" s="3">
        <f t="shared" si="151"/>
        <v>-105</v>
      </c>
      <c r="K241" s="3">
        <f t="shared" si="151"/>
        <v>-90</v>
      </c>
      <c r="L241" s="3">
        <f t="shared" si="130"/>
        <v>-75</v>
      </c>
      <c r="M241" s="3">
        <f t="shared" si="130"/>
        <v>-60</v>
      </c>
      <c r="N241" s="3">
        <f t="shared" si="130"/>
        <v>-45</v>
      </c>
      <c r="O241" s="3">
        <f t="shared" si="130"/>
        <v>-30</v>
      </c>
      <c r="P241" s="3">
        <f t="shared" si="152"/>
        <v>-15</v>
      </c>
      <c r="Q241" s="3">
        <f t="shared" si="152"/>
        <v>0</v>
      </c>
      <c r="R241" s="3">
        <f t="shared" si="152"/>
        <v>15</v>
      </c>
      <c r="S241" s="3">
        <f t="shared" si="152"/>
        <v>30</v>
      </c>
      <c r="T241" s="3">
        <f t="shared" si="153"/>
        <v>45</v>
      </c>
      <c r="U241" s="3">
        <f t="shared" si="153"/>
        <v>60</v>
      </c>
      <c r="V241" s="3">
        <f t="shared" si="153"/>
        <v>75</v>
      </c>
      <c r="W241" s="3">
        <f t="shared" si="153"/>
        <v>90</v>
      </c>
      <c r="X241" s="3">
        <f t="shared" si="158"/>
        <v>105</v>
      </c>
      <c r="Y241" s="3">
        <f t="shared" si="158"/>
        <v>120</v>
      </c>
      <c r="Z241" s="3">
        <f t="shared" si="158"/>
        <v>135</v>
      </c>
      <c r="AA241" s="3">
        <f t="shared" si="158"/>
        <v>150</v>
      </c>
      <c r="AB241" s="3">
        <f t="shared" si="162"/>
        <v>165</v>
      </c>
      <c r="AC241" s="3">
        <f t="shared" si="160"/>
        <v>180</v>
      </c>
      <c r="AD241" s="7">
        <f t="shared" si="139"/>
        <v>170.32561962939732</v>
      </c>
      <c r="AE241" s="7">
        <f t="shared" si="139"/>
        <v>162.73731420960016</v>
      </c>
      <c r="AF241" s="7">
        <f t="shared" si="139"/>
        <v>149.83495933441296</v>
      </c>
      <c r="AG241" s="7">
        <f t="shared" si="139"/>
        <v>136.12216917461106</v>
      </c>
      <c r="AH241" s="7">
        <f t="shared" si="140"/>
        <v>122.23985728997171</v>
      </c>
      <c r="AI241" s="7">
        <f t="shared" si="140"/>
        <v>108.37806748303422</v>
      </c>
      <c r="AJ241" s="7">
        <f t="shared" si="140"/>
        <v>94.654721258375361</v>
      </c>
      <c r="AK241" s="7">
        <f t="shared" si="131"/>
        <v>81.200104465579656</v>
      </c>
      <c r="AL241" s="7">
        <f t="shared" si="131"/>
        <v>68.212637199749921</v>
      </c>
      <c r="AM241" s="7">
        <f t="shared" si="131"/>
        <v>56.046658388688648</v>
      </c>
      <c r="AN241" s="7">
        <f t="shared" si="131"/>
        <v>45.389799401664739</v>
      </c>
      <c r="AO241" s="7">
        <f t="shared" si="154"/>
        <v>37.565911833791858</v>
      </c>
      <c r="AP241" s="7">
        <f t="shared" si="154"/>
        <v>34.565619629397339</v>
      </c>
      <c r="AQ241" s="7">
        <f t="shared" si="154"/>
        <v>37.565911833791858</v>
      </c>
      <c r="AR241" s="7">
        <f t="shared" si="154"/>
        <v>45.389799401664739</v>
      </c>
      <c r="AS241" s="7">
        <f t="shared" si="155"/>
        <v>56.046658388688648</v>
      </c>
      <c r="AT241" s="7">
        <f t="shared" si="155"/>
        <v>68.212637199749921</v>
      </c>
      <c r="AU241" s="7">
        <f t="shared" si="155"/>
        <v>81.200104465579656</v>
      </c>
      <c r="AV241" s="7">
        <f t="shared" si="155"/>
        <v>94.654721258375361</v>
      </c>
      <c r="AW241" s="7">
        <f t="shared" si="159"/>
        <v>108.37806748303422</v>
      </c>
      <c r="AX241" s="7">
        <f t="shared" si="159"/>
        <v>122.23985728997171</v>
      </c>
      <c r="AY241" s="7">
        <f t="shared" si="159"/>
        <v>136.12216917461106</v>
      </c>
      <c r="AZ241" s="7">
        <f t="shared" si="159"/>
        <v>149.83495933441296</v>
      </c>
      <c r="BA241" s="7">
        <f t="shared" si="163"/>
        <v>162.73731420960016</v>
      </c>
      <c r="BB241" s="7">
        <f t="shared" si="161"/>
        <v>170.32561962939732</v>
      </c>
      <c r="BC241" s="7">
        <f t="shared" si="141"/>
        <v>84.853285106412656</v>
      </c>
      <c r="BD241" s="7">
        <f t="shared" si="133"/>
        <v>11.313771347521687</v>
      </c>
      <c r="BE241" s="40">
        <f t="shared" si="142"/>
        <v>0.97743065908638782</v>
      </c>
      <c r="BF241" s="40">
        <f t="shared" si="143"/>
        <v>0</v>
      </c>
      <c r="BG241" s="40">
        <f t="shared" si="144"/>
        <v>0</v>
      </c>
      <c r="BH241" s="40">
        <f t="shared" si="144"/>
        <v>0</v>
      </c>
      <c r="BI241" s="40">
        <f t="shared" si="144"/>
        <v>0</v>
      </c>
      <c r="BJ241" s="40">
        <f t="shared" si="144"/>
        <v>0</v>
      </c>
      <c r="BK241" s="40">
        <f t="shared" si="145"/>
        <v>0</v>
      </c>
      <c r="BL241" s="40">
        <f t="shared" si="146"/>
        <v>0</v>
      </c>
      <c r="BM241" s="40">
        <f t="shared" si="146"/>
        <v>204.40926748328036</v>
      </c>
      <c r="BN241" s="40">
        <f t="shared" si="146"/>
        <v>495.92864494927346</v>
      </c>
      <c r="BO241" s="40">
        <f t="shared" si="146"/>
        <v>746.26200956403898</v>
      </c>
      <c r="BP241" s="40">
        <f t="shared" si="147"/>
        <v>938.34955622452571</v>
      </c>
      <c r="BQ241" s="40">
        <f t="shared" si="147"/>
        <v>1059.1008360655014</v>
      </c>
      <c r="BR241" s="40">
        <f t="shared" si="147"/>
        <v>1100.2868489167292</v>
      </c>
      <c r="BS241" s="40">
        <f t="shared" si="132"/>
        <v>1059.1008360655014</v>
      </c>
      <c r="BT241" s="40">
        <f t="shared" si="132"/>
        <v>938.34955622452571</v>
      </c>
      <c r="BU241" s="40">
        <f t="shared" si="132"/>
        <v>746.26200956403898</v>
      </c>
      <c r="BV241" s="40">
        <f t="shared" si="132"/>
        <v>495.92864494927346</v>
      </c>
      <c r="BW241" s="40">
        <f t="shared" si="156"/>
        <v>204.40926748328036</v>
      </c>
      <c r="BX241" s="40">
        <f t="shared" si="156"/>
        <v>0</v>
      </c>
      <c r="BY241" s="40">
        <f t="shared" si="156"/>
        <v>0</v>
      </c>
      <c r="BZ241" s="40">
        <f t="shared" si="156"/>
        <v>0</v>
      </c>
      <c r="CA241" s="40">
        <f t="shared" si="157"/>
        <v>0</v>
      </c>
      <c r="CB241" s="40">
        <f t="shared" si="157"/>
        <v>0</v>
      </c>
      <c r="CC241" s="40">
        <f t="shared" si="157"/>
        <v>0</v>
      </c>
      <c r="CD241" s="40">
        <f t="shared" si="157"/>
        <v>0</v>
      </c>
      <c r="CE241" s="40">
        <f t="shared" si="148"/>
        <v>561.14629294753195</v>
      </c>
      <c r="CF241" s="10">
        <f t="shared" si="134"/>
        <v>1.4809692062403679</v>
      </c>
      <c r="CG241" s="14">
        <v>44426</v>
      </c>
      <c r="CH241" s="35">
        <f t="shared" si="135"/>
        <v>7.5290322580645164</v>
      </c>
      <c r="CI241" s="7">
        <f t="shared" si="136"/>
        <v>27.904718802970805</v>
      </c>
      <c r="CJ241" s="7">
        <f t="shared" si="149"/>
        <v>14.23140658951511</v>
      </c>
      <c r="CK241" s="10">
        <f t="shared" si="137"/>
        <v>17.748713027495395</v>
      </c>
      <c r="CM241" s="17" t="s">
        <v>102</v>
      </c>
      <c r="CN241" t="s">
        <v>103</v>
      </c>
      <c r="CO241" s="18" t="s">
        <v>568</v>
      </c>
      <c r="CP241">
        <v>161.19999999999999</v>
      </c>
      <c r="CQ241">
        <v>169.6</v>
      </c>
      <c r="CR241">
        <v>178.1</v>
      </c>
      <c r="CS241">
        <v>213.4</v>
      </c>
      <c r="CT241">
        <v>240.5</v>
      </c>
      <c r="CU241">
        <v>262.10000000000002</v>
      </c>
      <c r="CV241">
        <v>276</v>
      </c>
      <c r="CW241">
        <v>288.8</v>
      </c>
      <c r="CX241">
        <v>228.6</v>
      </c>
      <c r="CY241">
        <v>197</v>
      </c>
      <c r="CZ241">
        <v>137.1</v>
      </c>
      <c r="DA241">
        <v>141.80000000000001</v>
      </c>
      <c r="DB241">
        <v>2494.1999999999998</v>
      </c>
      <c r="DC241" s="17">
        <v>-15.93</v>
      </c>
      <c r="DD241">
        <v>-47.88</v>
      </c>
      <c r="DE241">
        <v>1100.57</v>
      </c>
      <c r="DF241" s="24">
        <v>29003</v>
      </c>
    </row>
    <row r="242" spans="1:110" ht="15.75" thickBot="1" x14ac:dyDescent="0.3">
      <c r="A242" s="8">
        <v>231</v>
      </c>
      <c r="B242" s="3" t="s">
        <v>23</v>
      </c>
      <c r="C242" s="14">
        <v>44427</v>
      </c>
      <c r="D242" s="11">
        <f t="shared" si="138"/>
        <v>12.101663069321749</v>
      </c>
      <c r="E242" s="8">
        <f t="shared" si="150"/>
        <v>-180</v>
      </c>
      <c r="F242" s="3">
        <f t="shared" si="150"/>
        <v>-165</v>
      </c>
      <c r="G242" s="3">
        <f t="shared" si="150"/>
        <v>-150</v>
      </c>
      <c r="H242" s="3">
        <f t="shared" si="150"/>
        <v>-135</v>
      </c>
      <c r="I242" s="3">
        <f t="shared" si="151"/>
        <v>-120</v>
      </c>
      <c r="J242" s="3">
        <f t="shared" si="151"/>
        <v>-105</v>
      </c>
      <c r="K242" s="3">
        <f t="shared" si="151"/>
        <v>-90</v>
      </c>
      <c r="L242" s="3">
        <f t="shared" si="130"/>
        <v>-75</v>
      </c>
      <c r="M242" s="3">
        <f t="shared" si="130"/>
        <v>-60</v>
      </c>
      <c r="N242" s="3">
        <f t="shared" si="130"/>
        <v>-45</v>
      </c>
      <c r="O242" s="3">
        <f t="shared" si="130"/>
        <v>-30</v>
      </c>
      <c r="P242" s="3">
        <f t="shared" si="152"/>
        <v>-15</v>
      </c>
      <c r="Q242" s="3">
        <f t="shared" si="152"/>
        <v>0</v>
      </c>
      <c r="R242" s="3">
        <f t="shared" si="152"/>
        <v>15</v>
      </c>
      <c r="S242" s="3">
        <f t="shared" si="152"/>
        <v>30</v>
      </c>
      <c r="T242" s="3">
        <f t="shared" si="153"/>
        <v>45</v>
      </c>
      <c r="U242" s="3">
        <f t="shared" si="153"/>
        <v>60</v>
      </c>
      <c r="V242" s="3">
        <f t="shared" si="153"/>
        <v>75</v>
      </c>
      <c r="W242" s="3">
        <f t="shared" si="153"/>
        <v>90</v>
      </c>
      <c r="X242" s="3">
        <f t="shared" si="158"/>
        <v>105</v>
      </c>
      <c r="Y242" s="3">
        <f t="shared" si="158"/>
        <v>120</v>
      </c>
      <c r="Z242" s="3">
        <f t="shared" si="158"/>
        <v>135</v>
      </c>
      <c r="AA242" s="3">
        <f t="shared" si="158"/>
        <v>150</v>
      </c>
      <c r="AB242" s="3">
        <f t="shared" si="162"/>
        <v>165</v>
      </c>
      <c r="AC242" s="3">
        <f t="shared" si="160"/>
        <v>180</v>
      </c>
      <c r="AD242" s="7">
        <f t="shared" si="139"/>
        <v>169.98166306932174</v>
      </c>
      <c r="AE242" s="7">
        <f t="shared" si="139"/>
        <v>162.53250602781867</v>
      </c>
      <c r="AF242" s="7">
        <f t="shared" si="139"/>
        <v>149.7001181423033</v>
      </c>
      <c r="AG242" s="7">
        <f t="shared" si="139"/>
        <v>136.00880163326346</v>
      </c>
      <c r="AH242" s="7">
        <f t="shared" si="140"/>
        <v>122.13034089776325</v>
      </c>
      <c r="AI242" s="7">
        <f t="shared" si="140"/>
        <v>108.26322222168814</v>
      </c>
      <c r="AJ242" s="7">
        <f t="shared" si="140"/>
        <v>94.527758263480536</v>
      </c>
      <c r="AK242" s="7">
        <f t="shared" si="131"/>
        <v>81.054272152179507</v>
      </c>
      <c r="AL242" s="7">
        <f t="shared" si="131"/>
        <v>68.039767763719524</v>
      </c>
      <c r="AM242" s="7">
        <f t="shared" si="131"/>
        <v>55.836084867864557</v>
      </c>
      <c r="AN242" s="7">
        <f t="shared" si="131"/>
        <v>45.12904030939854</v>
      </c>
      <c r="AO242" s="7">
        <f t="shared" si="154"/>
        <v>37.249880346941382</v>
      </c>
      <c r="AP242" s="7">
        <f t="shared" si="154"/>
        <v>34.221663069321764</v>
      </c>
      <c r="AQ242" s="7">
        <f t="shared" si="154"/>
        <v>37.249880346941382</v>
      </c>
      <c r="AR242" s="7">
        <f t="shared" si="154"/>
        <v>45.12904030939854</v>
      </c>
      <c r="AS242" s="7">
        <f t="shared" si="155"/>
        <v>55.836084867864557</v>
      </c>
      <c r="AT242" s="7">
        <f t="shared" si="155"/>
        <v>68.039767763719524</v>
      </c>
      <c r="AU242" s="7">
        <f t="shared" si="155"/>
        <v>81.054272152179507</v>
      </c>
      <c r="AV242" s="7">
        <f t="shared" si="155"/>
        <v>94.527758263480536</v>
      </c>
      <c r="AW242" s="7">
        <f t="shared" si="159"/>
        <v>108.26322222168814</v>
      </c>
      <c r="AX242" s="7">
        <f t="shared" si="159"/>
        <v>122.13034089776325</v>
      </c>
      <c r="AY242" s="7">
        <f t="shared" si="159"/>
        <v>136.00880163326346</v>
      </c>
      <c r="AZ242" s="7">
        <f t="shared" si="159"/>
        <v>149.7001181423033</v>
      </c>
      <c r="BA242" s="7">
        <f t="shared" si="163"/>
        <v>162.53250602781867</v>
      </c>
      <c r="BB242" s="7">
        <f t="shared" si="161"/>
        <v>169.98166306932174</v>
      </c>
      <c r="BC242" s="7">
        <f t="shared" si="141"/>
        <v>85.000284625536082</v>
      </c>
      <c r="BD242" s="7">
        <f t="shared" si="133"/>
        <v>11.33337128340481</v>
      </c>
      <c r="BE242" s="40">
        <f t="shared" si="142"/>
        <v>0.97784842140027151</v>
      </c>
      <c r="BF242" s="40">
        <f t="shared" si="143"/>
        <v>0</v>
      </c>
      <c r="BG242" s="40">
        <f t="shared" si="144"/>
        <v>0</v>
      </c>
      <c r="BH242" s="40">
        <f t="shared" si="144"/>
        <v>0</v>
      </c>
      <c r="BI242" s="40">
        <f t="shared" si="144"/>
        <v>0</v>
      </c>
      <c r="BJ242" s="40">
        <f t="shared" si="144"/>
        <v>0</v>
      </c>
      <c r="BK242" s="40">
        <f t="shared" si="145"/>
        <v>0</v>
      </c>
      <c r="BL242" s="40">
        <f t="shared" si="146"/>
        <v>0</v>
      </c>
      <c r="BM242" s="40">
        <f t="shared" si="146"/>
        <v>207.85820713167135</v>
      </c>
      <c r="BN242" s="40">
        <f t="shared" si="146"/>
        <v>499.88332276330937</v>
      </c>
      <c r="BO242" s="40">
        <f t="shared" si="146"/>
        <v>750.65097458642595</v>
      </c>
      <c r="BP242" s="40">
        <f t="shared" si="147"/>
        <v>943.07176154241472</v>
      </c>
      <c r="BQ242" s="40">
        <f t="shared" si="147"/>
        <v>1064.0325249906102</v>
      </c>
      <c r="BR242" s="40">
        <f t="shared" si="147"/>
        <v>1105.2899887991316</v>
      </c>
      <c r="BS242" s="40">
        <f t="shared" si="132"/>
        <v>1064.0325249906102</v>
      </c>
      <c r="BT242" s="40">
        <f t="shared" si="132"/>
        <v>943.07176154241472</v>
      </c>
      <c r="BU242" s="40">
        <f t="shared" si="132"/>
        <v>750.65097458642595</v>
      </c>
      <c r="BV242" s="40">
        <f t="shared" si="132"/>
        <v>499.88332276330937</v>
      </c>
      <c r="BW242" s="40">
        <f t="shared" si="156"/>
        <v>207.85820713167135</v>
      </c>
      <c r="BX242" s="40">
        <f t="shared" si="156"/>
        <v>0</v>
      </c>
      <c r="BY242" s="40">
        <f t="shared" si="156"/>
        <v>0</v>
      </c>
      <c r="BZ242" s="40">
        <f t="shared" si="156"/>
        <v>0</v>
      </c>
      <c r="CA242" s="40">
        <f t="shared" si="157"/>
        <v>0</v>
      </c>
      <c r="CB242" s="40">
        <f t="shared" si="157"/>
        <v>0</v>
      </c>
      <c r="CC242" s="40">
        <f t="shared" si="157"/>
        <v>0</v>
      </c>
      <c r="CD242" s="40">
        <f t="shared" si="157"/>
        <v>0</v>
      </c>
      <c r="CE242" s="40">
        <f t="shared" si="148"/>
        <v>563.69789428755712</v>
      </c>
      <c r="CF242" s="10">
        <f t="shared" si="134"/>
        <v>1.48353483184792</v>
      </c>
      <c r="CG242" s="14">
        <v>44427</v>
      </c>
      <c r="CH242" s="35">
        <f t="shared" si="135"/>
        <v>7.5290322580645164</v>
      </c>
      <c r="CI242" s="7">
        <f t="shared" si="136"/>
        <v>28.109043240776359</v>
      </c>
      <c r="CJ242" s="7">
        <f t="shared" si="149"/>
        <v>14.335612052795943</v>
      </c>
      <c r="CK242" s="10">
        <f t="shared" si="137"/>
        <v>17.861851011628019</v>
      </c>
      <c r="CM242" s="17" t="s">
        <v>139</v>
      </c>
      <c r="CN242" t="s">
        <v>179</v>
      </c>
      <c r="CO242" s="18" t="s">
        <v>569</v>
      </c>
      <c r="CP242">
        <v>187.6</v>
      </c>
      <c r="CQ242">
        <v>199</v>
      </c>
      <c r="CR242">
        <v>195.7</v>
      </c>
      <c r="CS242">
        <v>179.9</v>
      </c>
      <c r="CT242">
        <v>176.2</v>
      </c>
      <c r="CU242">
        <v>163.4</v>
      </c>
      <c r="CV242">
        <v>179.8</v>
      </c>
      <c r="CW242">
        <v>206.8</v>
      </c>
      <c r="CX242">
        <v>184.2</v>
      </c>
      <c r="CY242">
        <v>196.1</v>
      </c>
      <c r="CZ242">
        <v>155.80000000000001</v>
      </c>
      <c r="DA242">
        <v>166.2</v>
      </c>
      <c r="DB242">
        <v>2190.6999999999998</v>
      </c>
      <c r="DC242" s="17">
        <v>-16.149999999999999</v>
      </c>
      <c r="DD242">
        <v>-42.29</v>
      </c>
      <c r="DE242">
        <v>471.32</v>
      </c>
      <c r="DF242" s="24">
        <v>9196</v>
      </c>
    </row>
    <row r="243" spans="1:110" ht="15.75" thickBot="1" x14ac:dyDescent="0.3">
      <c r="A243" s="8">
        <v>232</v>
      </c>
      <c r="B243" s="3" t="s">
        <v>23</v>
      </c>
      <c r="C243" s="14">
        <v>44428</v>
      </c>
      <c r="D243" s="11">
        <f t="shared" si="138"/>
        <v>11.754120525303442</v>
      </c>
      <c r="E243" s="8">
        <f t="shared" si="150"/>
        <v>-180</v>
      </c>
      <c r="F243" s="3">
        <f t="shared" si="150"/>
        <v>-165</v>
      </c>
      <c r="G243" s="3">
        <f t="shared" si="150"/>
        <v>-150</v>
      </c>
      <c r="H243" s="3">
        <f t="shared" si="150"/>
        <v>-135</v>
      </c>
      <c r="I243" s="3">
        <f t="shared" si="151"/>
        <v>-120</v>
      </c>
      <c r="J243" s="3">
        <f t="shared" si="151"/>
        <v>-105</v>
      </c>
      <c r="K243" s="3">
        <f t="shared" si="151"/>
        <v>-90</v>
      </c>
      <c r="L243" s="3">
        <f t="shared" si="130"/>
        <v>-75</v>
      </c>
      <c r="M243" s="3">
        <f t="shared" si="130"/>
        <v>-60</v>
      </c>
      <c r="N243" s="3">
        <f t="shared" si="130"/>
        <v>-45</v>
      </c>
      <c r="O243" s="3">
        <f t="shared" si="130"/>
        <v>-30</v>
      </c>
      <c r="P243" s="3">
        <f t="shared" si="152"/>
        <v>-15</v>
      </c>
      <c r="Q243" s="3">
        <f t="shared" si="152"/>
        <v>0</v>
      </c>
      <c r="R243" s="3">
        <f t="shared" si="152"/>
        <v>15</v>
      </c>
      <c r="S243" s="3">
        <f t="shared" si="152"/>
        <v>30</v>
      </c>
      <c r="T243" s="3">
        <f t="shared" si="153"/>
        <v>45</v>
      </c>
      <c r="U243" s="3">
        <f t="shared" si="153"/>
        <v>60</v>
      </c>
      <c r="V243" s="3">
        <f t="shared" si="153"/>
        <v>75</v>
      </c>
      <c r="W243" s="3">
        <f t="shared" si="153"/>
        <v>90</v>
      </c>
      <c r="X243" s="3">
        <f t="shared" si="158"/>
        <v>105</v>
      </c>
      <c r="Y243" s="3">
        <f t="shared" si="158"/>
        <v>120</v>
      </c>
      <c r="Z243" s="3">
        <f t="shared" si="158"/>
        <v>135</v>
      </c>
      <c r="AA243" s="3">
        <f t="shared" si="158"/>
        <v>150</v>
      </c>
      <c r="AB243" s="3">
        <f t="shared" si="162"/>
        <v>165</v>
      </c>
      <c r="AC243" s="3">
        <f t="shared" si="160"/>
        <v>180</v>
      </c>
      <c r="AD243" s="7">
        <f t="shared" si="139"/>
        <v>169.63412052530342</v>
      </c>
      <c r="AE243" s="7">
        <f t="shared" si="139"/>
        <v>162.32131018137227</v>
      </c>
      <c r="AF243" s="7">
        <f t="shared" si="139"/>
        <v>149.56084618169663</v>
      </c>
      <c r="AG243" s="7">
        <f t="shared" si="139"/>
        <v>135.89231979168352</v>
      </c>
      <c r="AH243" s="7">
        <f t="shared" si="140"/>
        <v>122.01850056823314</v>
      </c>
      <c r="AI243" s="7">
        <f t="shared" si="140"/>
        <v>108.14656510353909</v>
      </c>
      <c r="AJ243" s="7">
        <f t="shared" si="140"/>
        <v>94.399328181900216</v>
      </c>
      <c r="AK243" s="7">
        <f t="shared" si="131"/>
        <v>80.907190348675343</v>
      </c>
      <c r="AL243" s="7">
        <f t="shared" si="131"/>
        <v>67.865728875249246</v>
      </c>
      <c r="AM243" s="7">
        <f t="shared" si="131"/>
        <v>55.624208112809363</v>
      </c>
      <c r="AN243" s="7">
        <f t="shared" si="131"/>
        <v>44.866454580401623</v>
      </c>
      <c r="AO243" s="7">
        <f t="shared" si="154"/>
        <v>36.930986849996486</v>
      </c>
      <c r="AP243" s="7">
        <f t="shared" si="154"/>
        <v>33.874120525303454</v>
      </c>
      <c r="AQ243" s="7">
        <f t="shared" si="154"/>
        <v>36.930986849996486</v>
      </c>
      <c r="AR243" s="7">
        <f t="shared" si="154"/>
        <v>44.866454580401623</v>
      </c>
      <c r="AS243" s="7">
        <f t="shared" si="155"/>
        <v>55.624208112809363</v>
      </c>
      <c r="AT243" s="7">
        <f t="shared" si="155"/>
        <v>67.865728875249246</v>
      </c>
      <c r="AU243" s="7">
        <f t="shared" si="155"/>
        <v>80.907190348675343</v>
      </c>
      <c r="AV243" s="7">
        <f t="shared" si="155"/>
        <v>94.399328181900216</v>
      </c>
      <c r="AW243" s="7">
        <f t="shared" si="159"/>
        <v>108.14656510353909</v>
      </c>
      <c r="AX243" s="7">
        <f t="shared" si="159"/>
        <v>122.01850056823314</v>
      </c>
      <c r="AY243" s="7">
        <f t="shared" si="159"/>
        <v>135.89231979168352</v>
      </c>
      <c r="AZ243" s="7">
        <f t="shared" si="159"/>
        <v>149.56084618169663</v>
      </c>
      <c r="BA243" s="7">
        <f t="shared" si="163"/>
        <v>162.32131018137227</v>
      </c>
      <c r="BB243" s="7">
        <f t="shared" si="161"/>
        <v>169.63412052530342</v>
      </c>
      <c r="BC243" s="7">
        <f t="shared" si="141"/>
        <v>85.148399516115745</v>
      </c>
      <c r="BD243" s="7">
        <f t="shared" si="133"/>
        <v>11.3531199354821</v>
      </c>
      <c r="BE243" s="40">
        <f t="shared" si="142"/>
        <v>0.97827274770496442</v>
      </c>
      <c r="BF243" s="40">
        <f t="shared" si="143"/>
        <v>0</v>
      </c>
      <c r="BG243" s="40">
        <f t="shared" si="144"/>
        <v>0</v>
      </c>
      <c r="BH243" s="40">
        <f t="shared" si="144"/>
        <v>0</v>
      </c>
      <c r="BI243" s="40">
        <f t="shared" si="144"/>
        <v>0</v>
      </c>
      <c r="BJ243" s="40">
        <f t="shared" si="144"/>
        <v>0</v>
      </c>
      <c r="BK243" s="40">
        <f t="shared" si="145"/>
        <v>0</v>
      </c>
      <c r="BL243" s="40">
        <f t="shared" si="146"/>
        <v>0</v>
      </c>
      <c r="BM243" s="40">
        <f t="shared" si="146"/>
        <v>211.33888678671079</v>
      </c>
      <c r="BN243" s="40">
        <f t="shared" si="146"/>
        <v>503.86531061830289</v>
      </c>
      <c r="BO243" s="40">
        <f t="shared" si="146"/>
        <v>755.06344555199132</v>
      </c>
      <c r="BP243" s="40">
        <f t="shared" si="147"/>
        <v>947.81455381659077</v>
      </c>
      <c r="BQ243" s="40">
        <f t="shared" si="147"/>
        <v>1068.9829659201362</v>
      </c>
      <c r="BR243" s="40">
        <f t="shared" si="147"/>
        <v>1110.31125481804</v>
      </c>
      <c r="BS243" s="40">
        <f t="shared" si="132"/>
        <v>1068.9829659201362</v>
      </c>
      <c r="BT243" s="40">
        <f t="shared" si="132"/>
        <v>947.81455381659077</v>
      </c>
      <c r="BU243" s="40">
        <f t="shared" si="132"/>
        <v>755.06344555199132</v>
      </c>
      <c r="BV243" s="40">
        <f t="shared" si="132"/>
        <v>503.86531061830289</v>
      </c>
      <c r="BW243" s="40">
        <f t="shared" si="156"/>
        <v>211.33888678671079</v>
      </c>
      <c r="BX243" s="40">
        <f t="shared" si="156"/>
        <v>0</v>
      </c>
      <c r="BY243" s="40">
        <f t="shared" si="156"/>
        <v>0</v>
      </c>
      <c r="BZ243" s="40">
        <f t="shared" si="156"/>
        <v>0</v>
      </c>
      <c r="CA243" s="40">
        <f t="shared" si="157"/>
        <v>0</v>
      </c>
      <c r="CB243" s="40">
        <f t="shared" si="157"/>
        <v>0</v>
      </c>
      <c r="CC243" s="40">
        <f t="shared" si="157"/>
        <v>0</v>
      </c>
      <c r="CD243" s="40">
        <f t="shared" si="157"/>
        <v>0</v>
      </c>
      <c r="CE243" s="40">
        <f t="shared" si="148"/>
        <v>566.25873995720042</v>
      </c>
      <c r="CF243" s="10">
        <f t="shared" si="134"/>
        <v>1.486119924359766</v>
      </c>
      <c r="CG243" s="14">
        <v>44428</v>
      </c>
      <c r="CH243" s="35">
        <f t="shared" si="135"/>
        <v>7.5290322580645164</v>
      </c>
      <c r="CI243" s="7">
        <f t="shared" si="136"/>
        <v>28.314476522495092</v>
      </c>
      <c r="CJ243" s="7">
        <f t="shared" si="149"/>
        <v>14.440383026472498</v>
      </c>
      <c r="CK243" s="10">
        <f t="shared" si="137"/>
        <v>17.975378991705725</v>
      </c>
      <c r="CM243" s="17" t="s">
        <v>61</v>
      </c>
      <c r="CN243" t="s">
        <v>84</v>
      </c>
      <c r="CO243" s="18" t="s">
        <v>570</v>
      </c>
      <c r="CP243">
        <v>246.9</v>
      </c>
      <c r="CQ243">
        <v>215</v>
      </c>
      <c r="CR243">
        <v>227.2</v>
      </c>
      <c r="CS243">
        <v>194.1</v>
      </c>
      <c r="CT243">
        <v>165.8</v>
      </c>
      <c r="CU243">
        <v>147.80000000000001</v>
      </c>
      <c r="CV243">
        <v>169.1</v>
      </c>
      <c r="CW243">
        <v>189.1</v>
      </c>
      <c r="CX243">
        <v>211.4</v>
      </c>
      <c r="CY243">
        <v>235.5</v>
      </c>
      <c r="CZ243">
        <v>210.9</v>
      </c>
      <c r="DA243">
        <v>230.2</v>
      </c>
      <c r="DB243">
        <v>2443</v>
      </c>
      <c r="DC243" s="17">
        <v>-13.01</v>
      </c>
      <c r="DD243">
        <v>-38.51</v>
      </c>
      <c r="DE243">
        <v>51.41</v>
      </c>
      <c r="DF243" s="24">
        <v>1097</v>
      </c>
    </row>
    <row r="244" spans="1:110" ht="15.75" thickBot="1" x14ac:dyDescent="0.3">
      <c r="A244" s="8">
        <v>233</v>
      </c>
      <c r="B244" s="3" t="s">
        <v>23</v>
      </c>
      <c r="C244" s="14">
        <v>44429</v>
      </c>
      <c r="D244" s="11">
        <f t="shared" si="138"/>
        <v>11.40309498169878</v>
      </c>
      <c r="E244" s="8">
        <f t="shared" si="150"/>
        <v>-180</v>
      </c>
      <c r="F244" s="3">
        <f t="shared" si="150"/>
        <v>-165</v>
      </c>
      <c r="G244" s="3">
        <f t="shared" si="150"/>
        <v>-150</v>
      </c>
      <c r="H244" s="3">
        <f t="shared" si="150"/>
        <v>-135</v>
      </c>
      <c r="I244" s="3">
        <f t="shared" si="151"/>
        <v>-120</v>
      </c>
      <c r="J244" s="3">
        <f t="shared" si="151"/>
        <v>-105</v>
      </c>
      <c r="K244" s="3">
        <f t="shared" si="151"/>
        <v>-90</v>
      </c>
      <c r="L244" s="3">
        <f t="shared" si="130"/>
        <v>-75</v>
      </c>
      <c r="M244" s="3">
        <f t="shared" si="130"/>
        <v>-60</v>
      </c>
      <c r="N244" s="3">
        <f t="shared" si="130"/>
        <v>-45</v>
      </c>
      <c r="O244" s="3">
        <f t="shared" si="130"/>
        <v>-30</v>
      </c>
      <c r="P244" s="3">
        <f t="shared" si="152"/>
        <v>-15</v>
      </c>
      <c r="Q244" s="3">
        <f t="shared" si="152"/>
        <v>0</v>
      </c>
      <c r="R244" s="3">
        <f t="shared" si="152"/>
        <v>15</v>
      </c>
      <c r="S244" s="3">
        <f t="shared" si="152"/>
        <v>30</v>
      </c>
      <c r="T244" s="3">
        <f t="shared" si="153"/>
        <v>45</v>
      </c>
      <c r="U244" s="3">
        <f t="shared" si="153"/>
        <v>60</v>
      </c>
      <c r="V244" s="3">
        <f t="shared" si="153"/>
        <v>75</v>
      </c>
      <c r="W244" s="3">
        <f t="shared" si="153"/>
        <v>90</v>
      </c>
      <c r="X244" s="3">
        <f t="shared" si="158"/>
        <v>105</v>
      </c>
      <c r="Y244" s="3">
        <f t="shared" si="158"/>
        <v>120</v>
      </c>
      <c r="Z244" s="3">
        <f t="shared" si="158"/>
        <v>135</v>
      </c>
      <c r="AA244" s="3">
        <f t="shared" si="158"/>
        <v>150</v>
      </c>
      <c r="AB244" s="3">
        <f t="shared" si="162"/>
        <v>165</v>
      </c>
      <c r="AC244" s="3">
        <f t="shared" si="160"/>
        <v>180</v>
      </c>
      <c r="AD244" s="7">
        <f t="shared" si="139"/>
        <v>169.28309498169878</v>
      </c>
      <c r="AE244" s="7">
        <f t="shared" si="139"/>
        <v>162.10381258929988</v>
      </c>
      <c r="AF244" s="7">
        <f t="shared" si="139"/>
        <v>149.41713446741923</v>
      </c>
      <c r="AG244" s="7">
        <f t="shared" si="139"/>
        <v>135.77271514994732</v>
      </c>
      <c r="AH244" s="7">
        <f t="shared" si="140"/>
        <v>121.90434134661164</v>
      </c>
      <c r="AI244" s="7">
        <f t="shared" si="140"/>
        <v>108.02811697245981</v>
      </c>
      <c r="AJ244" s="7">
        <f t="shared" si="140"/>
        <v>94.269468889496494</v>
      </c>
      <c r="AK244" s="7">
        <f t="shared" si="131"/>
        <v>80.758915795935707</v>
      </c>
      <c r="AL244" s="7">
        <f t="shared" si="131"/>
        <v>67.690598777369956</v>
      </c>
      <c r="AM244" s="7">
        <f t="shared" si="131"/>
        <v>55.411130161921818</v>
      </c>
      <c r="AN244" s="7">
        <f t="shared" si="131"/>
        <v>44.602164213930855</v>
      </c>
      <c r="AO244" s="7">
        <f t="shared" si="154"/>
        <v>36.609350877384536</v>
      </c>
      <c r="AP244" s="7">
        <f t="shared" si="154"/>
        <v>33.523094981698776</v>
      </c>
      <c r="AQ244" s="7">
        <f t="shared" si="154"/>
        <v>36.609350877384536</v>
      </c>
      <c r="AR244" s="7">
        <f t="shared" si="154"/>
        <v>44.602164213930855</v>
      </c>
      <c r="AS244" s="7">
        <f t="shared" si="155"/>
        <v>55.411130161921818</v>
      </c>
      <c r="AT244" s="7">
        <f t="shared" si="155"/>
        <v>67.690598777369956</v>
      </c>
      <c r="AU244" s="7">
        <f t="shared" si="155"/>
        <v>80.758915795935707</v>
      </c>
      <c r="AV244" s="7">
        <f t="shared" si="155"/>
        <v>94.269468889496494</v>
      </c>
      <c r="AW244" s="7">
        <f t="shared" si="159"/>
        <v>108.02811697245981</v>
      </c>
      <c r="AX244" s="7">
        <f t="shared" si="159"/>
        <v>121.90434134661164</v>
      </c>
      <c r="AY244" s="7">
        <f t="shared" si="159"/>
        <v>135.77271514994732</v>
      </c>
      <c r="AZ244" s="7">
        <f t="shared" si="159"/>
        <v>149.41713446741923</v>
      </c>
      <c r="BA244" s="7">
        <f t="shared" si="163"/>
        <v>162.10381258929988</v>
      </c>
      <c r="BB244" s="7">
        <f t="shared" si="161"/>
        <v>169.28309498169878</v>
      </c>
      <c r="BC244" s="7">
        <f t="shared" si="141"/>
        <v>85.297586923015999</v>
      </c>
      <c r="BD244" s="7">
        <f t="shared" si="133"/>
        <v>11.373011589735466</v>
      </c>
      <c r="BE244" s="40">
        <f t="shared" si="142"/>
        <v>0.97870351226342489</v>
      </c>
      <c r="BF244" s="40">
        <f t="shared" si="143"/>
        <v>0</v>
      </c>
      <c r="BG244" s="40">
        <f t="shared" si="144"/>
        <v>0</v>
      </c>
      <c r="BH244" s="40">
        <f t="shared" si="144"/>
        <v>0</v>
      </c>
      <c r="BI244" s="40">
        <f t="shared" si="144"/>
        <v>0</v>
      </c>
      <c r="BJ244" s="40">
        <f t="shared" si="144"/>
        <v>0</v>
      </c>
      <c r="BK244" s="40">
        <f t="shared" si="145"/>
        <v>0</v>
      </c>
      <c r="BL244" s="40">
        <f t="shared" si="146"/>
        <v>0</v>
      </c>
      <c r="BM244" s="40">
        <f t="shared" si="146"/>
        <v>214.85001749975797</v>
      </c>
      <c r="BN244" s="40">
        <f t="shared" si="146"/>
        <v>507.87282760623793</v>
      </c>
      <c r="BO244" s="40">
        <f t="shared" si="146"/>
        <v>759.49721909762548</v>
      </c>
      <c r="BP244" s="40">
        <f t="shared" si="147"/>
        <v>952.57540552275066</v>
      </c>
      <c r="BQ244" s="40">
        <f t="shared" si="147"/>
        <v>1073.9494275535308</v>
      </c>
      <c r="BR244" s="40">
        <f t="shared" si="147"/>
        <v>1115.3478461686229</v>
      </c>
      <c r="BS244" s="40">
        <f t="shared" si="132"/>
        <v>1073.9494275535308</v>
      </c>
      <c r="BT244" s="40">
        <f t="shared" si="132"/>
        <v>952.57540552275066</v>
      </c>
      <c r="BU244" s="40">
        <f t="shared" si="132"/>
        <v>759.49721909762548</v>
      </c>
      <c r="BV244" s="40">
        <f t="shared" si="132"/>
        <v>507.87282760623793</v>
      </c>
      <c r="BW244" s="40">
        <f t="shared" si="156"/>
        <v>214.85001749975797</v>
      </c>
      <c r="BX244" s="40">
        <f t="shared" si="156"/>
        <v>0</v>
      </c>
      <c r="BY244" s="40">
        <f t="shared" si="156"/>
        <v>0</v>
      </c>
      <c r="BZ244" s="40">
        <f t="shared" si="156"/>
        <v>0</v>
      </c>
      <c r="CA244" s="40">
        <f t="shared" si="157"/>
        <v>0</v>
      </c>
      <c r="CB244" s="40">
        <f t="shared" si="157"/>
        <v>0</v>
      </c>
      <c r="CC244" s="40">
        <f t="shared" si="157"/>
        <v>0</v>
      </c>
      <c r="CD244" s="40">
        <f t="shared" si="157"/>
        <v>0</v>
      </c>
      <c r="CE244" s="40">
        <f t="shared" si="148"/>
        <v>568.82740154599776</v>
      </c>
      <c r="CF244" s="10">
        <f t="shared" si="134"/>
        <v>1.4887237358126879</v>
      </c>
      <c r="CG244" s="14">
        <v>44429</v>
      </c>
      <c r="CH244" s="35">
        <f t="shared" si="135"/>
        <v>7.5290322580645164</v>
      </c>
      <c r="CI244" s="7">
        <f t="shared" si="136"/>
        <v>28.520917957206109</v>
      </c>
      <c r="CJ244" s="7">
        <f t="shared" si="149"/>
        <v>14.545668158175117</v>
      </c>
      <c r="CK244" s="10">
        <f t="shared" si="137"/>
        <v>18.089235564954659</v>
      </c>
      <c r="CM244" s="17" t="s">
        <v>284</v>
      </c>
      <c r="CN244" t="s">
        <v>296</v>
      </c>
      <c r="CO244" s="18" t="s">
        <v>571</v>
      </c>
      <c r="CP244">
        <v>244.3</v>
      </c>
      <c r="CQ244">
        <v>199.8</v>
      </c>
      <c r="CR244">
        <v>210.3</v>
      </c>
      <c r="CS244">
        <v>175.2</v>
      </c>
      <c r="CT244">
        <v>154.1</v>
      </c>
      <c r="CU244">
        <v>121.8</v>
      </c>
      <c r="CV244">
        <v>136.6</v>
      </c>
      <c r="CW244">
        <v>154</v>
      </c>
      <c r="CX244">
        <v>158.1</v>
      </c>
      <c r="CY244">
        <v>180.5</v>
      </c>
      <c r="CZ244">
        <v>219.2</v>
      </c>
      <c r="DA244">
        <v>250</v>
      </c>
      <c r="DB244">
        <v>2203.9</v>
      </c>
      <c r="DC244" s="17">
        <v>-29.7</v>
      </c>
      <c r="DD244">
        <v>-53.7</v>
      </c>
      <c r="DE244">
        <v>95</v>
      </c>
      <c r="DF244" s="24">
        <v>4384</v>
      </c>
    </row>
    <row r="245" spans="1:110" ht="15.75" thickBot="1" x14ac:dyDescent="0.3">
      <c r="A245" s="8">
        <v>234</v>
      </c>
      <c r="B245" s="3" t="s">
        <v>23</v>
      </c>
      <c r="C245" s="14">
        <v>44430</v>
      </c>
      <c r="D245" s="11">
        <f t="shared" si="138"/>
        <v>11.048690454952105</v>
      </c>
      <c r="E245" s="8">
        <f t="shared" si="150"/>
        <v>-180</v>
      </c>
      <c r="F245" s="3">
        <f t="shared" si="150"/>
        <v>-165</v>
      </c>
      <c r="G245" s="3">
        <f t="shared" si="150"/>
        <v>-150</v>
      </c>
      <c r="H245" s="3">
        <f t="shared" si="150"/>
        <v>-135</v>
      </c>
      <c r="I245" s="3">
        <f t="shared" si="151"/>
        <v>-120</v>
      </c>
      <c r="J245" s="3">
        <f t="shared" si="151"/>
        <v>-105</v>
      </c>
      <c r="K245" s="3">
        <f t="shared" si="151"/>
        <v>-90</v>
      </c>
      <c r="L245" s="3">
        <f t="shared" si="130"/>
        <v>-75</v>
      </c>
      <c r="M245" s="3">
        <f t="shared" si="130"/>
        <v>-60</v>
      </c>
      <c r="N245" s="3">
        <f t="shared" si="130"/>
        <v>-45</v>
      </c>
      <c r="O245" s="3">
        <f t="shared" si="130"/>
        <v>-30</v>
      </c>
      <c r="P245" s="3">
        <f t="shared" si="152"/>
        <v>-15</v>
      </c>
      <c r="Q245" s="3">
        <f t="shared" si="152"/>
        <v>0</v>
      </c>
      <c r="R245" s="3">
        <f t="shared" si="152"/>
        <v>15</v>
      </c>
      <c r="S245" s="3">
        <f t="shared" si="152"/>
        <v>30</v>
      </c>
      <c r="T245" s="3">
        <f t="shared" si="153"/>
        <v>45</v>
      </c>
      <c r="U245" s="3">
        <f t="shared" si="153"/>
        <v>60</v>
      </c>
      <c r="V245" s="3">
        <f t="shared" si="153"/>
        <v>75</v>
      </c>
      <c r="W245" s="3">
        <f t="shared" si="153"/>
        <v>90</v>
      </c>
      <c r="X245" s="3">
        <f t="shared" si="158"/>
        <v>105</v>
      </c>
      <c r="Y245" s="3">
        <f t="shared" si="158"/>
        <v>120</v>
      </c>
      <c r="Z245" s="3">
        <f t="shared" si="158"/>
        <v>135</v>
      </c>
      <c r="AA245" s="3">
        <f t="shared" si="158"/>
        <v>150</v>
      </c>
      <c r="AB245" s="3">
        <f t="shared" si="162"/>
        <v>165</v>
      </c>
      <c r="AC245" s="3">
        <f t="shared" si="160"/>
        <v>180</v>
      </c>
      <c r="AD245" s="7">
        <f t="shared" si="139"/>
        <v>168.92869045495206</v>
      </c>
      <c r="AE245" s="7">
        <f t="shared" si="139"/>
        <v>161.88010816275428</v>
      </c>
      <c r="AF245" s="7">
        <f t="shared" si="139"/>
        <v>149.26897978670175</v>
      </c>
      <c r="AG245" s="7">
        <f t="shared" si="139"/>
        <v>135.64998235389953</v>
      </c>
      <c r="AH245" s="7">
        <f t="shared" si="140"/>
        <v>121.78787018529553</v>
      </c>
      <c r="AI245" s="7">
        <f t="shared" si="140"/>
        <v>107.90789987762068</v>
      </c>
      <c r="AJ245" s="7">
        <f t="shared" si="140"/>
        <v>94.138219020173409</v>
      </c>
      <c r="AK245" s="7">
        <f t="shared" si="131"/>
        <v>80.609505719488268</v>
      </c>
      <c r="AL245" s="7">
        <f t="shared" si="131"/>
        <v>67.514456121427173</v>
      </c>
      <c r="AM245" s="7">
        <f t="shared" si="131"/>
        <v>55.196953702940945</v>
      </c>
      <c r="AN245" s="7">
        <f t="shared" si="131"/>
        <v>44.33629251925867</v>
      </c>
      <c r="AO245" s="7">
        <f t="shared" si="154"/>
        <v>36.285093620726784</v>
      </c>
      <c r="AP245" s="7">
        <f t="shared" si="154"/>
        <v>33.168690454952099</v>
      </c>
      <c r="AQ245" s="7">
        <f t="shared" si="154"/>
        <v>36.285093620726784</v>
      </c>
      <c r="AR245" s="7">
        <f t="shared" si="154"/>
        <v>44.33629251925867</v>
      </c>
      <c r="AS245" s="7">
        <f t="shared" si="155"/>
        <v>55.196953702940945</v>
      </c>
      <c r="AT245" s="7">
        <f t="shared" si="155"/>
        <v>67.514456121427173</v>
      </c>
      <c r="AU245" s="7">
        <f t="shared" si="155"/>
        <v>80.609505719488268</v>
      </c>
      <c r="AV245" s="7">
        <f t="shared" si="155"/>
        <v>94.138219020173409</v>
      </c>
      <c r="AW245" s="7">
        <f t="shared" si="159"/>
        <v>107.90789987762068</v>
      </c>
      <c r="AX245" s="7">
        <f t="shared" si="159"/>
        <v>121.78787018529553</v>
      </c>
      <c r="AY245" s="7">
        <f t="shared" si="159"/>
        <v>135.64998235389953</v>
      </c>
      <c r="AZ245" s="7">
        <f t="shared" si="159"/>
        <v>149.26897978670175</v>
      </c>
      <c r="BA245" s="7">
        <f t="shared" si="163"/>
        <v>161.88010816275428</v>
      </c>
      <c r="BB245" s="7">
        <f t="shared" si="161"/>
        <v>168.92869045495206</v>
      </c>
      <c r="BC245" s="7">
        <f t="shared" si="141"/>
        <v>85.447804589513154</v>
      </c>
      <c r="BD245" s="7">
        <f t="shared" si="133"/>
        <v>11.393040611935087</v>
      </c>
      <c r="BE245" s="40">
        <f t="shared" si="142"/>
        <v>0.97914058743081744</v>
      </c>
      <c r="BF245" s="40">
        <f t="shared" si="143"/>
        <v>0</v>
      </c>
      <c r="BG245" s="40">
        <f t="shared" si="144"/>
        <v>0</v>
      </c>
      <c r="BH245" s="40">
        <f t="shared" si="144"/>
        <v>0</v>
      </c>
      <c r="BI245" s="40">
        <f t="shared" si="144"/>
        <v>0</v>
      </c>
      <c r="BJ245" s="40">
        <f t="shared" si="144"/>
        <v>0</v>
      </c>
      <c r="BK245" s="40">
        <f t="shared" si="145"/>
        <v>0</v>
      </c>
      <c r="BL245" s="40">
        <f t="shared" si="146"/>
        <v>0</v>
      </c>
      <c r="BM245" s="40">
        <f t="shared" si="146"/>
        <v>218.39029641874589</v>
      </c>
      <c r="BN245" s="40">
        <f t="shared" si="146"/>
        <v>511.90408521047544</v>
      </c>
      <c r="BO245" s="40">
        <f t="shared" si="146"/>
        <v>763.95008965706688</v>
      </c>
      <c r="BP245" s="40">
        <f t="shared" si="147"/>
        <v>957.35179108120144</v>
      </c>
      <c r="BQ245" s="40">
        <f t="shared" si="147"/>
        <v>1078.9291831422479</v>
      </c>
      <c r="BR245" s="40">
        <f t="shared" si="147"/>
        <v>1120.3969674873858</v>
      </c>
      <c r="BS245" s="40">
        <f t="shared" si="132"/>
        <v>1078.9291831422479</v>
      </c>
      <c r="BT245" s="40">
        <f t="shared" si="132"/>
        <v>957.35179108120144</v>
      </c>
      <c r="BU245" s="40">
        <f t="shared" si="132"/>
        <v>763.95008965706688</v>
      </c>
      <c r="BV245" s="40">
        <f t="shared" si="132"/>
        <v>511.90408521047544</v>
      </c>
      <c r="BW245" s="40">
        <f t="shared" si="156"/>
        <v>218.39029641874589</v>
      </c>
      <c r="BX245" s="40">
        <f t="shared" si="156"/>
        <v>0</v>
      </c>
      <c r="BY245" s="40">
        <f t="shared" si="156"/>
        <v>0</v>
      </c>
      <c r="BZ245" s="40">
        <f t="shared" si="156"/>
        <v>0</v>
      </c>
      <c r="CA245" s="40">
        <f t="shared" si="157"/>
        <v>0</v>
      </c>
      <c r="CB245" s="40">
        <f t="shared" si="157"/>
        <v>0</v>
      </c>
      <c r="CC245" s="40">
        <f t="shared" si="157"/>
        <v>0</v>
      </c>
      <c r="CD245" s="40">
        <f t="shared" si="157"/>
        <v>0</v>
      </c>
      <c r="CE245" s="40">
        <f t="shared" si="148"/>
        <v>571.40245341856678</v>
      </c>
      <c r="CF245" s="10">
        <f t="shared" si="134"/>
        <v>1.4913455286877264</v>
      </c>
      <c r="CG245" s="14">
        <v>44430</v>
      </c>
      <c r="CH245" s="35">
        <f t="shared" si="135"/>
        <v>7.5290322580645164</v>
      </c>
      <c r="CI245" s="7">
        <f t="shared" si="136"/>
        <v>28.728266749343085</v>
      </c>
      <c r="CJ245" s="7">
        <f t="shared" si="149"/>
        <v>14.651416042164973</v>
      </c>
      <c r="CK245" s="10">
        <f t="shared" si="137"/>
        <v>18.203359522754582</v>
      </c>
      <c r="CM245" s="17" t="s">
        <v>105</v>
      </c>
      <c r="CN245" t="s">
        <v>108</v>
      </c>
      <c r="CO245" s="18" t="s">
        <v>572</v>
      </c>
      <c r="CP245">
        <v>175.8</v>
      </c>
      <c r="CQ245">
        <v>193.9</v>
      </c>
      <c r="CR245">
        <v>179.6</v>
      </c>
      <c r="CS245">
        <v>166.2</v>
      </c>
      <c r="CT245">
        <v>165.6</v>
      </c>
      <c r="CU245">
        <v>159.80000000000001</v>
      </c>
      <c r="CV245">
        <v>157.9</v>
      </c>
      <c r="CW245">
        <v>171.6</v>
      </c>
      <c r="CX245">
        <v>132.5</v>
      </c>
      <c r="CY245">
        <v>131.5</v>
      </c>
      <c r="CZ245">
        <v>128.80000000000001</v>
      </c>
      <c r="DA245">
        <v>143.80000000000001</v>
      </c>
      <c r="DB245">
        <v>1907</v>
      </c>
      <c r="DC245" s="17">
        <v>-19.93</v>
      </c>
      <c r="DD245">
        <v>-40.58</v>
      </c>
      <c r="DE245">
        <v>648</v>
      </c>
      <c r="DF245" s="24">
        <v>28065</v>
      </c>
    </row>
    <row r="246" spans="1:110" ht="15.75" thickBot="1" x14ac:dyDescent="0.3">
      <c r="A246" s="8">
        <v>235</v>
      </c>
      <c r="B246" s="3" t="s">
        <v>23</v>
      </c>
      <c r="C246" s="14">
        <v>44431</v>
      </c>
      <c r="D246" s="11">
        <f t="shared" si="138"/>
        <v>10.691011962773359</v>
      </c>
      <c r="E246" s="8">
        <f t="shared" si="150"/>
        <v>-180</v>
      </c>
      <c r="F246" s="3">
        <f t="shared" si="150"/>
        <v>-165</v>
      </c>
      <c r="G246" s="3">
        <f t="shared" si="150"/>
        <v>-150</v>
      </c>
      <c r="H246" s="3">
        <f t="shared" si="150"/>
        <v>-135</v>
      </c>
      <c r="I246" s="3">
        <f t="shared" si="151"/>
        <v>-120</v>
      </c>
      <c r="J246" s="3">
        <f t="shared" si="151"/>
        <v>-105</v>
      </c>
      <c r="K246" s="3">
        <f t="shared" si="151"/>
        <v>-90</v>
      </c>
      <c r="L246" s="3">
        <f t="shared" si="130"/>
        <v>-75</v>
      </c>
      <c r="M246" s="3">
        <f t="shared" si="130"/>
        <v>-60</v>
      </c>
      <c r="N246" s="3">
        <f t="shared" si="130"/>
        <v>-45</v>
      </c>
      <c r="O246" s="3">
        <f t="shared" si="130"/>
        <v>-30</v>
      </c>
      <c r="P246" s="3">
        <f t="shared" si="152"/>
        <v>-15</v>
      </c>
      <c r="Q246" s="3">
        <f t="shared" si="152"/>
        <v>0</v>
      </c>
      <c r="R246" s="3">
        <f t="shared" si="152"/>
        <v>15</v>
      </c>
      <c r="S246" s="3">
        <f t="shared" si="152"/>
        <v>30</v>
      </c>
      <c r="T246" s="3">
        <f t="shared" si="153"/>
        <v>45</v>
      </c>
      <c r="U246" s="3">
        <f t="shared" si="153"/>
        <v>60</v>
      </c>
      <c r="V246" s="3">
        <f t="shared" si="153"/>
        <v>75</v>
      </c>
      <c r="W246" s="3">
        <f t="shared" si="153"/>
        <v>90</v>
      </c>
      <c r="X246" s="3">
        <f t="shared" si="158"/>
        <v>105</v>
      </c>
      <c r="Y246" s="3">
        <f t="shared" si="158"/>
        <v>120</v>
      </c>
      <c r="Z246" s="3">
        <f t="shared" si="158"/>
        <v>135</v>
      </c>
      <c r="AA246" s="3">
        <f t="shared" si="158"/>
        <v>150</v>
      </c>
      <c r="AB246" s="3">
        <f t="shared" si="162"/>
        <v>165</v>
      </c>
      <c r="AC246" s="3">
        <f t="shared" si="160"/>
        <v>180</v>
      </c>
      <c r="AD246" s="7">
        <f t="shared" si="139"/>
        <v>168.57101196277335</v>
      </c>
      <c r="AE246" s="7">
        <f t="shared" si="139"/>
        <v>161.65030021641033</v>
      </c>
      <c r="AF246" s="7">
        <f t="shared" si="139"/>
        <v>149.11638471685922</v>
      </c>
      <c r="AG246" s="7">
        <f t="shared" si="139"/>
        <v>135.52411924496985</v>
      </c>
      <c r="AH246" s="7">
        <f t="shared" si="140"/>
        <v>121.66909597397817</v>
      </c>
      <c r="AI246" s="7">
        <f t="shared" si="140"/>
        <v>107.7859370820651</v>
      </c>
      <c r="AJ246" s="7">
        <f t="shared" si="140"/>
        <v>94.005617953942888</v>
      </c>
      <c r="AK246" s="7">
        <f t="shared" si="131"/>
        <v>80.459017797236868</v>
      </c>
      <c r="AL246" s="7">
        <f t="shared" si="131"/>
        <v>67.337379914896516</v>
      </c>
      <c r="AM246" s="7">
        <f t="shared" si="131"/>
        <v>54.981782007501188</v>
      </c>
      <c r="AN246" s="7">
        <f t="shared" si="131"/>
        <v>44.068964064959395</v>
      </c>
      <c r="AO246" s="7">
        <f t="shared" si="154"/>
        <v>35.958337918323252</v>
      </c>
      <c r="AP246" s="7">
        <f t="shared" si="154"/>
        <v>32.811011962773364</v>
      </c>
      <c r="AQ246" s="7">
        <f t="shared" si="154"/>
        <v>35.958337918323252</v>
      </c>
      <c r="AR246" s="7">
        <f t="shared" si="154"/>
        <v>44.068964064959395</v>
      </c>
      <c r="AS246" s="7">
        <f t="shared" si="155"/>
        <v>54.981782007501188</v>
      </c>
      <c r="AT246" s="7">
        <f t="shared" si="155"/>
        <v>67.337379914896516</v>
      </c>
      <c r="AU246" s="7">
        <f t="shared" si="155"/>
        <v>80.459017797236868</v>
      </c>
      <c r="AV246" s="7">
        <f t="shared" si="155"/>
        <v>94.005617953942888</v>
      </c>
      <c r="AW246" s="7">
        <f t="shared" si="159"/>
        <v>107.7859370820651</v>
      </c>
      <c r="AX246" s="7">
        <f t="shared" si="159"/>
        <v>121.66909597397817</v>
      </c>
      <c r="AY246" s="7">
        <f t="shared" si="159"/>
        <v>135.52411924496985</v>
      </c>
      <c r="AZ246" s="7">
        <f t="shared" si="159"/>
        <v>149.11638471685922</v>
      </c>
      <c r="BA246" s="7">
        <f t="shared" si="163"/>
        <v>161.65030021641033</v>
      </c>
      <c r="BB246" s="7">
        <f t="shared" si="161"/>
        <v>168.57101196277335</v>
      </c>
      <c r="BC246" s="7">
        <f t="shared" si="141"/>
        <v>85.599010858062087</v>
      </c>
      <c r="BD246" s="7">
        <f t="shared" si="133"/>
        <v>11.413201447741612</v>
      </c>
      <c r="BE246" s="40">
        <f t="shared" si="142"/>
        <v>0.97958384369233742</v>
      </c>
      <c r="BF246" s="40">
        <f t="shared" si="143"/>
        <v>0</v>
      </c>
      <c r="BG246" s="40">
        <f t="shared" si="144"/>
        <v>0</v>
      </c>
      <c r="BH246" s="40">
        <f t="shared" si="144"/>
        <v>0</v>
      </c>
      <c r="BI246" s="40">
        <f t="shared" si="144"/>
        <v>0</v>
      </c>
      <c r="BJ246" s="40">
        <f t="shared" si="144"/>
        <v>0</v>
      </c>
      <c r="BK246" s="40">
        <f t="shared" si="145"/>
        <v>0</v>
      </c>
      <c r="BL246" s="40">
        <f t="shared" si="146"/>
        <v>0</v>
      </c>
      <c r="BM246" s="40">
        <f t="shared" si="146"/>
        <v>221.95840749671947</v>
      </c>
      <c r="BN246" s="40">
        <f t="shared" si="146"/>
        <v>515.9572885927555</v>
      </c>
      <c r="BO246" s="40">
        <f t="shared" si="146"/>
        <v>768.41985124464099</v>
      </c>
      <c r="BP246" s="40">
        <f t="shared" si="147"/>
        <v>962.14118902176222</v>
      </c>
      <c r="BQ246" s="40">
        <f t="shared" si="147"/>
        <v>1083.9195128942547</v>
      </c>
      <c r="BR246" s="40">
        <f t="shared" si="147"/>
        <v>1125.4558313384048</v>
      </c>
      <c r="BS246" s="40">
        <f t="shared" si="132"/>
        <v>1083.9195128942547</v>
      </c>
      <c r="BT246" s="40">
        <f t="shared" si="132"/>
        <v>962.14118902176222</v>
      </c>
      <c r="BU246" s="40">
        <f t="shared" si="132"/>
        <v>768.41985124464099</v>
      </c>
      <c r="BV246" s="40">
        <f t="shared" si="132"/>
        <v>515.9572885927555</v>
      </c>
      <c r="BW246" s="40">
        <f t="shared" si="156"/>
        <v>221.95840749671947</v>
      </c>
      <c r="BX246" s="40">
        <f t="shared" si="156"/>
        <v>0</v>
      </c>
      <c r="BY246" s="40">
        <f t="shared" si="156"/>
        <v>0</v>
      </c>
      <c r="BZ246" s="40">
        <f t="shared" si="156"/>
        <v>0</v>
      </c>
      <c r="CA246" s="40">
        <f t="shared" si="157"/>
        <v>0</v>
      </c>
      <c r="CB246" s="40">
        <f t="shared" si="157"/>
        <v>0</v>
      </c>
      <c r="CC246" s="40">
        <f t="shared" si="157"/>
        <v>0</v>
      </c>
      <c r="CD246" s="40">
        <f t="shared" si="157"/>
        <v>0</v>
      </c>
      <c r="CE246" s="40">
        <f t="shared" si="148"/>
        <v>573.9824739825865</v>
      </c>
      <c r="CF246" s="10">
        <f t="shared" si="134"/>
        <v>1.4939845759235599</v>
      </c>
      <c r="CG246" s="14">
        <v>44431</v>
      </c>
      <c r="CH246" s="35">
        <f t="shared" si="135"/>
        <v>7.5290322580645164</v>
      </c>
      <c r="CI246" s="7">
        <f t="shared" si="136"/>
        <v>28.936422075889354</v>
      </c>
      <c r="CJ246" s="7">
        <f t="shared" si="149"/>
        <v>14.757575258703572</v>
      </c>
      <c r="CK246" s="10">
        <f t="shared" si="137"/>
        <v>18.317689899602765</v>
      </c>
      <c r="CM246" s="17" t="s">
        <v>284</v>
      </c>
      <c r="CN246" t="s">
        <v>297</v>
      </c>
      <c r="CO246" s="18" t="s">
        <v>573</v>
      </c>
      <c r="CP246">
        <v>251.3</v>
      </c>
      <c r="CQ246">
        <v>202.2</v>
      </c>
      <c r="CR246">
        <v>213.2</v>
      </c>
      <c r="CS246">
        <v>181.8</v>
      </c>
      <c r="CT246">
        <v>157.6</v>
      </c>
      <c r="CU246">
        <v>133.80000000000001</v>
      </c>
      <c r="CV246">
        <v>146.1</v>
      </c>
      <c r="CW246">
        <v>161.80000000000001</v>
      </c>
      <c r="CX246">
        <v>157.5</v>
      </c>
      <c r="CY246">
        <v>207.5</v>
      </c>
      <c r="CZ246">
        <v>229</v>
      </c>
      <c r="DA246">
        <v>258.3</v>
      </c>
      <c r="DB246">
        <v>2300.1</v>
      </c>
      <c r="DC246" s="17">
        <v>-33.520000000000003</v>
      </c>
      <c r="DD246">
        <v>-53.35</v>
      </c>
      <c r="DE246">
        <v>24.01</v>
      </c>
      <c r="DF246" s="24">
        <v>4658</v>
      </c>
    </row>
    <row r="247" spans="1:110" ht="15.75" thickBot="1" x14ac:dyDescent="0.3">
      <c r="A247" s="8">
        <v>236</v>
      </c>
      <c r="B247" s="3" t="s">
        <v>23</v>
      </c>
      <c r="C247" s="14">
        <v>44432</v>
      </c>
      <c r="D247" s="11">
        <f t="shared" si="138"/>
        <v>10.330165493019107</v>
      </c>
      <c r="E247" s="8">
        <f t="shared" si="150"/>
        <v>-180</v>
      </c>
      <c r="F247" s="3">
        <f t="shared" si="150"/>
        <v>-165</v>
      </c>
      <c r="G247" s="3">
        <f t="shared" si="150"/>
        <v>-150</v>
      </c>
      <c r="H247" s="3">
        <f t="shared" si="150"/>
        <v>-135</v>
      </c>
      <c r="I247" s="3">
        <f t="shared" si="151"/>
        <v>-120</v>
      </c>
      <c r="J247" s="3">
        <f t="shared" si="151"/>
        <v>-105</v>
      </c>
      <c r="K247" s="3">
        <f t="shared" si="151"/>
        <v>-90</v>
      </c>
      <c r="L247" s="3">
        <f t="shared" si="130"/>
        <v>-75</v>
      </c>
      <c r="M247" s="3">
        <f t="shared" si="130"/>
        <v>-60</v>
      </c>
      <c r="N247" s="3">
        <f t="shared" si="130"/>
        <v>-45</v>
      </c>
      <c r="O247" s="3">
        <f t="shared" si="130"/>
        <v>-30</v>
      </c>
      <c r="P247" s="3">
        <f t="shared" si="152"/>
        <v>-15</v>
      </c>
      <c r="Q247" s="3">
        <f t="shared" si="152"/>
        <v>0</v>
      </c>
      <c r="R247" s="3">
        <f t="shared" si="152"/>
        <v>15</v>
      </c>
      <c r="S247" s="3">
        <f t="shared" si="152"/>
        <v>30</v>
      </c>
      <c r="T247" s="3">
        <f t="shared" si="153"/>
        <v>45</v>
      </c>
      <c r="U247" s="3">
        <f t="shared" si="153"/>
        <v>60</v>
      </c>
      <c r="V247" s="3">
        <f t="shared" si="153"/>
        <v>75</v>
      </c>
      <c r="W247" s="3">
        <f t="shared" si="153"/>
        <v>90</v>
      </c>
      <c r="X247" s="3">
        <f t="shared" si="158"/>
        <v>105</v>
      </c>
      <c r="Y247" s="3">
        <f t="shared" si="158"/>
        <v>120</v>
      </c>
      <c r="Z247" s="3">
        <f t="shared" si="158"/>
        <v>135</v>
      </c>
      <c r="AA247" s="3">
        <f t="shared" si="158"/>
        <v>150</v>
      </c>
      <c r="AB247" s="3">
        <f t="shared" si="162"/>
        <v>165</v>
      </c>
      <c r="AC247" s="3">
        <f t="shared" si="160"/>
        <v>180</v>
      </c>
      <c r="AD247" s="7">
        <f t="shared" si="139"/>
        <v>168.21016549301908</v>
      </c>
      <c r="AE247" s="7">
        <f t="shared" si="139"/>
        <v>161.41449987823339</v>
      </c>
      <c r="AF247" s="7">
        <f t="shared" si="139"/>
        <v>148.95935762617029</v>
      </c>
      <c r="AG247" s="7">
        <f t="shared" si="139"/>
        <v>135.39512690329258</v>
      </c>
      <c r="AH247" s="7">
        <f t="shared" si="140"/>
        <v>121.54802956649955</v>
      </c>
      <c r="AI247" s="7">
        <f t="shared" si="140"/>
        <v>107.6622530694583</v>
      </c>
      <c r="AJ247" s="7">
        <f t="shared" si="140"/>
        <v>93.871705803881895</v>
      </c>
      <c r="AK247" s="7">
        <f t="shared" si="131"/>
        <v>80.307510126333824</v>
      </c>
      <c r="AL247" s="7">
        <f t="shared" si="131"/>
        <v>67.159449468119917</v>
      </c>
      <c r="AM247" s="7">
        <f t="shared" si="131"/>
        <v>54.765718863755723</v>
      </c>
      <c r="AN247" s="7">
        <f t="shared" si="131"/>
        <v>43.800304625748083</v>
      </c>
      <c r="AO247" s="7">
        <f t="shared" si="154"/>
        <v>35.629208244789922</v>
      </c>
      <c r="AP247" s="7">
        <f t="shared" si="154"/>
        <v>32.450165493019114</v>
      </c>
      <c r="AQ247" s="7">
        <f t="shared" si="154"/>
        <v>35.629208244789922</v>
      </c>
      <c r="AR247" s="7">
        <f t="shared" si="154"/>
        <v>43.800304625748083</v>
      </c>
      <c r="AS247" s="7">
        <f t="shared" si="155"/>
        <v>54.765718863755723</v>
      </c>
      <c r="AT247" s="7">
        <f t="shared" si="155"/>
        <v>67.159449468119917</v>
      </c>
      <c r="AU247" s="7">
        <f t="shared" si="155"/>
        <v>80.307510126333824</v>
      </c>
      <c r="AV247" s="7">
        <f t="shared" si="155"/>
        <v>93.871705803881895</v>
      </c>
      <c r="AW247" s="7">
        <f t="shared" si="159"/>
        <v>107.6622530694583</v>
      </c>
      <c r="AX247" s="7">
        <f t="shared" si="159"/>
        <v>121.54802956649955</v>
      </c>
      <c r="AY247" s="7">
        <f t="shared" si="159"/>
        <v>135.39512690329258</v>
      </c>
      <c r="AZ247" s="7">
        <f t="shared" si="159"/>
        <v>148.95935762617029</v>
      </c>
      <c r="BA247" s="7">
        <f t="shared" si="163"/>
        <v>161.41449987823339</v>
      </c>
      <c r="BB247" s="7">
        <f t="shared" si="161"/>
        <v>168.21016549301908</v>
      </c>
      <c r="BC247" s="7">
        <f t="shared" si="141"/>
        <v>85.75116466896678</v>
      </c>
      <c r="BD247" s="7">
        <f t="shared" si="133"/>
        <v>11.433488622528904</v>
      </c>
      <c r="BE247" s="40">
        <f t="shared" si="142"/>
        <v>0.98003314970158795</v>
      </c>
      <c r="BF247" s="40">
        <f t="shared" si="143"/>
        <v>0</v>
      </c>
      <c r="BG247" s="40">
        <f t="shared" si="144"/>
        <v>0</v>
      </c>
      <c r="BH247" s="40">
        <f t="shared" si="144"/>
        <v>0</v>
      </c>
      <c r="BI247" s="40">
        <f t="shared" si="144"/>
        <v>0</v>
      </c>
      <c r="BJ247" s="40">
        <f t="shared" si="144"/>
        <v>0</v>
      </c>
      <c r="BK247" s="40">
        <f t="shared" si="145"/>
        <v>0</v>
      </c>
      <c r="BL247" s="40">
        <f t="shared" si="146"/>
        <v>0</v>
      </c>
      <c r="BM247" s="40">
        <f t="shared" si="146"/>
        <v>225.55302222651423</v>
      </c>
      <c r="BN247" s="40">
        <f t="shared" si="146"/>
        <v>520.03063790160616</v>
      </c>
      <c r="BO247" s="40">
        <f t="shared" si="146"/>
        <v>772.90429925634419</v>
      </c>
      <c r="BP247" s="40">
        <f t="shared" si="147"/>
        <v>966.94108416288691</v>
      </c>
      <c r="BQ247" s="40">
        <f t="shared" si="147"/>
        <v>1088.9177063908019</v>
      </c>
      <c r="BR247" s="40">
        <f t="shared" si="147"/>
        <v>1130.5216607111558</v>
      </c>
      <c r="BS247" s="40">
        <f t="shared" si="132"/>
        <v>1088.9177063908019</v>
      </c>
      <c r="BT247" s="40">
        <f t="shared" si="132"/>
        <v>966.94108416288691</v>
      </c>
      <c r="BU247" s="40">
        <f t="shared" si="132"/>
        <v>772.90429925634419</v>
      </c>
      <c r="BV247" s="40">
        <f t="shared" si="132"/>
        <v>520.03063790160616</v>
      </c>
      <c r="BW247" s="40">
        <f t="shared" si="156"/>
        <v>225.55302222651423</v>
      </c>
      <c r="BX247" s="40">
        <f t="shared" si="156"/>
        <v>0</v>
      </c>
      <c r="BY247" s="40">
        <f t="shared" si="156"/>
        <v>0</v>
      </c>
      <c r="BZ247" s="40">
        <f t="shared" si="156"/>
        <v>0</v>
      </c>
      <c r="CA247" s="40">
        <f t="shared" si="157"/>
        <v>0</v>
      </c>
      <c r="CB247" s="40">
        <f t="shared" si="157"/>
        <v>0</v>
      </c>
      <c r="CC247" s="40">
        <f t="shared" si="157"/>
        <v>0</v>
      </c>
      <c r="CD247" s="40">
        <f t="shared" si="157"/>
        <v>0</v>
      </c>
      <c r="CE247" s="40">
        <f t="shared" si="148"/>
        <v>576.56604696268948</v>
      </c>
      <c r="CF247" s="10">
        <f t="shared" si="134"/>
        <v>1.4966401608933038</v>
      </c>
      <c r="CG247" s="14">
        <v>44432</v>
      </c>
      <c r="CH247" s="35">
        <f t="shared" si="135"/>
        <v>7.5290322580645164</v>
      </c>
      <c r="CI247" s="7">
        <f t="shared" si="136"/>
        <v>29.145283164333911</v>
      </c>
      <c r="CJ247" s="7">
        <f t="shared" si="149"/>
        <v>14.864094413810294</v>
      </c>
      <c r="CK247" s="10">
        <f t="shared" si="137"/>
        <v>18.432166022164512</v>
      </c>
      <c r="CM247" s="17" t="s">
        <v>284</v>
      </c>
      <c r="CN247" t="s">
        <v>298</v>
      </c>
      <c r="CO247" s="18" t="s">
        <v>574</v>
      </c>
      <c r="CP247">
        <v>273.7</v>
      </c>
      <c r="CQ247">
        <v>214.2</v>
      </c>
      <c r="CR247">
        <v>222.9</v>
      </c>
      <c r="CS247">
        <v>180.1</v>
      </c>
      <c r="CT247">
        <v>140.5</v>
      </c>
      <c r="CU247">
        <v>115.5</v>
      </c>
      <c r="CV247">
        <v>153.5</v>
      </c>
      <c r="CW247">
        <v>171</v>
      </c>
      <c r="CX247">
        <v>178.5</v>
      </c>
      <c r="CY247">
        <v>219.1</v>
      </c>
      <c r="CZ247">
        <v>235.3</v>
      </c>
      <c r="DA247">
        <v>262.39999999999998</v>
      </c>
      <c r="DB247">
        <v>2366.6999999999998</v>
      </c>
      <c r="DC247" s="17">
        <v>-30.83</v>
      </c>
      <c r="DD247">
        <v>-55.6</v>
      </c>
      <c r="DE247">
        <v>328</v>
      </c>
      <c r="DF247" s="24">
        <v>4536</v>
      </c>
    </row>
    <row r="248" spans="1:110" ht="15.75" thickBot="1" x14ac:dyDescent="0.3">
      <c r="A248" s="8">
        <v>237</v>
      </c>
      <c r="B248" s="3" t="s">
        <v>23</v>
      </c>
      <c r="C248" s="14">
        <v>44433</v>
      </c>
      <c r="D248" s="11">
        <f t="shared" si="138"/>
        <v>9.9662579722860336</v>
      </c>
      <c r="E248" s="8">
        <f t="shared" si="150"/>
        <v>-180</v>
      </c>
      <c r="F248" s="3">
        <f t="shared" si="150"/>
        <v>-165</v>
      </c>
      <c r="G248" s="3">
        <f t="shared" si="150"/>
        <v>-150</v>
      </c>
      <c r="H248" s="3">
        <f t="shared" si="150"/>
        <v>-135</v>
      </c>
      <c r="I248" s="3">
        <f t="shared" si="151"/>
        <v>-120</v>
      </c>
      <c r="J248" s="3">
        <f t="shared" si="151"/>
        <v>-105</v>
      </c>
      <c r="K248" s="3">
        <f t="shared" si="151"/>
        <v>-90</v>
      </c>
      <c r="L248" s="3">
        <f t="shared" si="130"/>
        <v>-75</v>
      </c>
      <c r="M248" s="3">
        <f t="shared" si="130"/>
        <v>-60</v>
      </c>
      <c r="N248" s="3">
        <f t="shared" si="130"/>
        <v>-45</v>
      </c>
      <c r="O248" s="3">
        <f t="shared" si="130"/>
        <v>-30</v>
      </c>
      <c r="P248" s="3">
        <f t="shared" si="152"/>
        <v>-15</v>
      </c>
      <c r="Q248" s="3">
        <f t="shared" si="152"/>
        <v>0</v>
      </c>
      <c r="R248" s="3">
        <f t="shared" si="152"/>
        <v>15</v>
      </c>
      <c r="S248" s="3">
        <f t="shared" si="152"/>
        <v>30</v>
      </c>
      <c r="T248" s="3">
        <f t="shared" si="153"/>
        <v>45</v>
      </c>
      <c r="U248" s="3">
        <f t="shared" si="153"/>
        <v>60</v>
      </c>
      <c r="V248" s="3">
        <f t="shared" si="153"/>
        <v>75</v>
      </c>
      <c r="W248" s="3">
        <f t="shared" si="153"/>
        <v>90</v>
      </c>
      <c r="X248" s="3">
        <f t="shared" si="158"/>
        <v>105</v>
      </c>
      <c r="Y248" s="3">
        <f t="shared" si="158"/>
        <v>120</v>
      </c>
      <c r="Z248" s="3">
        <f t="shared" si="158"/>
        <v>135</v>
      </c>
      <c r="AA248" s="3">
        <f t="shared" si="158"/>
        <v>150</v>
      </c>
      <c r="AB248" s="3">
        <f t="shared" si="162"/>
        <v>165</v>
      </c>
      <c r="AC248" s="3">
        <f t="shared" si="160"/>
        <v>180</v>
      </c>
      <c r="AD248" s="7">
        <f t="shared" si="139"/>
        <v>167.84625797228603</v>
      </c>
      <c r="AE248" s="7">
        <f t="shared" si="139"/>
        <v>161.17282550301115</v>
      </c>
      <c r="AF248" s="7">
        <f t="shared" si="139"/>
        <v>148.79791265833609</v>
      </c>
      <c r="AG248" s="7">
        <f t="shared" si="139"/>
        <v>135.26300968406611</v>
      </c>
      <c r="AH248" s="7">
        <f t="shared" si="140"/>
        <v>121.42468380437012</v>
      </c>
      <c r="AI248" s="7">
        <f t="shared" si="140"/>
        <v>107.53687354899407</v>
      </c>
      <c r="AJ248" s="7">
        <f t="shared" si="140"/>
        <v>93.736523401988549</v>
      </c>
      <c r="AK248" s="7">
        <f t="shared" si="131"/>
        <v>80.155041189234666</v>
      </c>
      <c r="AL248" s="7">
        <f t="shared" si="131"/>
        <v>66.980744339997187</v>
      </c>
      <c r="AM248" s="7">
        <f t="shared" si="131"/>
        <v>54.548868507064981</v>
      </c>
      <c r="AN248" s="7">
        <f t="shared" si="131"/>
        <v>43.530441126755662</v>
      </c>
      <c r="AO248" s="7">
        <f t="shared" si="154"/>
        <v>35.297830700834055</v>
      </c>
      <c r="AP248" s="7">
        <f t="shared" si="154"/>
        <v>32.086257972286035</v>
      </c>
      <c r="AQ248" s="7">
        <f t="shared" si="154"/>
        <v>35.297830700834055</v>
      </c>
      <c r="AR248" s="7">
        <f t="shared" si="154"/>
        <v>43.530441126755662</v>
      </c>
      <c r="AS248" s="7">
        <f t="shared" si="155"/>
        <v>54.548868507064981</v>
      </c>
      <c r="AT248" s="7">
        <f t="shared" si="155"/>
        <v>66.980744339997187</v>
      </c>
      <c r="AU248" s="7">
        <f t="shared" si="155"/>
        <v>80.155041189234666</v>
      </c>
      <c r="AV248" s="7">
        <f t="shared" si="155"/>
        <v>93.736523401988549</v>
      </c>
      <c r="AW248" s="7">
        <f t="shared" si="159"/>
        <v>107.53687354899407</v>
      </c>
      <c r="AX248" s="7">
        <f t="shared" si="159"/>
        <v>121.42468380437012</v>
      </c>
      <c r="AY248" s="7">
        <f t="shared" si="159"/>
        <v>135.26300968406611</v>
      </c>
      <c r="AZ248" s="7">
        <f t="shared" si="159"/>
        <v>148.79791265833609</v>
      </c>
      <c r="BA248" s="7">
        <f t="shared" si="163"/>
        <v>161.17282550301115</v>
      </c>
      <c r="BB248" s="7">
        <f t="shared" si="161"/>
        <v>167.84625797228603</v>
      </c>
      <c r="BC248" s="7">
        <f t="shared" si="141"/>
        <v>85.904225557028596</v>
      </c>
      <c r="BD248" s="7">
        <f t="shared" si="133"/>
        <v>11.453896740937147</v>
      </c>
      <c r="BE248" s="40">
        <f t="shared" si="142"/>
        <v>0.98048837231950192</v>
      </c>
      <c r="BF248" s="40">
        <f t="shared" si="143"/>
        <v>0</v>
      </c>
      <c r="BG248" s="40">
        <f t="shared" si="144"/>
        <v>0</v>
      </c>
      <c r="BH248" s="40">
        <f t="shared" si="144"/>
        <v>0</v>
      </c>
      <c r="BI248" s="40">
        <f t="shared" si="144"/>
        <v>0</v>
      </c>
      <c r="BJ248" s="40">
        <f t="shared" si="144"/>
        <v>0</v>
      </c>
      <c r="BK248" s="40">
        <f t="shared" si="145"/>
        <v>0</v>
      </c>
      <c r="BL248" s="40">
        <f t="shared" si="146"/>
        <v>0</v>
      </c>
      <c r="BM248" s="40">
        <f t="shared" si="146"/>
        <v>229.17280040088167</v>
      </c>
      <c r="BN248" s="40">
        <f t="shared" si="146"/>
        <v>524.12232960060908</v>
      </c>
      <c r="BO248" s="40">
        <f t="shared" si="146"/>
        <v>777.40123228597861</v>
      </c>
      <c r="BP248" s="40">
        <f t="shared" si="147"/>
        <v>971.74896980215942</v>
      </c>
      <c r="BQ248" s="40">
        <f t="shared" si="147"/>
        <v>1093.9210650122457</v>
      </c>
      <c r="BR248" s="40">
        <f t="shared" si="147"/>
        <v>1135.5916915266032</v>
      </c>
      <c r="BS248" s="40">
        <f t="shared" si="132"/>
        <v>1093.9210650122457</v>
      </c>
      <c r="BT248" s="40">
        <f t="shared" si="132"/>
        <v>971.74896980215942</v>
      </c>
      <c r="BU248" s="40">
        <f t="shared" si="132"/>
        <v>777.40123228597861</v>
      </c>
      <c r="BV248" s="40">
        <f t="shared" si="132"/>
        <v>524.12232960060908</v>
      </c>
      <c r="BW248" s="40">
        <f t="shared" si="156"/>
        <v>229.17280040088167</v>
      </c>
      <c r="BX248" s="40">
        <f t="shared" si="156"/>
        <v>0</v>
      </c>
      <c r="BY248" s="40">
        <f t="shared" si="156"/>
        <v>0</v>
      </c>
      <c r="BZ248" s="40">
        <f t="shared" si="156"/>
        <v>0</v>
      </c>
      <c r="CA248" s="40">
        <f t="shared" si="157"/>
        <v>0</v>
      </c>
      <c r="CB248" s="40">
        <f t="shared" si="157"/>
        <v>0</v>
      </c>
      <c r="CC248" s="40">
        <f t="shared" si="157"/>
        <v>0</v>
      </c>
      <c r="CD248" s="40">
        <f t="shared" si="157"/>
        <v>0</v>
      </c>
      <c r="CE248" s="40">
        <f t="shared" si="148"/>
        <v>579.15176267856759</v>
      </c>
      <c r="CF248" s="10">
        <f t="shared" si="134"/>
        <v>1.4993115773460086</v>
      </c>
      <c r="CG248" s="14">
        <v>44433</v>
      </c>
      <c r="CH248" s="35">
        <f t="shared" si="135"/>
        <v>7.5290322580645164</v>
      </c>
      <c r="CI248" s="7">
        <f t="shared" si="136"/>
        <v>29.354749371303406</v>
      </c>
      <c r="CJ248" s="7">
        <f t="shared" si="149"/>
        <v>14.970922179364738</v>
      </c>
      <c r="CK248" s="10">
        <f t="shared" si="137"/>
        <v>18.546727558364449</v>
      </c>
      <c r="CM248" s="17" t="s">
        <v>315</v>
      </c>
      <c r="CN248" t="s">
        <v>323</v>
      </c>
      <c r="CO248" s="18" t="s">
        <v>575</v>
      </c>
      <c r="CP248">
        <v>130.9</v>
      </c>
      <c r="CQ248">
        <v>120.9</v>
      </c>
      <c r="CR248">
        <v>124.7</v>
      </c>
      <c r="CS248">
        <v>127.7</v>
      </c>
      <c r="CT248">
        <v>135</v>
      </c>
      <c r="CU248">
        <v>118</v>
      </c>
      <c r="CV248">
        <v>115.9</v>
      </c>
      <c r="CW248">
        <v>95.2</v>
      </c>
      <c r="CX248">
        <v>69.900000000000006</v>
      </c>
      <c r="CY248">
        <v>95.3</v>
      </c>
      <c r="CZ248">
        <v>122</v>
      </c>
      <c r="DA248">
        <v>120.8</v>
      </c>
      <c r="DB248">
        <v>1376.3</v>
      </c>
      <c r="DC248" s="17">
        <v>-23.93</v>
      </c>
      <c r="DD248">
        <v>-46.33</v>
      </c>
      <c r="DE248">
        <v>13.51</v>
      </c>
      <c r="DF248" s="24">
        <v>3289</v>
      </c>
    </row>
    <row r="249" spans="1:110" ht="15.75" thickBot="1" x14ac:dyDescent="0.3">
      <c r="A249" s="8">
        <v>238</v>
      </c>
      <c r="B249" s="3" t="s">
        <v>23</v>
      </c>
      <c r="C249" s="14">
        <v>44434</v>
      </c>
      <c r="D249" s="11">
        <f t="shared" si="138"/>
        <v>9.5993972342263199</v>
      </c>
      <c r="E249" s="8">
        <f t="shared" si="150"/>
        <v>-180</v>
      </c>
      <c r="F249" s="3">
        <f t="shared" si="150"/>
        <v>-165</v>
      </c>
      <c r="G249" s="3">
        <f t="shared" si="150"/>
        <v>-150</v>
      </c>
      <c r="H249" s="3">
        <f t="shared" si="150"/>
        <v>-135</v>
      </c>
      <c r="I249" s="3">
        <f t="shared" si="151"/>
        <v>-120</v>
      </c>
      <c r="J249" s="3">
        <f t="shared" si="151"/>
        <v>-105</v>
      </c>
      <c r="K249" s="3">
        <f t="shared" si="151"/>
        <v>-90</v>
      </c>
      <c r="L249" s="3">
        <f t="shared" si="130"/>
        <v>-75</v>
      </c>
      <c r="M249" s="3">
        <f t="shared" si="130"/>
        <v>-60</v>
      </c>
      <c r="N249" s="3">
        <f t="shared" si="130"/>
        <v>-45</v>
      </c>
      <c r="O249" s="3">
        <f t="shared" si="130"/>
        <v>-30</v>
      </c>
      <c r="P249" s="3">
        <f t="shared" si="152"/>
        <v>-15</v>
      </c>
      <c r="Q249" s="3">
        <f t="shared" si="152"/>
        <v>0</v>
      </c>
      <c r="R249" s="3">
        <f t="shared" si="152"/>
        <v>15</v>
      </c>
      <c r="S249" s="3">
        <f t="shared" si="152"/>
        <v>30</v>
      </c>
      <c r="T249" s="3">
        <f t="shared" si="153"/>
        <v>45</v>
      </c>
      <c r="U249" s="3">
        <f t="shared" si="153"/>
        <v>60</v>
      </c>
      <c r="V249" s="3">
        <f t="shared" si="153"/>
        <v>75</v>
      </c>
      <c r="W249" s="3">
        <f t="shared" si="153"/>
        <v>90</v>
      </c>
      <c r="X249" s="3">
        <f t="shared" si="158"/>
        <v>105</v>
      </c>
      <c r="Y249" s="3">
        <f t="shared" si="158"/>
        <v>120</v>
      </c>
      <c r="Z249" s="3">
        <f t="shared" si="158"/>
        <v>135</v>
      </c>
      <c r="AA249" s="3">
        <f t="shared" si="158"/>
        <v>150</v>
      </c>
      <c r="AB249" s="3">
        <f t="shared" si="162"/>
        <v>165</v>
      </c>
      <c r="AC249" s="3">
        <f t="shared" si="160"/>
        <v>180</v>
      </c>
      <c r="AD249" s="7">
        <f t="shared" si="139"/>
        <v>167.47939723422633</v>
      </c>
      <c r="AE249" s="7">
        <f t="shared" si="139"/>
        <v>160.92540209444053</v>
      </c>
      <c r="AF249" s="7">
        <f t="shared" si="139"/>
        <v>148.63206970098994</v>
      </c>
      <c r="AG249" s="7">
        <f t="shared" si="139"/>
        <v>135.12777524711603</v>
      </c>
      <c r="AH249" s="7">
        <f t="shared" si="140"/>
        <v>121.29907353693275</v>
      </c>
      <c r="AI249" s="7">
        <f t="shared" si="140"/>
        <v>107.40982545844827</v>
      </c>
      <c r="AJ249" s="7">
        <f t="shared" si="140"/>
        <v>93.600112283948306</v>
      </c>
      <c r="AK249" s="7">
        <f t="shared" si="131"/>
        <v>80.001669818964629</v>
      </c>
      <c r="AL249" s="7">
        <f t="shared" si="131"/>
        <v>66.801344282671025</v>
      </c>
      <c r="AM249" s="7">
        <f t="shared" si="131"/>
        <v>54.331335548752513</v>
      </c>
      <c r="AN249" s="7">
        <f t="shared" si="131"/>
        <v>43.259501585121484</v>
      </c>
      <c r="AO249" s="7">
        <f t="shared" si="154"/>
        <v>34.964333003147338</v>
      </c>
      <c r="AP249" s="7">
        <f t="shared" si="154"/>
        <v>31.719397234226321</v>
      </c>
      <c r="AQ249" s="7">
        <f t="shared" si="154"/>
        <v>34.964333003147338</v>
      </c>
      <c r="AR249" s="7">
        <f t="shared" si="154"/>
        <v>43.259501585121484</v>
      </c>
      <c r="AS249" s="7">
        <f t="shared" si="155"/>
        <v>54.331335548752513</v>
      </c>
      <c r="AT249" s="7">
        <f t="shared" si="155"/>
        <v>66.801344282671025</v>
      </c>
      <c r="AU249" s="7">
        <f t="shared" si="155"/>
        <v>80.001669818964629</v>
      </c>
      <c r="AV249" s="7">
        <f t="shared" si="155"/>
        <v>93.600112283948306</v>
      </c>
      <c r="AW249" s="7">
        <f t="shared" si="159"/>
        <v>107.40982545844827</v>
      </c>
      <c r="AX249" s="7">
        <f t="shared" si="159"/>
        <v>121.29907353693275</v>
      </c>
      <c r="AY249" s="7">
        <f t="shared" si="159"/>
        <v>135.12777524711603</v>
      </c>
      <c r="AZ249" s="7">
        <f t="shared" si="159"/>
        <v>148.63206970098994</v>
      </c>
      <c r="BA249" s="7">
        <f t="shared" si="163"/>
        <v>160.92540209444053</v>
      </c>
      <c r="BB249" s="7">
        <f t="shared" si="161"/>
        <v>167.47939723422633</v>
      </c>
      <c r="BC249" s="7">
        <f t="shared" si="141"/>
        <v>86.058153646246552</v>
      </c>
      <c r="BD249" s="7">
        <f t="shared" si="133"/>
        <v>11.474420486166206</v>
      </c>
      <c r="BE249" s="40">
        <f t="shared" si="142"/>
        <v>0.980949376653793</v>
      </c>
      <c r="BF249" s="40">
        <f t="shared" si="143"/>
        <v>0</v>
      </c>
      <c r="BG249" s="40">
        <f t="shared" si="144"/>
        <v>0</v>
      </c>
      <c r="BH249" s="40">
        <f t="shared" si="144"/>
        <v>0</v>
      </c>
      <c r="BI249" s="40">
        <f t="shared" si="144"/>
        <v>0</v>
      </c>
      <c r="BJ249" s="40">
        <f t="shared" si="144"/>
        <v>0</v>
      </c>
      <c r="BK249" s="40">
        <f t="shared" si="145"/>
        <v>0</v>
      </c>
      <c r="BL249" s="40">
        <f t="shared" si="146"/>
        <v>0</v>
      </c>
      <c r="BM249" s="40">
        <f t="shared" si="146"/>
        <v>232.81639089728264</v>
      </c>
      <c r="BN249" s="40">
        <f t="shared" si="146"/>
        <v>528.23055781486778</v>
      </c>
      <c r="BO249" s="40">
        <f t="shared" si="146"/>
        <v>781.90845395394638</v>
      </c>
      <c r="BP249" s="40">
        <f t="shared" si="147"/>
        <v>976.56234991518511</v>
      </c>
      <c r="BQ249" s="40">
        <f t="shared" si="147"/>
        <v>1098.9269043695981</v>
      </c>
      <c r="BR249" s="40">
        <f t="shared" si="147"/>
        <v>1140.6631751481048</v>
      </c>
      <c r="BS249" s="40">
        <f t="shared" si="132"/>
        <v>1098.9269043695981</v>
      </c>
      <c r="BT249" s="40">
        <f t="shared" si="132"/>
        <v>976.56234991518511</v>
      </c>
      <c r="BU249" s="40">
        <f t="shared" si="132"/>
        <v>781.90845395394638</v>
      </c>
      <c r="BV249" s="40">
        <f t="shared" si="132"/>
        <v>528.23055781486778</v>
      </c>
      <c r="BW249" s="40">
        <f t="shared" si="156"/>
        <v>232.81639089728264</v>
      </c>
      <c r="BX249" s="40">
        <f t="shared" si="156"/>
        <v>0</v>
      </c>
      <c r="BY249" s="40">
        <f t="shared" si="156"/>
        <v>0</v>
      </c>
      <c r="BZ249" s="40">
        <f t="shared" si="156"/>
        <v>0</v>
      </c>
      <c r="CA249" s="40">
        <f t="shared" si="157"/>
        <v>0</v>
      </c>
      <c r="CB249" s="40">
        <f t="shared" si="157"/>
        <v>0</v>
      </c>
      <c r="CC249" s="40">
        <f t="shared" si="157"/>
        <v>0</v>
      </c>
      <c r="CD249" s="40">
        <f t="shared" si="157"/>
        <v>0</v>
      </c>
      <c r="CE249" s="40">
        <f t="shared" si="148"/>
        <v>581.73821932553346</v>
      </c>
      <c r="CF249" s="10">
        <f t="shared" si="134"/>
        <v>1.5019981293141658</v>
      </c>
      <c r="CG249" s="14">
        <v>44434</v>
      </c>
      <c r="CH249" s="35">
        <f t="shared" si="135"/>
        <v>7.5290322580645164</v>
      </c>
      <c r="CI249" s="7">
        <f t="shared" si="136"/>
        <v>29.564720261779804</v>
      </c>
      <c r="CJ249" s="7">
        <f t="shared" si="149"/>
        <v>15.078007333507701</v>
      </c>
      <c r="CK249" s="10">
        <f t="shared" si="137"/>
        <v>18.661314566469997</v>
      </c>
      <c r="CM249" s="17" t="s">
        <v>315</v>
      </c>
      <c r="CN249" t="s">
        <v>324</v>
      </c>
      <c r="CO249" s="18" t="s">
        <v>576</v>
      </c>
      <c r="CP249">
        <v>149.9</v>
      </c>
      <c r="CQ249">
        <v>168.3</v>
      </c>
      <c r="CR249">
        <v>195.5</v>
      </c>
      <c r="CS249">
        <v>210.8</v>
      </c>
      <c r="CT249">
        <v>202</v>
      </c>
      <c r="CU249">
        <v>200.8</v>
      </c>
      <c r="CV249">
        <v>217.2</v>
      </c>
      <c r="CW249">
        <v>229.6</v>
      </c>
      <c r="CX249">
        <v>188.3</v>
      </c>
      <c r="CY249">
        <v>192.7</v>
      </c>
      <c r="CZ249">
        <v>183.1</v>
      </c>
      <c r="DA249">
        <v>157.69999999999999</v>
      </c>
      <c r="DB249">
        <v>2295.9</v>
      </c>
      <c r="DC249" s="17">
        <v>-21.97</v>
      </c>
      <c r="DD249">
        <v>-47.87</v>
      </c>
      <c r="DE249">
        <v>856</v>
      </c>
      <c r="DF249" s="24">
        <v>14512</v>
      </c>
    </row>
    <row r="250" spans="1:110" ht="15.75" thickBot="1" x14ac:dyDescent="0.3">
      <c r="A250" s="8">
        <v>239</v>
      </c>
      <c r="B250" s="3" t="s">
        <v>23</v>
      </c>
      <c r="C250" s="14">
        <v>44435</v>
      </c>
      <c r="D250" s="11">
        <f t="shared" si="138"/>
        <v>9.2296919875941441</v>
      </c>
      <c r="E250" s="8">
        <f t="shared" si="150"/>
        <v>-180</v>
      </c>
      <c r="F250" s="3">
        <f t="shared" si="150"/>
        <v>-165</v>
      </c>
      <c r="G250" s="3">
        <f t="shared" si="150"/>
        <v>-150</v>
      </c>
      <c r="H250" s="3">
        <f t="shared" si="150"/>
        <v>-135</v>
      </c>
      <c r="I250" s="3">
        <f t="shared" si="151"/>
        <v>-120</v>
      </c>
      <c r="J250" s="3">
        <f t="shared" si="151"/>
        <v>-105</v>
      </c>
      <c r="K250" s="3">
        <f t="shared" si="151"/>
        <v>-90</v>
      </c>
      <c r="L250" s="3">
        <f t="shared" si="130"/>
        <v>-75</v>
      </c>
      <c r="M250" s="3">
        <f t="shared" si="130"/>
        <v>-60</v>
      </c>
      <c r="N250" s="3">
        <f t="shared" si="130"/>
        <v>-45</v>
      </c>
      <c r="O250" s="3">
        <f t="shared" si="130"/>
        <v>-30</v>
      </c>
      <c r="P250" s="3">
        <f t="shared" si="152"/>
        <v>-15</v>
      </c>
      <c r="Q250" s="3">
        <f t="shared" si="152"/>
        <v>0</v>
      </c>
      <c r="R250" s="3">
        <f t="shared" si="152"/>
        <v>15</v>
      </c>
      <c r="S250" s="3">
        <f t="shared" si="152"/>
        <v>30</v>
      </c>
      <c r="T250" s="3">
        <f t="shared" si="153"/>
        <v>45</v>
      </c>
      <c r="U250" s="3">
        <f t="shared" si="153"/>
        <v>60</v>
      </c>
      <c r="V250" s="3">
        <f t="shared" si="153"/>
        <v>75</v>
      </c>
      <c r="W250" s="3">
        <f t="shared" si="153"/>
        <v>90</v>
      </c>
      <c r="X250" s="3">
        <f t="shared" si="158"/>
        <v>105</v>
      </c>
      <c r="Y250" s="3">
        <f t="shared" si="158"/>
        <v>120</v>
      </c>
      <c r="Z250" s="3">
        <f t="shared" si="158"/>
        <v>135</v>
      </c>
      <c r="AA250" s="3">
        <f t="shared" si="158"/>
        <v>150</v>
      </c>
      <c r="AB250" s="3">
        <f t="shared" si="162"/>
        <v>165</v>
      </c>
      <c r="AC250" s="3">
        <f t="shared" si="160"/>
        <v>180</v>
      </c>
      <c r="AD250" s="7">
        <f t="shared" si="139"/>
        <v>167.10969198759412</v>
      </c>
      <c r="AE250" s="7">
        <f t="shared" si="139"/>
        <v>160.67236073993411</v>
      </c>
      <c r="AF250" s="7">
        <f t="shared" si="139"/>
        <v>148.46185433881536</v>
      </c>
      <c r="AG250" s="7">
        <f t="shared" si="139"/>
        <v>134.98943457964992</v>
      </c>
      <c r="AH250" s="7">
        <f t="shared" si="140"/>
        <v>121.17121563813602</v>
      </c>
      <c r="AI250" s="7">
        <f t="shared" si="140"/>
        <v>107.28113696537237</v>
      </c>
      <c r="AJ250" s="7">
        <f t="shared" si="140"/>
        <v>93.462514672823531</v>
      </c>
      <c r="AK250" s="7">
        <f t="shared" si="131"/>
        <v>79.847455163629235</v>
      </c>
      <c r="AL250" s="7">
        <f t="shared" si="131"/>
        <v>66.621329185247092</v>
      </c>
      <c r="AM250" s="7">
        <f t="shared" si="131"/>
        <v>54.113224902935066</v>
      </c>
      <c r="AN250" s="7">
        <f t="shared" si="131"/>
        <v>42.987615048780874</v>
      </c>
      <c r="AO250" s="7">
        <f t="shared" si="154"/>
        <v>34.628844474391592</v>
      </c>
      <c r="AP250" s="7">
        <f t="shared" si="154"/>
        <v>31.349691987594145</v>
      </c>
      <c r="AQ250" s="7">
        <f t="shared" si="154"/>
        <v>34.628844474391592</v>
      </c>
      <c r="AR250" s="7">
        <f t="shared" si="154"/>
        <v>42.987615048780874</v>
      </c>
      <c r="AS250" s="7">
        <f t="shared" si="155"/>
        <v>54.113224902935066</v>
      </c>
      <c r="AT250" s="7">
        <f t="shared" si="155"/>
        <v>66.621329185247092</v>
      </c>
      <c r="AU250" s="7">
        <f t="shared" si="155"/>
        <v>79.847455163629235</v>
      </c>
      <c r="AV250" s="7">
        <f t="shared" si="155"/>
        <v>93.462514672823531</v>
      </c>
      <c r="AW250" s="7">
        <f t="shared" si="159"/>
        <v>107.28113696537237</v>
      </c>
      <c r="AX250" s="7">
        <f t="shared" si="159"/>
        <v>121.17121563813602</v>
      </c>
      <c r="AY250" s="7">
        <f t="shared" si="159"/>
        <v>134.98943457964992</v>
      </c>
      <c r="AZ250" s="7">
        <f t="shared" si="159"/>
        <v>148.46185433881536</v>
      </c>
      <c r="BA250" s="7">
        <f t="shared" si="163"/>
        <v>160.67236073993411</v>
      </c>
      <c r="BB250" s="7">
        <f t="shared" si="161"/>
        <v>167.10969198759412</v>
      </c>
      <c r="BC250" s="7">
        <f t="shared" si="141"/>
        <v>86.212909642646039</v>
      </c>
      <c r="BD250" s="7">
        <f t="shared" si="133"/>
        <v>11.495054619019472</v>
      </c>
      <c r="BE250" s="40">
        <f t="shared" si="142"/>
        <v>0.98141602609892764</v>
      </c>
      <c r="BF250" s="40">
        <f t="shared" si="143"/>
        <v>0</v>
      </c>
      <c r="BG250" s="40">
        <f t="shared" si="144"/>
        <v>0</v>
      </c>
      <c r="BH250" s="40">
        <f t="shared" si="144"/>
        <v>0</v>
      </c>
      <c r="BI250" s="40">
        <f t="shared" si="144"/>
        <v>0</v>
      </c>
      <c r="BJ250" s="40">
        <f t="shared" si="144"/>
        <v>0</v>
      </c>
      <c r="BK250" s="40">
        <f t="shared" si="145"/>
        <v>0</v>
      </c>
      <c r="BL250" s="40">
        <f t="shared" si="146"/>
        <v>0</v>
      </c>
      <c r="BM250" s="40">
        <f t="shared" si="146"/>
        <v>236.48243248648151</v>
      </c>
      <c r="BN250" s="40">
        <f t="shared" si="146"/>
        <v>532.35351569395289</v>
      </c>
      <c r="BO250" s="40">
        <f t="shared" si="146"/>
        <v>786.42377474622367</v>
      </c>
      <c r="BP250" s="40">
        <f t="shared" si="147"/>
        <v>981.37874135983668</v>
      </c>
      <c r="BQ250" s="40">
        <f t="shared" si="147"/>
        <v>1103.9325567383898</v>
      </c>
      <c r="BR250" s="40">
        <f t="shared" si="147"/>
        <v>1145.7333808935903</v>
      </c>
      <c r="BS250" s="40">
        <f t="shared" si="132"/>
        <v>1103.9325567383898</v>
      </c>
      <c r="BT250" s="40">
        <f t="shared" si="132"/>
        <v>981.37874135983668</v>
      </c>
      <c r="BU250" s="40">
        <f t="shared" si="132"/>
        <v>786.42377474622367</v>
      </c>
      <c r="BV250" s="40">
        <f t="shared" si="132"/>
        <v>532.35351569395289</v>
      </c>
      <c r="BW250" s="40">
        <f t="shared" si="156"/>
        <v>236.48243248648151</v>
      </c>
      <c r="BX250" s="40">
        <f t="shared" si="156"/>
        <v>0</v>
      </c>
      <c r="BY250" s="40">
        <f t="shared" si="156"/>
        <v>0</v>
      </c>
      <c r="BZ250" s="40">
        <f t="shared" si="156"/>
        <v>0</v>
      </c>
      <c r="CA250" s="40">
        <f t="shared" si="157"/>
        <v>0</v>
      </c>
      <c r="CB250" s="40">
        <f t="shared" si="157"/>
        <v>0</v>
      </c>
      <c r="CC250" s="40">
        <f t="shared" si="157"/>
        <v>0</v>
      </c>
      <c r="CD250" s="40">
        <f t="shared" si="157"/>
        <v>0</v>
      </c>
      <c r="CE250" s="40">
        <f t="shared" si="148"/>
        <v>584.32402425573105</v>
      </c>
      <c r="CF250" s="10">
        <f t="shared" si="134"/>
        <v>1.5046991309885414</v>
      </c>
      <c r="CG250" s="14">
        <v>44435</v>
      </c>
      <c r="CH250" s="35">
        <f t="shared" si="135"/>
        <v>7.5290322580645164</v>
      </c>
      <c r="CI250" s="7">
        <f t="shared" si="136"/>
        <v>29.775095688809735</v>
      </c>
      <c r="CJ250" s="7">
        <f t="shared" si="149"/>
        <v>15.185298801292966</v>
      </c>
      <c r="CK250" s="10">
        <f t="shared" si="137"/>
        <v>18.775867544116046</v>
      </c>
      <c r="CM250" s="17" t="s">
        <v>206</v>
      </c>
      <c r="CN250" t="s">
        <v>217</v>
      </c>
      <c r="CO250" s="18" t="s">
        <v>577</v>
      </c>
      <c r="CP250">
        <v>88.6</v>
      </c>
      <c r="CQ250">
        <v>76.2</v>
      </c>
      <c r="CR250">
        <v>82.8</v>
      </c>
      <c r="CS250">
        <v>108.4</v>
      </c>
      <c r="CT250">
        <v>161.69999999999999</v>
      </c>
      <c r="CU250">
        <v>187.7</v>
      </c>
      <c r="CV250">
        <v>217.1</v>
      </c>
      <c r="CW250">
        <v>137.4</v>
      </c>
      <c r="CX250">
        <v>129.4</v>
      </c>
      <c r="CY250">
        <v>119.5</v>
      </c>
      <c r="CZ250">
        <v>109.9</v>
      </c>
      <c r="DA250">
        <v>88.6</v>
      </c>
      <c r="DB250">
        <v>1507.3</v>
      </c>
      <c r="DC250" s="17">
        <v>-6.63</v>
      </c>
      <c r="DD250">
        <v>-51.97</v>
      </c>
      <c r="DE250">
        <v>206</v>
      </c>
      <c r="DF250" s="24">
        <v>26487</v>
      </c>
    </row>
    <row r="251" spans="1:110" ht="15.75" thickBot="1" x14ac:dyDescent="0.3">
      <c r="A251" s="8">
        <v>240</v>
      </c>
      <c r="B251" s="3" t="s">
        <v>23</v>
      </c>
      <c r="C251" s="14">
        <v>44436</v>
      </c>
      <c r="D251" s="11">
        <f t="shared" si="138"/>
        <v>8.857251784032977</v>
      </c>
      <c r="E251" s="8">
        <f t="shared" si="150"/>
        <v>-180</v>
      </c>
      <c r="F251" s="3">
        <f t="shared" si="150"/>
        <v>-165</v>
      </c>
      <c r="G251" s="3">
        <f t="shared" si="150"/>
        <v>-150</v>
      </c>
      <c r="H251" s="3">
        <f t="shared" si="150"/>
        <v>-135</v>
      </c>
      <c r="I251" s="3">
        <f t="shared" si="151"/>
        <v>-120</v>
      </c>
      <c r="J251" s="3">
        <f t="shared" si="151"/>
        <v>-105</v>
      </c>
      <c r="K251" s="3">
        <f t="shared" si="151"/>
        <v>-90</v>
      </c>
      <c r="L251" s="3">
        <f t="shared" si="151"/>
        <v>-75</v>
      </c>
      <c r="M251" s="3">
        <f t="shared" si="151"/>
        <v>-60</v>
      </c>
      <c r="N251" s="3">
        <f t="shared" si="151"/>
        <v>-45</v>
      </c>
      <c r="O251" s="3">
        <f t="shared" ref="O251:U314" si="164">(O$11-12)*15</f>
        <v>-30</v>
      </c>
      <c r="P251" s="3">
        <f t="shared" si="152"/>
        <v>-15</v>
      </c>
      <c r="Q251" s="3">
        <f t="shared" si="152"/>
        <v>0</v>
      </c>
      <c r="R251" s="3">
        <f t="shared" si="152"/>
        <v>15</v>
      </c>
      <c r="S251" s="3">
        <f t="shared" si="152"/>
        <v>30</v>
      </c>
      <c r="T251" s="3">
        <f t="shared" si="153"/>
        <v>45</v>
      </c>
      <c r="U251" s="3">
        <f t="shared" si="153"/>
        <v>60</v>
      </c>
      <c r="V251" s="3">
        <f t="shared" si="153"/>
        <v>75</v>
      </c>
      <c r="W251" s="3">
        <f t="shared" si="153"/>
        <v>90</v>
      </c>
      <c r="X251" s="3">
        <f t="shared" si="158"/>
        <v>105</v>
      </c>
      <c r="Y251" s="3">
        <f t="shared" si="158"/>
        <v>120</v>
      </c>
      <c r="Z251" s="3">
        <f t="shared" si="158"/>
        <v>135</v>
      </c>
      <c r="AA251" s="3">
        <f t="shared" si="158"/>
        <v>150</v>
      </c>
      <c r="AB251" s="3">
        <f t="shared" si="162"/>
        <v>165</v>
      </c>
      <c r="AC251" s="3">
        <f t="shared" si="160"/>
        <v>180</v>
      </c>
      <c r="AD251" s="7">
        <f t="shared" si="139"/>
        <v>166.73725178403296</v>
      </c>
      <c r="AE251" s="7">
        <f t="shared" si="139"/>
        <v>160.41383806169003</v>
      </c>
      <c r="AF251" s="7">
        <f t="shared" si="139"/>
        <v>148.28729779190715</v>
      </c>
      <c r="AG251" s="7">
        <f t="shared" si="139"/>
        <v>134.84800201221901</v>
      </c>
      <c r="AH251" s="7">
        <f t="shared" si="140"/>
        <v>121.04112901990069</v>
      </c>
      <c r="AI251" s="7">
        <f t="shared" si="140"/>
        <v>107.15083746642486</v>
      </c>
      <c r="AJ251" s="7">
        <f t="shared" si="140"/>
        <v>93.323773461682549</v>
      </c>
      <c r="AK251" s="7">
        <f t="shared" si="131"/>
        <v>79.692456650203312</v>
      </c>
      <c r="AL251" s="7">
        <f t="shared" si="131"/>
        <v>66.440779016594902</v>
      </c>
      <c r="AM251" s="7">
        <f t="shared" si="131"/>
        <v>53.894641711439007</v>
      </c>
      <c r="AN251" s="7">
        <f t="shared" si="131"/>
        <v>42.714911532323377</v>
      </c>
      <c r="AO251" s="7">
        <f t="shared" si="154"/>
        <v>34.29149603324371</v>
      </c>
      <c r="AP251" s="7">
        <f t="shared" si="154"/>
        <v>30.977251784032976</v>
      </c>
      <c r="AQ251" s="7">
        <f t="shared" si="154"/>
        <v>34.29149603324371</v>
      </c>
      <c r="AR251" s="7">
        <f t="shared" si="154"/>
        <v>42.714911532323377</v>
      </c>
      <c r="AS251" s="7">
        <f t="shared" si="155"/>
        <v>53.894641711439007</v>
      </c>
      <c r="AT251" s="7">
        <f t="shared" si="155"/>
        <v>66.440779016594902</v>
      </c>
      <c r="AU251" s="7">
        <f t="shared" si="155"/>
        <v>79.692456650203312</v>
      </c>
      <c r="AV251" s="7">
        <f t="shared" si="155"/>
        <v>93.323773461682549</v>
      </c>
      <c r="AW251" s="7">
        <f t="shared" si="159"/>
        <v>107.15083746642486</v>
      </c>
      <c r="AX251" s="7">
        <f t="shared" si="159"/>
        <v>121.04112901990069</v>
      </c>
      <c r="AY251" s="7">
        <f t="shared" si="159"/>
        <v>134.84800201221901</v>
      </c>
      <c r="AZ251" s="7">
        <f t="shared" si="159"/>
        <v>148.28729779190715</v>
      </c>
      <c r="BA251" s="7">
        <f t="shared" si="163"/>
        <v>160.41383806169003</v>
      </c>
      <c r="BB251" s="7">
        <f t="shared" si="161"/>
        <v>166.73725178403296</v>
      </c>
      <c r="BC251" s="7">
        <f t="shared" si="141"/>
        <v>86.368454825312654</v>
      </c>
      <c r="BD251" s="7">
        <f t="shared" si="133"/>
        <v>11.515793976708354</v>
      </c>
      <c r="BE251" s="40">
        <f t="shared" si="142"/>
        <v>0.98188818237660425</v>
      </c>
      <c r="BF251" s="40">
        <f t="shared" si="143"/>
        <v>0</v>
      </c>
      <c r="BG251" s="40">
        <f t="shared" si="144"/>
        <v>0</v>
      </c>
      <c r="BH251" s="40">
        <f t="shared" si="144"/>
        <v>0</v>
      </c>
      <c r="BI251" s="40">
        <f t="shared" si="144"/>
        <v>0</v>
      </c>
      <c r="BJ251" s="40">
        <f t="shared" si="144"/>
        <v>0</v>
      </c>
      <c r="BK251" s="40">
        <f t="shared" si="145"/>
        <v>0</v>
      </c>
      <c r="BL251" s="40">
        <f t="shared" si="146"/>
        <v>0</v>
      </c>
      <c r="BM251" s="40">
        <f t="shared" si="146"/>
        <v>240.16955466400307</v>
      </c>
      <c r="BN251" s="40">
        <f t="shared" si="146"/>
        <v>536.48939678950023</v>
      </c>
      <c r="BO251" s="40">
        <f t="shared" si="146"/>
        <v>790.94501386094157</v>
      </c>
      <c r="BP251" s="40">
        <f t="shared" si="147"/>
        <v>986.19567608269847</v>
      </c>
      <c r="BQ251" s="40">
        <f t="shared" si="147"/>
        <v>1108.9353734913336</v>
      </c>
      <c r="BR251" s="40">
        <f t="shared" si="147"/>
        <v>1150.799598545389</v>
      </c>
      <c r="BS251" s="40">
        <f t="shared" si="132"/>
        <v>1108.9353734913336</v>
      </c>
      <c r="BT251" s="40">
        <f t="shared" si="132"/>
        <v>986.19567608269847</v>
      </c>
      <c r="BU251" s="40">
        <f t="shared" si="132"/>
        <v>790.94501386094157</v>
      </c>
      <c r="BV251" s="40">
        <f t="shared" si="132"/>
        <v>536.48939678950023</v>
      </c>
      <c r="BW251" s="40">
        <f t="shared" si="156"/>
        <v>240.16955466400307</v>
      </c>
      <c r="BX251" s="40">
        <f t="shared" si="156"/>
        <v>0</v>
      </c>
      <c r="BY251" s="40">
        <f t="shared" si="156"/>
        <v>0</v>
      </c>
      <c r="BZ251" s="40">
        <f t="shared" si="156"/>
        <v>0</v>
      </c>
      <c r="CA251" s="40">
        <f t="shared" si="157"/>
        <v>0</v>
      </c>
      <c r="CB251" s="40">
        <f t="shared" si="157"/>
        <v>0</v>
      </c>
      <c r="CC251" s="40">
        <f t="shared" si="157"/>
        <v>0</v>
      </c>
      <c r="CD251" s="40">
        <f t="shared" si="157"/>
        <v>0</v>
      </c>
      <c r="CE251" s="40">
        <f t="shared" si="148"/>
        <v>586.90779525814844</v>
      </c>
      <c r="CF251" s="10">
        <f t="shared" si="134"/>
        <v>1.5074139065616896</v>
      </c>
      <c r="CG251" s="14">
        <v>44436</v>
      </c>
      <c r="CH251" s="35">
        <f t="shared" si="135"/>
        <v>7.5290322580645164</v>
      </c>
      <c r="CI251" s="7">
        <f t="shared" si="136"/>
        <v>29.985775873607121</v>
      </c>
      <c r="CJ251" s="7">
        <f t="shared" si="149"/>
        <v>15.292745695539631</v>
      </c>
      <c r="CK251" s="10">
        <f t="shared" si="137"/>
        <v>18.890327477217653</v>
      </c>
      <c r="CM251" s="17" t="s">
        <v>42</v>
      </c>
      <c r="CN251" t="s">
        <v>54</v>
      </c>
      <c r="CO251" s="18" t="s">
        <v>578</v>
      </c>
      <c r="CP251">
        <v>140.69999999999999</v>
      </c>
      <c r="CQ251">
        <v>124.6</v>
      </c>
      <c r="CR251">
        <v>129</v>
      </c>
      <c r="CS251">
        <v>115.4</v>
      </c>
      <c r="CT251">
        <v>107.1</v>
      </c>
      <c r="CU251">
        <v>107.1</v>
      </c>
      <c r="CV251">
        <v>127.6</v>
      </c>
      <c r="CW251">
        <v>142.9</v>
      </c>
      <c r="CX251">
        <v>154.80000000000001</v>
      </c>
      <c r="CY251">
        <v>149.6</v>
      </c>
      <c r="CZ251">
        <v>145</v>
      </c>
      <c r="DA251">
        <v>134.9</v>
      </c>
      <c r="DB251">
        <v>1578.7</v>
      </c>
      <c r="DC251" s="17">
        <v>-0.12</v>
      </c>
      <c r="DD251">
        <v>-67.06</v>
      </c>
      <c r="DE251">
        <v>90</v>
      </c>
      <c r="DF251" s="24">
        <v>7397</v>
      </c>
    </row>
    <row r="252" spans="1:110" ht="15.75" thickBot="1" x14ac:dyDescent="0.3">
      <c r="A252" s="8">
        <v>241</v>
      </c>
      <c r="B252" s="3" t="s">
        <v>23</v>
      </c>
      <c r="C252" s="14">
        <v>44437</v>
      </c>
      <c r="D252" s="11">
        <f t="shared" si="138"/>
        <v>8.4821869856130601</v>
      </c>
      <c r="E252" s="8">
        <f t="shared" si="150"/>
        <v>-180</v>
      </c>
      <c r="F252" s="3">
        <f t="shared" si="150"/>
        <v>-165</v>
      </c>
      <c r="G252" s="3">
        <f t="shared" si="150"/>
        <v>-150</v>
      </c>
      <c r="H252" s="3">
        <f t="shared" si="150"/>
        <v>-135</v>
      </c>
      <c r="I252" s="3">
        <f t="shared" si="151"/>
        <v>-120</v>
      </c>
      <c r="J252" s="3">
        <f t="shared" si="151"/>
        <v>-105</v>
      </c>
      <c r="K252" s="3">
        <f t="shared" si="151"/>
        <v>-90</v>
      </c>
      <c r="L252" s="3">
        <f t="shared" si="151"/>
        <v>-75</v>
      </c>
      <c r="M252" s="3">
        <f t="shared" si="151"/>
        <v>-60</v>
      </c>
      <c r="N252" s="3">
        <f t="shared" si="151"/>
        <v>-45</v>
      </c>
      <c r="O252" s="3">
        <f t="shared" si="164"/>
        <v>-30</v>
      </c>
      <c r="P252" s="3">
        <f t="shared" si="152"/>
        <v>-15</v>
      </c>
      <c r="Q252" s="3">
        <f t="shared" si="152"/>
        <v>0</v>
      </c>
      <c r="R252" s="3">
        <f t="shared" si="152"/>
        <v>15</v>
      </c>
      <c r="S252" s="3">
        <f t="shared" si="152"/>
        <v>30</v>
      </c>
      <c r="T252" s="3">
        <f t="shared" si="153"/>
        <v>45</v>
      </c>
      <c r="U252" s="3">
        <f t="shared" si="153"/>
        <v>60</v>
      </c>
      <c r="V252" s="3">
        <f t="shared" si="153"/>
        <v>75</v>
      </c>
      <c r="W252" s="3">
        <f t="shared" si="153"/>
        <v>90</v>
      </c>
      <c r="X252" s="3">
        <f t="shared" si="158"/>
        <v>105</v>
      </c>
      <c r="Y252" s="3">
        <f t="shared" si="158"/>
        <v>120</v>
      </c>
      <c r="Z252" s="3">
        <f t="shared" si="158"/>
        <v>135</v>
      </c>
      <c r="AA252" s="3">
        <f t="shared" si="158"/>
        <v>150</v>
      </c>
      <c r="AB252" s="3">
        <f t="shared" si="162"/>
        <v>165</v>
      </c>
      <c r="AC252" s="3">
        <f t="shared" si="160"/>
        <v>180</v>
      </c>
      <c r="AD252" s="7">
        <f t="shared" si="139"/>
        <v>166.36218698561302</v>
      </c>
      <c r="AE252" s="7">
        <f t="shared" si="139"/>
        <v>160.14997568695961</v>
      </c>
      <c r="AF252" s="7">
        <f t="shared" si="139"/>
        <v>148.10843684008023</v>
      </c>
      <c r="AG252" s="7">
        <f t="shared" si="139"/>
        <v>134.70349522792552</v>
      </c>
      <c r="AH252" s="7">
        <f t="shared" si="140"/>
        <v>120.90883464207204</v>
      </c>
      <c r="AI252" s="7">
        <f t="shared" si="140"/>
        <v>107.0189575848419</v>
      </c>
      <c r="AJ252" s="7">
        <f t="shared" si="140"/>
        <v>93.18393219518704</v>
      </c>
      <c r="AK252" s="7">
        <f t="shared" si="131"/>
        <v>79.536733947635469</v>
      </c>
      <c r="AL252" s="7">
        <f t="shared" si="131"/>
        <v>66.259773767278602</v>
      </c>
      <c r="AM252" s="7">
        <f t="shared" si="131"/>
        <v>53.675691266821218</v>
      </c>
      <c r="AN252" s="7">
        <f t="shared" si="131"/>
        <v>42.441521949794719</v>
      </c>
      <c r="AO252" s="7">
        <f t="shared" si="154"/>
        <v>33.952420184459257</v>
      </c>
      <c r="AP252" s="7">
        <f t="shared" si="154"/>
        <v>30.602186985613056</v>
      </c>
      <c r="AQ252" s="7">
        <f t="shared" si="154"/>
        <v>33.952420184459257</v>
      </c>
      <c r="AR252" s="7">
        <f t="shared" si="154"/>
        <v>42.441521949794719</v>
      </c>
      <c r="AS252" s="7">
        <f t="shared" si="155"/>
        <v>53.675691266821218</v>
      </c>
      <c r="AT252" s="7">
        <f t="shared" si="155"/>
        <v>66.259773767278602</v>
      </c>
      <c r="AU252" s="7">
        <f t="shared" si="155"/>
        <v>79.536733947635469</v>
      </c>
      <c r="AV252" s="7">
        <f t="shared" si="155"/>
        <v>93.18393219518704</v>
      </c>
      <c r="AW252" s="7">
        <f t="shared" si="159"/>
        <v>107.0189575848419</v>
      </c>
      <c r="AX252" s="7">
        <f t="shared" si="159"/>
        <v>120.90883464207204</v>
      </c>
      <c r="AY252" s="7">
        <f t="shared" si="159"/>
        <v>134.70349522792552</v>
      </c>
      <c r="AZ252" s="7">
        <f t="shared" si="159"/>
        <v>148.10843684008023</v>
      </c>
      <c r="BA252" s="7">
        <f t="shared" si="163"/>
        <v>160.14997568695961</v>
      </c>
      <c r="BB252" s="7">
        <f t="shared" si="161"/>
        <v>166.36218698561302</v>
      </c>
      <c r="BC252" s="7">
        <f t="shared" si="141"/>
        <v>86.524751035708547</v>
      </c>
      <c r="BD252" s="7">
        <f t="shared" si="133"/>
        <v>11.536633471427807</v>
      </c>
      <c r="BE252" s="40">
        <f t="shared" si="142"/>
        <v>0.98236570557672775</v>
      </c>
      <c r="BF252" s="40">
        <f t="shared" si="143"/>
        <v>0</v>
      </c>
      <c r="BG252" s="40">
        <f t="shared" si="144"/>
        <v>0</v>
      </c>
      <c r="BH252" s="40">
        <f t="shared" si="144"/>
        <v>0</v>
      </c>
      <c r="BI252" s="40">
        <f t="shared" si="144"/>
        <v>0</v>
      </c>
      <c r="BJ252" s="40">
        <f t="shared" si="144"/>
        <v>0</v>
      </c>
      <c r="BK252" s="40">
        <f t="shared" si="145"/>
        <v>0</v>
      </c>
      <c r="BL252" s="40">
        <f t="shared" si="146"/>
        <v>0</v>
      </c>
      <c r="BM252" s="40">
        <f t="shared" si="146"/>
        <v>243.87637850342693</v>
      </c>
      <c r="BN252" s="40">
        <f t="shared" si="146"/>
        <v>540.63639644556667</v>
      </c>
      <c r="BO252" s="40">
        <f t="shared" si="146"/>
        <v>795.47000105992981</v>
      </c>
      <c r="BP252" s="40">
        <f t="shared" si="147"/>
        <v>991.01070332449012</v>
      </c>
      <c r="BQ252" s="40">
        <f t="shared" si="147"/>
        <v>1113.9327275262071</v>
      </c>
      <c r="BR252" s="40">
        <f t="shared" si="147"/>
        <v>1155.8591408539844</v>
      </c>
      <c r="BS252" s="40">
        <f t="shared" si="132"/>
        <v>1113.9327275262071</v>
      </c>
      <c r="BT252" s="40">
        <f t="shared" si="132"/>
        <v>991.01070332449012</v>
      </c>
      <c r="BU252" s="40">
        <f t="shared" si="132"/>
        <v>795.47000105992981</v>
      </c>
      <c r="BV252" s="40">
        <f t="shared" si="132"/>
        <v>540.63639644556667</v>
      </c>
      <c r="BW252" s="40">
        <f t="shared" si="156"/>
        <v>243.87637850342693</v>
      </c>
      <c r="BX252" s="40">
        <f t="shared" si="156"/>
        <v>0</v>
      </c>
      <c r="BY252" s="40">
        <f t="shared" si="156"/>
        <v>0</v>
      </c>
      <c r="BZ252" s="40">
        <f t="shared" si="156"/>
        <v>0</v>
      </c>
      <c r="CA252" s="40">
        <f t="shared" si="157"/>
        <v>0</v>
      </c>
      <c r="CB252" s="40">
        <f t="shared" si="157"/>
        <v>0</v>
      </c>
      <c r="CC252" s="40">
        <f t="shared" si="157"/>
        <v>0</v>
      </c>
      <c r="CD252" s="40">
        <f t="shared" si="157"/>
        <v>0</v>
      </c>
      <c r="CE252" s="40">
        <f t="shared" si="148"/>
        <v>589.48816183553208</v>
      </c>
      <c r="CF252" s="10">
        <f t="shared" si="134"/>
        <v>1.510141790041488</v>
      </c>
      <c r="CG252" s="14">
        <v>44437</v>
      </c>
      <c r="CH252" s="35">
        <f t="shared" si="135"/>
        <v>7.5290322580645164</v>
      </c>
      <c r="CI252" s="7">
        <f t="shared" si="136"/>
        <v>30.196661485946816</v>
      </c>
      <c r="CJ252" s="7">
        <f t="shared" si="149"/>
        <v>15.400297357832876</v>
      </c>
      <c r="CK252" s="10">
        <f t="shared" si="137"/>
        <v>19.004635888715043</v>
      </c>
      <c r="CM252" s="17" t="s">
        <v>222</v>
      </c>
      <c r="CN252" t="s">
        <v>227</v>
      </c>
      <c r="CO252" s="18" t="s">
        <v>579</v>
      </c>
      <c r="CP252">
        <v>261.7</v>
      </c>
      <c r="CQ252">
        <v>235.2</v>
      </c>
      <c r="CR252">
        <v>253.3</v>
      </c>
      <c r="CS252">
        <v>248.8</v>
      </c>
      <c r="CT252">
        <v>253.6</v>
      </c>
      <c r="CU252">
        <v>251.8</v>
      </c>
      <c r="CV252">
        <v>262.8</v>
      </c>
      <c r="CW252">
        <v>291.60000000000002</v>
      </c>
      <c r="CX252">
        <v>294.89999999999998</v>
      </c>
      <c r="CY252">
        <v>315.60000000000002</v>
      </c>
      <c r="CZ252">
        <v>303.60000000000002</v>
      </c>
      <c r="DA252">
        <v>283.7</v>
      </c>
      <c r="DB252">
        <v>3256.6</v>
      </c>
      <c r="DC252" s="17">
        <v>-6.75</v>
      </c>
      <c r="DD252">
        <v>-38.22</v>
      </c>
      <c r="DE252">
        <v>233.06</v>
      </c>
      <c r="DF252" s="24">
        <v>14161</v>
      </c>
    </row>
    <row r="253" spans="1:110" ht="15.75" thickBot="1" x14ac:dyDescent="0.3">
      <c r="A253" s="8">
        <v>242</v>
      </c>
      <c r="B253" s="3" t="s">
        <v>23</v>
      </c>
      <c r="C253" s="14">
        <v>44438</v>
      </c>
      <c r="D253" s="11">
        <f t="shared" si="138"/>
        <v>8.1046087321286997</v>
      </c>
      <c r="E253" s="8">
        <f t="shared" si="150"/>
        <v>-180</v>
      </c>
      <c r="F253" s="3">
        <f t="shared" si="150"/>
        <v>-165</v>
      </c>
      <c r="G253" s="3">
        <f t="shared" si="150"/>
        <v>-150</v>
      </c>
      <c r="H253" s="3">
        <f t="shared" si="150"/>
        <v>-135</v>
      </c>
      <c r="I253" s="3">
        <f t="shared" si="151"/>
        <v>-120</v>
      </c>
      <c r="J253" s="3">
        <f t="shared" si="151"/>
        <v>-105</v>
      </c>
      <c r="K253" s="3">
        <f t="shared" si="151"/>
        <v>-90</v>
      </c>
      <c r="L253" s="3">
        <f t="shared" si="151"/>
        <v>-75</v>
      </c>
      <c r="M253" s="3">
        <f t="shared" si="151"/>
        <v>-60</v>
      </c>
      <c r="N253" s="3">
        <f t="shared" si="151"/>
        <v>-45</v>
      </c>
      <c r="O253" s="3">
        <f t="shared" si="164"/>
        <v>-30</v>
      </c>
      <c r="P253" s="3">
        <f t="shared" si="152"/>
        <v>-15</v>
      </c>
      <c r="Q253" s="3">
        <f t="shared" si="152"/>
        <v>0</v>
      </c>
      <c r="R253" s="3">
        <f t="shared" si="152"/>
        <v>15</v>
      </c>
      <c r="S253" s="3">
        <f t="shared" si="152"/>
        <v>30</v>
      </c>
      <c r="T253" s="3">
        <f t="shared" si="153"/>
        <v>45</v>
      </c>
      <c r="U253" s="3">
        <f t="shared" si="153"/>
        <v>60</v>
      </c>
      <c r="V253" s="3">
        <f t="shared" si="153"/>
        <v>75</v>
      </c>
      <c r="W253" s="3">
        <f t="shared" si="153"/>
        <v>90</v>
      </c>
      <c r="X253" s="3">
        <f t="shared" si="158"/>
        <v>105</v>
      </c>
      <c r="Y253" s="3">
        <f t="shared" si="158"/>
        <v>120</v>
      </c>
      <c r="Z253" s="3">
        <f t="shared" si="158"/>
        <v>135</v>
      </c>
      <c r="AA253" s="3">
        <f t="shared" si="158"/>
        <v>150</v>
      </c>
      <c r="AB253" s="3">
        <f t="shared" si="162"/>
        <v>165</v>
      </c>
      <c r="AC253" s="3">
        <f t="shared" si="160"/>
        <v>180</v>
      </c>
      <c r="AD253" s="7">
        <f t="shared" si="139"/>
        <v>165.98460873212869</v>
      </c>
      <c r="AE253" s="7">
        <f t="shared" si="139"/>
        <v>159.88091973986866</v>
      </c>
      <c r="AF253" s="7">
        <f t="shared" si="139"/>
        <v>147.92531373389122</v>
      </c>
      <c r="AG253" s="7">
        <f t="shared" si="139"/>
        <v>134.55593526494002</v>
      </c>
      <c r="AH253" s="7">
        <f t="shared" si="140"/>
        <v>120.77435551895807</v>
      </c>
      <c r="AI253" s="7">
        <f t="shared" si="140"/>
        <v>106.88552916605391</v>
      </c>
      <c r="AJ253" s="7">
        <f t="shared" si="140"/>
        <v>93.043035050158466</v>
      </c>
      <c r="AK253" s="7">
        <f t="shared" si="131"/>
        <v>79.380346929307251</v>
      </c>
      <c r="AL253" s="7">
        <f t="shared" si="131"/>
        <v>66.078393390670811</v>
      </c>
      <c r="AM253" s="7">
        <f t="shared" si="131"/>
        <v>53.456478933518255</v>
      </c>
      <c r="AN253" s="7">
        <f t="shared" si="131"/>
        <v>42.167578044314268</v>
      </c>
      <c r="AO253" s="7">
        <f t="shared" si="154"/>
        <v>33.611751008904882</v>
      </c>
      <c r="AP253" s="7">
        <f t="shared" si="154"/>
        <v>30.224608732128694</v>
      </c>
      <c r="AQ253" s="7">
        <f t="shared" si="154"/>
        <v>33.611751008904882</v>
      </c>
      <c r="AR253" s="7">
        <f t="shared" si="154"/>
        <v>42.167578044314268</v>
      </c>
      <c r="AS253" s="7">
        <f t="shared" si="155"/>
        <v>53.456478933518255</v>
      </c>
      <c r="AT253" s="7">
        <f t="shared" si="155"/>
        <v>66.078393390670811</v>
      </c>
      <c r="AU253" s="7">
        <f t="shared" si="155"/>
        <v>79.380346929307251</v>
      </c>
      <c r="AV253" s="7">
        <f t="shared" si="155"/>
        <v>93.043035050158466</v>
      </c>
      <c r="AW253" s="7">
        <f t="shared" si="159"/>
        <v>106.88552916605391</v>
      </c>
      <c r="AX253" s="7">
        <f t="shared" si="159"/>
        <v>120.77435551895807</v>
      </c>
      <c r="AY253" s="7">
        <f t="shared" si="159"/>
        <v>134.55593526494002</v>
      </c>
      <c r="AZ253" s="7">
        <f t="shared" si="159"/>
        <v>147.92531373389122</v>
      </c>
      <c r="BA253" s="7">
        <f t="shared" si="163"/>
        <v>159.88091973986866</v>
      </c>
      <c r="BB253" s="7">
        <f t="shared" si="161"/>
        <v>165.98460873212869</v>
      </c>
      <c r="BC253" s="7">
        <f t="shared" si="141"/>
        <v>86.681760665349202</v>
      </c>
      <c r="BD253" s="7">
        <f t="shared" si="133"/>
        <v>11.557568088713227</v>
      </c>
      <c r="BE253" s="40">
        <f t="shared" si="142"/>
        <v>0.98284845419886802</v>
      </c>
      <c r="BF253" s="40">
        <f t="shared" si="143"/>
        <v>0</v>
      </c>
      <c r="BG253" s="40">
        <f t="shared" si="144"/>
        <v>0</v>
      </c>
      <c r="BH253" s="40">
        <f t="shared" si="144"/>
        <v>0</v>
      </c>
      <c r="BI253" s="40">
        <f t="shared" si="144"/>
        <v>0</v>
      </c>
      <c r="BJ253" s="40">
        <f t="shared" si="144"/>
        <v>0</v>
      </c>
      <c r="BK253" s="40">
        <f t="shared" si="145"/>
        <v>0</v>
      </c>
      <c r="BL253" s="40">
        <f t="shared" si="146"/>
        <v>0</v>
      </c>
      <c r="BM253" s="40">
        <f t="shared" si="146"/>
        <v>247.60151753042919</v>
      </c>
      <c r="BN253" s="40">
        <f t="shared" si="146"/>
        <v>544.79271319978182</v>
      </c>
      <c r="BO253" s="40">
        <f t="shared" si="146"/>
        <v>799.99657852250061</v>
      </c>
      <c r="BP253" s="40">
        <f t="shared" si="147"/>
        <v>995.82139182117078</v>
      </c>
      <c r="BQ253" s="40">
        <f t="shared" si="147"/>
        <v>1118.9220156852928</v>
      </c>
      <c r="BR253" s="40">
        <f t="shared" si="147"/>
        <v>1160.9093460319264</v>
      </c>
      <c r="BS253" s="40">
        <f t="shared" si="132"/>
        <v>1118.9220156852928</v>
      </c>
      <c r="BT253" s="40">
        <f t="shared" si="132"/>
        <v>995.82139182117078</v>
      </c>
      <c r="BU253" s="40">
        <f t="shared" si="132"/>
        <v>799.99657852250061</v>
      </c>
      <c r="BV253" s="40">
        <f t="shared" si="132"/>
        <v>544.79271319978182</v>
      </c>
      <c r="BW253" s="40">
        <f t="shared" si="156"/>
        <v>247.60151753042919</v>
      </c>
      <c r="BX253" s="40">
        <f t="shared" si="156"/>
        <v>0</v>
      </c>
      <c r="BY253" s="40">
        <f t="shared" si="156"/>
        <v>0</v>
      </c>
      <c r="BZ253" s="40">
        <f t="shared" si="156"/>
        <v>0</v>
      </c>
      <c r="CA253" s="40">
        <f t="shared" si="157"/>
        <v>0</v>
      </c>
      <c r="CB253" s="40">
        <f t="shared" si="157"/>
        <v>0</v>
      </c>
      <c r="CC253" s="40">
        <f t="shared" si="157"/>
        <v>0</v>
      </c>
      <c r="CD253" s="40">
        <f t="shared" si="157"/>
        <v>0</v>
      </c>
      <c r="CE253" s="40">
        <f t="shared" si="148"/>
        <v>592.06376647628247</v>
      </c>
      <c r="CF253" s="10">
        <f t="shared" si="134"/>
        <v>1.5128821250360542</v>
      </c>
      <c r="CG253" s="14">
        <v>44438</v>
      </c>
      <c r="CH253" s="35">
        <f t="shared" si="135"/>
        <v>7.5290322580645164</v>
      </c>
      <c r="CI253" s="7">
        <f t="shared" si="136"/>
        <v>30.407653724743259</v>
      </c>
      <c r="CJ253" s="7">
        <f t="shared" si="149"/>
        <v>15.507903399619062</v>
      </c>
      <c r="CK253" s="10">
        <f t="shared" si="137"/>
        <v>19.118734887093474</v>
      </c>
      <c r="CM253" s="17" t="s">
        <v>139</v>
      </c>
      <c r="CN253" t="s">
        <v>180</v>
      </c>
      <c r="CO253" s="18" t="s">
        <v>580</v>
      </c>
      <c r="CP253">
        <v>171.1</v>
      </c>
      <c r="CQ253">
        <v>168.6</v>
      </c>
      <c r="CR253">
        <v>155.30000000000001</v>
      </c>
      <c r="CS253">
        <v>185.7</v>
      </c>
      <c r="CT253">
        <v>174</v>
      </c>
      <c r="CU253">
        <v>155.19999999999999</v>
      </c>
      <c r="CV253">
        <v>190.8</v>
      </c>
      <c r="CW253">
        <v>182.3</v>
      </c>
      <c r="CX253">
        <v>149.30000000000001</v>
      </c>
      <c r="CY253">
        <v>164.7</v>
      </c>
      <c r="CZ253">
        <v>153.80000000000001</v>
      </c>
      <c r="DA253">
        <v>126.5</v>
      </c>
      <c r="DB253">
        <v>1977.3</v>
      </c>
      <c r="DC253" s="17">
        <v>-21.3</v>
      </c>
      <c r="DD253">
        <v>-44.27</v>
      </c>
      <c r="DE253">
        <v>991</v>
      </c>
      <c r="DF253" s="24">
        <v>5480</v>
      </c>
    </row>
    <row r="254" spans="1:110" ht="15.75" thickBot="1" x14ac:dyDescent="0.3">
      <c r="A254" s="8">
        <v>243</v>
      </c>
      <c r="B254" s="3" t="s">
        <v>23</v>
      </c>
      <c r="C254" s="14">
        <v>44439</v>
      </c>
      <c r="D254" s="11">
        <f t="shared" si="138"/>
        <v>7.7246289081652373</v>
      </c>
      <c r="E254" s="8">
        <f t="shared" si="150"/>
        <v>-180</v>
      </c>
      <c r="F254" s="3">
        <f t="shared" si="150"/>
        <v>-165</v>
      </c>
      <c r="G254" s="3">
        <f t="shared" si="150"/>
        <v>-150</v>
      </c>
      <c r="H254" s="3">
        <f t="shared" si="150"/>
        <v>-135</v>
      </c>
      <c r="I254" s="3">
        <f t="shared" si="151"/>
        <v>-120</v>
      </c>
      <c r="J254" s="3">
        <f t="shared" si="151"/>
        <v>-105</v>
      </c>
      <c r="K254" s="3">
        <f t="shared" si="151"/>
        <v>-90</v>
      </c>
      <c r="L254" s="3">
        <f t="shared" si="151"/>
        <v>-75</v>
      </c>
      <c r="M254" s="3">
        <f t="shared" si="151"/>
        <v>-60</v>
      </c>
      <c r="N254" s="3">
        <f t="shared" si="151"/>
        <v>-45</v>
      </c>
      <c r="O254" s="3">
        <f t="shared" si="164"/>
        <v>-30</v>
      </c>
      <c r="P254" s="3">
        <f t="shared" si="152"/>
        <v>-15</v>
      </c>
      <c r="Q254" s="3">
        <f t="shared" si="152"/>
        <v>0</v>
      </c>
      <c r="R254" s="3">
        <f t="shared" si="152"/>
        <v>15</v>
      </c>
      <c r="S254" s="3">
        <f t="shared" si="152"/>
        <v>30</v>
      </c>
      <c r="T254" s="3">
        <f t="shared" si="153"/>
        <v>45</v>
      </c>
      <c r="U254" s="3">
        <f t="shared" si="153"/>
        <v>60</v>
      </c>
      <c r="V254" s="3">
        <f t="shared" si="153"/>
        <v>75</v>
      </c>
      <c r="W254" s="3">
        <f t="shared" si="153"/>
        <v>90</v>
      </c>
      <c r="X254" s="3">
        <f t="shared" si="158"/>
        <v>105</v>
      </c>
      <c r="Y254" s="3">
        <f t="shared" si="158"/>
        <v>120</v>
      </c>
      <c r="Z254" s="3">
        <f t="shared" si="158"/>
        <v>135</v>
      </c>
      <c r="AA254" s="3">
        <f t="shared" si="158"/>
        <v>150</v>
      </c>
      <c r="AB254" s="3">
        <f t="shared" si="162"/>
        <v>165</v>
      </c>
      <c r="AC254" s="3">
        <f t="shared" si="160"/>
        <v>180</v>
      </c>
      <c r="AD254" s="7">
        <f t="shared" si="139"/>
        <v>165.60462890816521</v>
      </c>
      <c r="AE254" s="7">
        <f t="shared" si="139"/>
        <v>159.60682035660503</v>
      </c>
      <c r="AF254" s="7">
        <f t="shared" si="139"/>
        <v>147.73797609318956</v>
      </c>
      <c r="AG254" s="7">
        <f t="shared" si="139"/>
        <v>134.40534651241578</v>
      </c>
      <c r="AH254" s="7">
        <f t="shared" si="140"/>
        <v>120.6377167224647</v>
      </c>
      <c r="AI254" s="7">
        <f t="shared" si="140"/>
        <v>106.75058527145819</v>
      </c>
      <c r="AJ254" s="7">
        <f t="shared" si="140"/>
        <v>92.901126815147506</v>
      </c>
      <c r="AK254" s="7">
        <f t="shared" si="131"/>
        <v>79.223355634888634</v>
      </c>
      <c r="AL254" s="7">
        <f t="shared" si="131"/>
        <v>65.896717743306837</v>
      </c>
      <c r="AM254" s="7">
        <f t="shared" si="131"/>
        <v>53.237110067154568</v>
      </c>
      <c r="AN254" s="7">
        <f t="shared" si="131"/>
        <v>41.893212314378623</v>
      </c>
      <c r="AO254" s="7">
        <f t="shared" si="154"/>
        <v>33.269624153500125</v>
      </c>
      <c r="AP254" s="7">
        <f t="shared" si="154"/>
        <v>29.844628908165248</v>
      </c>
      <c r="AQ254" s="7">
        <f t="shared" si="154"/>
        <v>33.269624153500125</v>
      </c>
      <c r="AR254" s="7">
        <f t="shared" si="154"/>
        <v>41.893212314378623</v>
      </c>
      <c r="AS254" s="7">
        <f t="shared" si="155"/>
        <v>53.237110067154568</v>
      </c>
      <c r="AT254" s="7">
        <f t="shared" si="155"/>
        <v>65.896717743306837</v>
      </c>
      <c r="AU254" s="7">
        <f t="shared" si="155"/>
        <v>79.223355634888634</v>
      </c>
      <c r="AV254" s="7">
        <f t="shared" si="155"/>
        <v>92.901126815147506</v>
      </c>
      <c r="AW254" s="7">
        <f t="shared" si="159"/>
        <v>106.75058527145819</v>
      </c>
      <c r="AX254" s="7">
        <f t="shared" si="159"/>
        <v>120.6377167224647</v>
      </c>
      <c r="AY254" s="7">
        <f t="shared" si="159"/>
        <v>134.40534651241578</v>
      </c>
      <c r="AZ254" s="7">
        <f t="shared" si="159"/>
        <v>147.73797609318956</v>
      </c>
      <c r="BA254" s="7">
        <f t="shared" si="163"/>
        <v>159.60682035660503</v>
      </c>
      <c r="BB254" s="7">
        <f t="shared" si="161"/>
        <v>165.60462890816521</v>
      </c>
      <c r="BC254" s="7">
        <f t="shared" si="141"/>
        <v>86.83944664191813</v>
      </c>
      <c r="BD254" s="7">
        <f t="shared" si="133"/>
        <v>11.578592885589083</v>
      </c>
      <c r="BE254" s="40">
        <f t="shared" si="142"/>
        <v>0.98333628519418981</v>
      </c>
      <c r="BF254" s="40">
        <f t="shared" si="143"/>
        <v>0</v>
      </c>
      <c r="BG254" s="40">
        <f t="shared" si="144"/>
        <v>0</v>
      </c>
      <c r="BH254" s="40">
        <f t="shared" si="144"/>
        <v>0</v>
      </c>
      <c r="BI254" s="40">
        <f t="shared" si="144"/>
        <v>0</v>
      </c>
      <c r="BJ254" s="40">
        <f t="shared" si="144"/>
        <v>0</v>
      </c>
      <c r="BK254" s="40">
        <f t="shared" si="145"/>
        <v>0</v>
      </c>
      <c r="BL254" s="40">
        <f t="shared" si="146"/>
        <v>0</v>
      </c>
      <c r="BM254" s="40">
        <f t="shared" si="146"/>
        <v>251.34357861639168</v>
      </c>
      <c r="BN254" s="40">
        <f t="shared" si="146"/>
        <v>548.95655019323465</v>
      </c>
      <c r="BO254" s="40">
        <f t="shared" si="146"/>
        <v>804.52260269868282</v>
      </c>
      <c r="BP254" s="40">
        <f t="shared" si="147"/>
        <v>1000.6253319973609</v>
      </c>
      <c r="BQ254" s="40">
        <f t="shared" si="147"/>
        <v>1123.9006611626476</v>
      </c>
      <c r="BR254" s="40">
        <f t="shared" si="147"/>
        <v>1165.9475802340419</v>
      </c>
      <c r="BS254" s="40">
        <f t="shared" si="132"/>
        <v>1123.9006611626476</v>
      </c>
      <c r="BT254" s="40">
        <f t="shared" si="132"/>
        <v>1000.6253319973609</v>
      </c>
      <c r="BU254" s="40">
        <f t="shared" si="132"/>
        <v>804.52260269868282</v>
      </c>
      <c r="BV254" s="40">
        <f t="shared" si="132"/>
        <v>548.95655019323465</v>
      </c>
      <c r="BW254" s="40">
        <f t="shared" si="156"/>
        <v>251.34357861639168</v>
      </c>
      <c r="BX254" s="40">
        <f t="shared" si="156"/>
        <v>0</v>
      </c>
      <c r="BY254" s="40">
        <f t="shared" si="156"/>
        <v>0</v>
      </c>
      <c r="BZ254" s="40">
        <f t="shared" si="156"/>
        <v>0</v>
      </c>
      <c r="CA254" s="40">
        <f t="shared" si="157"/>
        <v>0</v>
      </c>
      <c r="CB254" s="40">
        <f t="shared" si="157"/>
        <v>0</v>
      </c>
      <c r="CC254" s="40">
        <f t="shared" si="157"/>
        <v>0</v>
      </c>
      <c r="CD254" s="40">
        <f t="shared" si="157"/>
        <v>0</v>
      </c>
      <c r="CE254" s="40">
        <f t="shared" si="148"/>
        <v>594.63326591936141</v>
      </c>
      <c r="CF254" s="10">
        <f t="shared" si="134"/>
        <v>1.5156342645114045</v>
      </c>
      <c r="CG254" s="14">
        <v>44439</v>
      </c>
      <c r="CH254" s="35">
        <f t="shared" si="135"/>
        <v>7.5290322580645164</v>
      </c>
      <c r="CI254" s="7">
        <f t="shared" si="136"/>
        <v>30.618654398704592</v>
      </c>
      <c r="CJ254" s="7">
        <f t="shared" si="149"/>
        <v>15.615513743339342</v>
      </c>
      <c r="CK254" s="10">
        <f t="shared" si="137"/>
        <v>19.232567214617973</v>
      </c>
      <c r="CM254" s="17" t="s">
        <v>239</v>
      </c>
      <c r="CN254" t="s">
        <v>249</v>
      </c>
      <c r="CO254" s="18" t="s">
        <v>581</v>
      </c>
      <c r="CP254">
        <v>194.8</v>
      </c>
      <c r="CQ254">
        <v>166.3</v>
      </c>
      <c r="CR254">
        <v>196</v>
      </c>
      <c r="CS254">
        <v>215.1</v>
      </c>
      <c r="CT254">
        <v>259.7</v>
      </c>
      <c r="CU254">
        <v>270.60000000000002</v>
      </c>
      <c r="CV254">
        <v>295.5</v>
      </c>
      <c r="CW254">
        <v>314.3</v>
      </c>
      <c r="CX254">
        <v>301.89999999999998</v>
      </c>
      <c r="CY254">
        <v>282</v>
      </c>
      <c r="CZ254">
        <v>227.5</v>
      </c>
      <c r="DA254">
        <v>207.8</v>
      </c>
      <c r="DB254">
        <v>2931.5</v>
      </c>
      <c r="DC254" s="17">
        <v>-8.35</v>
      </c>
      <c r="DD254">
        <v>-42.25</v>
      </c>
      <c r="DE254">
        <v>235.33</v>
      </c>
      <c r="DF254" s="24">
        <v>27667</v>
      </c>
    </row>
    <row r="255" spans="1:110" ht="15.75" thickBot="1" x14ac:dyDescent="0.3">
      <c r="A255" s="8">
        <v>244</v>
      </c>
      <c r="B255" s="3" t="s">
        <v>24</v>
      </c>
      <c r="C255" s="14">
        <v>44440</v>
      </c>
      <c r="D255" s="11">
        <f t="shared" si="138"/>
        <v>7.3423601099451412</v>
      </c>
      <c r="E255" s="8">
        <f t="shared" si="150"/>
        <v>-180</v>
      </c>
      <c r="F255" s="3">
        <f t="shared" si="150"/>
        <v>-165</v>
      </c>
      <c r="G255" s="3">
        <f t="shared" si="150"/>
        <v>-150</v>
      </c>
      <c r="H255" s="3">
        <f t="shared" si="150"/>
        <v>-135</v>
      </c>
      <c r="I255" s="3">
        <f t="shared" si="151"/>
        <v>-120</v>
      </c>
      <c r="J255" s="3">
        <f t="shared" si="151"/>
        <v>-105</v>
      </c>
      <c r="K255" s="3">
        <f t="shared" si="151"/>
        <v>-90</v>
      </c>
      <c r="L255" s="3">
        <f t="shared" si="151"/>
        <v>-75</v>
      </c>
      <c r="M255" s="3">
        <f t="shared" si="151"/>
        <v>-60</v>
      </c>
      <c r="N255" s="3">
        <f t="shared" si="151"/>
        <v>-45</v>
      </c>
      <c r="O255" s="3">
        <f t="shared" si="164"/>
        <v>-30</v>
      </c>
      <c r="P255" s="3">
        <f t="shared" si="152"/>
        <v>-15</v>
      </c>
      <c r="Q255" s="3">
        <f t="shared" si="152"/>
        <v>0</v>
      </c>
      <c r="R255" s="3">
        <f t="shared" si="152"/>
        <v>15</v>
      </c>
      <c r="S255" s="3">
        <f t="shared" si="152"/>
        <v>30</v>
      </c>
      <c r="T255" s="3">
        <f t="shared" si="153"/>
        <v>45</v>
      </c>
      <c r="U255" s="3">
        <f t="shared" si="153"/>
        <v>60</v>
      </c>
      <c r="V255" s="3">
        <f t="shared" si="153"/>
        <v>75</v>
      </c>
      <c r="W255" s="3">
        <f t="shared" si="153"/>
        <v>90</v>
      </c>
      <c r="X255" s="3">
        <f t="shared" si="158"/>
        <v>105</v>
      </c>
      <c r="Y255" s="3">
        <f t="shared" si="158"/>
        <v>120</v>
      </c>
      <c r="Z255" s="3">
        <f t="shared" si="158"/>
        <v>135</v>
      </c>
      <c r="AA255" s="3">
        <f t="shared" si="158"/>
        <v>150</v>
      </c>
      <c r="AB255" s="3">
        <f t="shared" si="162"/>
        <v>165</v>
      </c>
      <c r="AC255" s="3">
        <f t="shared" si="160"/>
        <v>180</v>
      </c>
      <c r="AD255" s="7">
        <f t="shared" si="139"/>
        <v>165.22236010994513</v>
      </c>
      <c r="AE255" s="7">
        <f t="shared" si="139"/>
        <v>159.32783122528159</v>
      </c>
      <c r="AF255" s="7">
        <f t="shared" si="139"/>
        <v>147.54647679405772</v>
      </c>
      <c r="AG255" s="7">
        <f t="shared" si="139"/>
        <v>134.25175669991148</v>
      </c>
      <c r="AH255" s="7">
        <f t="shared" si="140"/>
        <v>120.49894538184589</v>
      </c>
      <c r="AI255" s="7">
        <f t="shared" si="140"/>
        <v>106.61416017036214</v>
      </c>
      <c r="AJ255" s="7">
        <f t="shared" si="140"/>
        <v>92.758252869032546</v>
      </c>
      <c r="AK255" s="7">
        <f t="shared" si="131"/>
        <v>79.065820231633737</v>
      </c>
      <c r="AL255" s="7">
        <f t="shared" si="131"/>
        <v>65.714826524539902</v>
      </c>
      <c r="AM255" s="7">
        <f t="shared" si="131"/>
        <v>53.01768993204729</v>
      </c>
      <c r="AN255" s="7">
        <f t="shared" si="131"/>
        <v>41.618557936721984</v>
      </c>
      <c r="AO255" s="7">
        <f t="shared" si="154"/>
        <v>32.926176820997782</v>
      </c>
      <c r="AP255" s="7">
        <f t="shared" si="154"/>
        <v>29.462360109945152</v>
      </c>
      <c r="AQ255" s="7">
        <f t="shared" si="154"/>
        <v>32.926176820997782</v>
      </c>
      <c r="AR255" s="7">
        <f t="shared" si="154"/>
        <v>41.618557936721984</v>
      </c>
      <c r="AS255" s="7">
        <f t="shared" si="155"/>
        <v>53.01768993204729</v>
      </c>
      <c r="AT255" s="7">
        <f t="shared" si="155"/>
        <v>65.714826524539902</v>
      </c>
      <c r="AU255" s="7">
        <f t="shared" si="155"/>
        <v>79.065820231633737</v>
      </c>
      <c r="AV255" s="7">
        <f t="shared" si="155"/>
        <v>92.758252869032546</v>
      </c>
      <c r="AW255" s="7">
        <f t="shared" si="159"/>
        <v>106.61416017036214</v>
      </c>
      <c r="AX255" s="7">
        <f t="shared" si="159"/>
        <v>120.49894538184589</v>
      </c>
      <c r="AY255" s="7">
        <f t="shared" si="159"/>
        <v>134.25175669991148</v>
      </c>
      <c r="AZ255" s="7">
        <f t="shared" si="159"/>
        <v>147.54647679405772</v>
      </c>
      <c r="BA255" s="7">
        <f t="shared" si="163"/>
        <v>159.32783122528159</v>
      </c>
      <c r="BB255" s="7">
        <f t="shared" si="161"/>
        <v>165.22236010994513</v>
      </c>
      <c r="BC255" s="7">
        <f t="shared" si="141"/>
        <v>86.997772413897309</v>
      </c>
      <c r="BD255" s="7">
        <f t="shared" si="133"/>
        <v>11.599702988519642</v>
      </c>
      <c r="BE255" s="40">
        <f t="shared" si="142"/>
        <v>0.98382905400784104</v>
      </c>
      <c r="BF255" s="40">
        <f t="shared" si="143"/>
        <v>0</v>
      </c>
      <c r="BG255" s="40">
        <f t="shared" si="144"/>
        <v>0</v>
      </c>
      <c r="BH255" s="40">
        <f t="shared" si="144"/>
        <v>0</v>
      </c>
      <c r="BI255" s="40">
        <f t="shared" si="144"/>
        <v>0</v>
      </c>
      <c r="BJ255" s="40">
        <f t="shared" si="144"/>
        <v>0</v>
      </c>
      <c r="BK255" s="40">
        <f t="shared" si="145"/>
        <v>0</v>
      </c>
      <c r="BL255" s="40">
        <f t="shared" si="146"/>
        <v>0</v>
      </c>
      <c r="BM255" s="40">
        <f t="shared" si="146"/>
        <v>255.10116289034363</v>
      </c>
      <c r="BN255" s="40">
        <f t="shared" si="146"/>
        <v>553.12611658700757</v>
      </c>
      <c r="BO255" s="40">
        <f t="shared" si="146"/>
        <v>809.04594615905239</v>
      </c>
      <c r="BP255" s="40">
        <f t="shared" si="147"/>
        <v>1005.4201381486583</v>
      </c>
      <c r="BQ255" s="40">
        <f t="shared" si="147"/>
        <v>1128.8661158954301</v>
      </c>
      <c r="BR255" s="40">
        <f t="shared" si="147"/>
        <v>1170.971240020049</v>
      </c>
      <c r="BS255" s="40">
        <f t="shared" si="132"/>
        <v>1128.8661158954301</v>
      </c>
      <c r="BT255" s="40">
        <f t="shared" si="132"/>
        <v>1005.4201381486583</v>
      </c>
      <c r="BU255" s="40">
        <f t="shared" si="132"/>
        <v>809.04594615905239</v>
      </c>
      <c r="BV255" s="40">
        <f t="shared" si="132"/>
        <v>553.12611658700757</v>
      </c>
      <c r="BW255" s="40">
        <f t="shared" si="156"/>
        <v>255.10116289034363</v>
      </c>
      <c r="BX255" s="40">
        <f t="shared" si="156"/>
        <v>0</v>
      </c>
      <c r="BY255" s="40">
        <f t="shared" si="156"/>
        <v>0</v>
      </c>
      <c r="BZ255" s="40">
        <f t="shared" si="156"/>
        <v>0</v>
      </c>
      <c r="CA255" s="40">
        <f t="shared" si="157"/>
        <v>0</v>
      </c>
      <c r="CB255" s="40">
        <f t="shared" si="157"/>
        <v>0</v>
      </c>
      <c r="CC255" s="40">
        <f t="shared" si="157"/>
        <v>0</v>
      </c>
      <c r="CD255" s="40">
        <f t="shared" si="157"/>
        <v>0</v>
      </c>
      <c r="CE255" s="40">
        <f t="shared" si="148"/>
        <v>597.19533241022498</v>
      </c>
      <c r="CF255" s="10">
        <f t="shared" si="134"/>
        <v>1.5183975705232029</v>
      </c>
      <c r="CG255" s="14">
        <v>44440</v>
      </c>
      <c r="CH255" s="35">
        <f t="shared" si="135"/>
        <v>6.5133333333333336</v>
      </c>
      <c r="CI255" s="7">
        <f t="shared" si="136"/>
        <v>30.829566006949467</v>
      </c>
      <c r="CJ255" s="7">
        <f t="shared" si="149"/>
        <v>15.723078663544229</v>
      </c>
      <c r="CK255" s="10">
        <f t="shared" si="137"/>
        <v>17.942329175267556</v>
      </c>
      <c r="CM255" s="17" t="s">
        <v>303</v>
      </c>
      <c r="CN255" t="s">
        <v>308</v>
      </c>
      <c r="CO255" s="18" t="s">
        <v>582</v>
      </c>
      <c r="CP255">
        <v>166.6</v>
      </c>
      <c r="CQ255">
        <v>142.69999999999999</v>
      </c>
      <c r="CR255">
        <v>170.2</v>
      </c>
      <c r="CS255">
        <v>158</v>
      </c>
      <c r="CT255">
        <v>149.69999999999999</v>
      </c>
      <c r="CU255">
        <v>128.9</v>
      </c>
      <c r="CV255">
        <v>151</v>
      </c>
      <c r="CW255">
        <v>150.19999999999999</v>
      </c>
      <c r="CX255">
        <v>141.30000000000001</v>
      </c>
      <c r="CY255">
        <v>148.80000000000001</v>
      </c>
      <c r="CZ255">
        <v>178.4</v>
      </c>
      <c r="DA255">
        <v>179.4</v>
      </c>
      <c r="DB255">
        <v>1865.2</v>
      </c>
      <c r="DC255" s="17">
        <v>-28.28</v>
      </c>
      <c r="DD255">
        <v>-49.93</v>
      </c>
      <c r="DE255">
        <v>1415</v>
      </c>
      <c r="DF255" s="24">
        <v>19937</v>
      </c>
    </row>
    <row r="256" spans="1:110" ht="15.75" thickBot="1" x14ac:dyDescent="0.3">
      <c r="A256" s="8">
        <v>245</v>
      </c>
      <c r="B256" s="3" t="s">
        <v>24</v>
      </c>
      <c r="C256" s="14">
        <v>44441</v>
      </c>
      <c r="D256" s="11">
        <f t="shared" si="138"/>
        <v>6.9579156119633581</v>
      </c>
      <c r="E256" s="8">
        <f t="shared" si="150"/>
        <v>-180</v>
      </c>
      <c r="F256" s="3">
        <f t="shared" si="150"/>
        <v>-165</v>
      </c>
      <c r="G256" s="3">
        <f t="shared" si="150"/>
        <v>-150</v>
      </c>
      <c r="H256" s="3">
        <f t="shared" si="150"/>
        <v>-135</v>
      </c>
      <c r="I256" s="3">
        <f t="shared" si="151"/>
        <v>-120</v>
      </c>
      <c r="J256" s="3">
        <f t="shared" si="151"/>
        <v>-105</v>
      </c>
      <c r="K256" s="3">
        <f t="shared" si="151"/>
        <v>-90</v>
      </c>
      <c r="L256" s="3">
        <f t="shared" si="151"/>
        <v>-75</v>
      </c>
      <c r="M256" s="3">
        <f t="shared" si="151"/>
        <v>-60</v>
      </c>
      <c r="N256" s="3">
        <f t="shared" si="151"/>
        <v>-45</v>
      </c>
      <c r="O256" s="3">
        <f t="shared" si="164"/>
        <v>-30</v>
      </c>
      <c r="P256" s="3">
        <f t="shared" si="152"/>
        <v>-15</v>
      </c>
      <c r="Q256" s="3">
        <f t="shared" si="152"/>
        <v>0</v>
      </c>
      <c r="R256" s="3">
        <f t="shared" si="152"/>
        <v>15</v>
      </c>
      <c r="S256" s="3">
        <f t="shared" si="152"/>
        <v>30</v>
      </c>
      <c r="T256" s="3">
        <f t="shared" si="153"/>
        <v>45</v>
      </c>
      <c r="U256" s="3">
        <f t="shared" si="153"/>
        <v>60</v>
      </c>
      <c r="V256" s="3">
        <f t="shared" si="153"/>
        <v>75</v>
      </c>
      <c r="W256" s="3">
        <f t="shared" si="153"/>
        <v>90</v>
      </c>
      <c r="X256" s="3">
        <f t="shared" si="158"/>
        <v>105</v>
      </c>
      <c r="Y256" s="3">
        <f t="shared" si="158"/>
        <v>120</v>
      </c>
      <c r="Z256" s="3">
        <f t="shared" si="158"/>
        <v>135</v>
      </c>
      <c r="AA256" s="3">
        <f t="shared" si="158"/>
        <v>150</v>
      </c>
      <c r="AB256" s="3">
        <f t="shared" si="162"/>
        <v>165</v>
      </c>
      <c r="AC256" s="3">
        <f t="shared" si="160"/>
        <v>180</v>
      </c>
      <c r="AD256" s="7">
        <f t="shared" si="139"/>
        <v>164.83791561196341</v>
      </c>
      <c r="AE256" s="7">
        <f t="shared" si="139"/>
        <v>159.04410915133315</v>
      </c>
      <c r="AF256" s="7">
        <f t="shared" si="139"/>
        <v>147.35087384503106</v>
      </c>
      <c r="AG256" s="7">
        <f t="shared" si="139"/>
        <v>134.09519688045319</v>
      </c>
      <c r="AH256" s="7">
        <f t="shared" si="140"/>
        <v>120.35807068009721</v>
      </c>
      <c r="AI256" s="7">
        <f t="shared" si="140"/>
        <v>106.47628933011555</v>
      </c>
      <c r="AJ256" s="7">
        <f t="shared" si="140"/>
        <v>92.614459158675061</v>
      </c>
      <c r="AK256" s="7">
        <f t="shared" si="131"/>
        <v>78.907800975163084</v>
      </c>
      <c r="AL256" s="7">
        <f t="shared" si="131"/>
        <v>65.532799215562335</v>
      </c>
      <c r="AM256" s="7">
        <f t="shared" si="131"/>
        <v>52.798323616952402</v>
      </c>
      <c r="AN256" s="7">
        <f t="shared" si="131"/>
        <v>41.343748685604496</v>
      </c>
      <c r="AO256" s="7">
        <f t="shared" si="154"/>
        <v>32.581547759520127</v>
      </c>
      <c r="AP256" s="7">
        <f t="shared" si="154"/>
        <v>29.077915611963363</v>
      </c>
      <c r="AQ256" s="7">
        <f t="shared" si="154"/>
        <v>32.581547759520127</v>
      </c>
      <c r="AR256" s="7">
        <f t="shared" si="154"/>
        <v>41.343748685604496</v>
      </c>
      <c r="AS256" s="7">
        <f t="shared" si="155"/>
        <v>52.798323616952402</v>
      </c>
      <c r="AT256" s="7">
        <f t="shared" si="155"/>
        <v>65.532799215562335</v>
      </c>
      <c r="AU256" s="7">
        <f t="shared" si="155"/>
        <v>78.907800975163084</v>
      </c>
      <c r="AV256" s="7">
        <f t="shared" si="155"/>
        <v>92.614459158675061</v>
      </c>
      <c r="AW256" s="7">
        <f t="shared" si="159"/>
        <v>106.47628933011555</v>
      </c>
      <c r="AX256" s="7">
        <f t="shared" si="159"/>
        <v>120.35807068009721</v>
      </c>
      <c r="AY256" s="7">
        <f t="shared" si="159"/>
        <v>134.09519688045319</v>
      </c>
      <c r="AZ256" s="7">
        <f t="shared" si="159"/>
        <v>147.35087384503106</v>
      </c>
      <c r="BA256" s="7">
        <f t="shared" si="163"/>
        <v>159.04410915133315</v>
      </c>
      <c r="BB256" s="7">
        <f t="shared" si="161"/>
        <v>164.83791561196341</v>
      </c>
      <c r="BC256" s="7">
        <f t="shared" si="141"/>
        <v>87.156701933790728</v>
      </c>
      <c r="BD256" s="7">
        <f t="shared" si="133"/>
        <v>11.620893591172097</v>
      </c>
      <c r="BE256" s="40">
        <f t="shared" si="142"/>
        <v>0.98432661462178739</v>
      </c>
      <c r="BF256" s="40">
        <f t="shared" si="143"/>
        <v>0</v>
      </c>
      <c r="BG256" s="40">
        <f t="shared" si="144"/>
        <v>0</v>
      </c>
      <c r="BH256" s="40">
        <f t="shared" si="144"/>
        <v>0</v>
      </c>
      <c r="BI256" s="40">
        <f t="shared" si="144"/>
        <v>0</v>
      </c>
      <c r="BJ256" s="40">
        <f t="shared" si="144"/>
        <v>0</v>
      </c>
      <c r="BK256" s="40">
        <f t="shared" si="145"/>
        <v>0</v>
      </c>
      <c r="BL256" s="40">
        <f t="shared" si="146"/>
        <v>0</v>
      </c>
      <c r="BM256" s="40">
        <f t="shared" si="146"/>
        <v>258.872866667913</v>
      </c>
      <c r="BN256" s="40">
        <f t="shared" si="146"/>
        <v>557.29962898317126</v>
      </c>
      <c r="BO256" s="40">
        <f t="shared" si="146"/>
        <v>813.56449943825521</v>
      </c>
      <c r="BP256" s="40">
        <f t="shared" si="147"/>
        <v>1010.2034506093735</v>
      </c>
      <c r="BQ256" s="40">
        <f t="shared" si="147"/>
        <v>1133.8158629354457</v>
      </c>
      <c r="BR256" s="40">
        <f t="shared" si="147"/>
        <v>1175.9777547956196</v>
      </c>
      <c r="BS256" s="40">
        <f t="shared" si="132"/>
        <v>1133.8158629354457</v>
      </c>
      <c r="BT256" s="40">
        <f t="shared" si="132"/>
        <v>1010.2034506093735</v>
      </c>
      <c r="BU256" s="40">
        <f t="shared" si="132"/>
        <v>813.56449943825521</v>
      </c>
      <c r="BV256" s="40">
        <f t="shared" si="132"/>
        <v>557.29962898317126</v>
      </c>
      <c r="BW256" s="40">
        <f t="shared" si="156"/>
        <v>258.872866667913</v>
      </c>
      <c r="BX256" s="40">
        <f t="shared" si="156"/>
        <v>0</v>
      </c>
      <c r="BY256" s="40">
        <f t="shared" si="156"/>
        <v>0</v>
      </c>
      <c r="BZ256" s="40">
        <f t="shared" si="156"/>
        <v>0</v>
      </c>
      <c r="CA256" s="40">
        <f t="shared" si="157"/>
        <v>0</v>
      </c>
      <c r="CB256" s="40">
        <f t="shared" si="157"/>
        <v>0</v>
      </c>
      <c r="CC256" s="40">
        <f t="shared" si="157"/>
        <v>0</v>
      </c>
      <c r="CD256" s="40">
        <f t="shared" si="157"/>
        <v>0</v>
      </c>
      <c r="CE256" s="40">
        <f t="shared" si="148"/>
        <v>599.74865494576602</v>
      </c>
      <c r="CF256" s="10">
        <f t="shared" si="134"/>
        <v>1.5211714139239569</v>
      </c>
      <c r="CG256" s="14">
        <v>44441</v>
      </c>
      <c r="CH256" s="35">
        <f t="shared" si="135"/>
        <v>6.5133333333333336</v>
      </c>
      <c r="CI256" s="7">
        <f t="shared" si="136"/>
        <v>31.040291819470667</v>
      </c>
      <c r="CJ256" s="7">
        <f t="shared" si="149"/>
        <v>15.830548827930041</v>
      </c>
      <c r="CK256" s="10">
        <f t="shared" si="137"/>
        <v>18.048441506964544</v>
      </c>
      <c r="CM256" s="17" t="s">
        <v>198</v>
      </c>
      <c r="CN256" t="s">
        <v>204</v>
      </c>
      <c r="CO256" s="18" t="s">
        <v>583</v>
      </c>
      <c r="CP256">
        <v>126.3</v>
      </c>
      <c r="CQ256">
        <v>125.6</v>
      </c>
      <c r="CR256">
        <v>153.4</v>
      </c>
      <c r="CS256">
        <v>196.3</v>
      </c>
      <c r="CT256">
        <v>215.8</v>
      </c>
      <c r="CU256">
        <v>227.9</v>
      </c>
      <c r="CV256">
        <v>262.7</v>
      </c>
      <c r="CW256">
        <v>240</v>
      </c>
      <c r="CX256">
        <v>148.1</v>
      </c>
      <c r="CY256">
        <v>170.7</v>
      </c>
      <c r="CZ256">
        <v>151.6</v>
      </c>
      <c r="DA256">
        <v>129.6</v>
      </c>
      <c r="DB256">
        <v>2148</v>
      </c>
      <c r="DC256" s="17">
        <v>-13.43</v>
      </c>
      <c r="DD256">
        <v>-56.72</v>
      </c>
      <c r="DE256">
        <v>350</v>
      </c>
      <c r="DF256" s="24">
        <v>32946</v>
      </c>
    </row>
    <row r="257" spans="1:110" ht="15.75" thickBot="1" x14ac:dyDescent="0.3">
      <c r="A257" s="8">
        <v>246</v>
      </c>
      <c r="B257" s="3" t="s">
        <v>24</v>
      </c>
      <c r="C257" s="14">
        <v>44442</v>
      </c>
      <c r="D257" s="11">
        <f t="shared" si="138"/>
        <v>6.5714093334216326</v>
      </c>
      <c r="E257" s="8">
        <f t="shared" si="150"/>
        <v>-180</v>
      </c>
      <c r="F257" s="3">
        <f t="shared" si="150"/>
        <v>-165</v>
      </c>
      <c r="G257" s="3">
        <f t="shared" si="150"/>
        <v>-150</v>
      </c>
      <c r="H257" s="3">
        <f t="shared" si="150"/>
        <v>-135</v>
      </c>
      <c r="I257" s="3">
        <f t="shared" si="151"/>
        <v>-120</v>
      </c>
      <c r="J257" s="3">
        <f t="shared" si="151"/>
        <v>-105</v>
      </c>
      <c r="K257" s="3">
        <f t="shared" si="151"/>
        <v>-90</v>
      </c>
      <c r="L257" s="3">
        <f t="shared" si="151"/>
        <v>-75</v>
      </c>
      <c r="M257" s="3">
        <f t="shared" si="151"/>
        <v>-60</v>
      </c>
      <c r="N257" s="3">
        <f t="shared" si="151"/>
        <v>-45</v>
      </c>
      <c r="O257" s="3">
        <f t="shared" si="164"/>
        <v>-30</v>
      </c>
      <c r="P257" s="3">
        <f t="shared" si="152"/>
        <v>-15</v>
      </c>
      <c r="Q257" s="3">
        <f t="shared" si="152"/>
        <v>0</v>
      </c>
      <c r="R257" s="3">
        <f t="shared" si="152"/>
        <v>15</v>
      </c>
      <c r="S257" s="3">
        <f t="shared" si="152"/>
        <v>30</v>
      </c>
      <c r="T257" s="3">
        <f t="shared" si="153"/>
        <v>45</v>
      </c>
      <c r="U257" s="3">
        <f t="shared" si="153"/>
        <v>60</v>
      </c>
      <c r="V257" s="3">
        <f t="shared" si="153"/>
        <v>75</v>
      </c>
      <c r="W257" s="3">
        <f t="shared" si="153"/>
        <v>90</v>
      </c>
      <c r="X257" s="3">
        <f t="shared" si="158"/>
        <v>105</v>
      </c>
      <c r="Y257" s="3">
        <f t="shared" si="158"/>
        <v>120</v>
      </c>
      <c r="Z257" s="3">
        <f t="shared" si="158"/>
        <v>135</v>
      </c>
      <c r="AA257" s="3">
        <f t="shared" si="158"/>
        <v>150</v>
      </c>
      <c r="AB257" s="3">
        <f t="shared" si="162"/>
        <v>165</v>
      </c>
      <c r="AC257" s="3">
        <f t="shared" si="160"/>
        <v>180</v>
      </c>
      <c r="AD257" s="7">
        <f t="shared" si="139"/>
        <v>164.45140933342165</v>
      </c>
      <c r="AE257" s="7">
        <f t="shared" si="139"/>
        <v>158.75581364889612</v>
      </c>
      <c r="AF257" s="7">
        <f t="shared" si="139"/>
        <v>147.1512302535146</v>
      </c>
      <c r="AG257" s="7">
        <f t="shared" si="139"/>
        <v>133.93570140738939</v>
      </c>
      <c r="AH257" s="7">
        <f t="shared" si="140"/>
        <v>120.21512384702925</v>
      </c>
      <c r="AI257" s="7">
        <f t="shared" si="140"/>
        <v>106.33700940445448</v>
      </c>
      <c r="AJ257" s="7">
        <f t="shared" si="140"/>
        <v>92.469792175663144</v>
      </c>
      <c r="AK257" s="7">
        <f t="shared" si="131"/>
        <v>78.74935816978045</v>
      </c>
      <c r="AL257" s="7">
        <f t="shared" si="131"/>
        <v>65.350715017861972</v>
      </c>
      <c r="AM257" s="7">
        <f t="shared" si="131"/>
        <v>52.579115949105102</v>
      </c>
      <c r="AN257" s="7">
        <f t="shared" si="131"/>
        <v>41.068918848400813</v>
      </c>
      <c r="AO257" s="7">
        <f t="shared" si="154"/>
        <v>32.235877251754097</v>
      </c>
      <c r="AP257" s="7">
        <f t="shared" si="154"/>
        <v>28.691409333421639</v>
      </c>
      <c r="AQ257" s="7">
        <f t="shared" si="154"/>
        <v>32.235877251754097</v>
      </c>
      <c r="AR257" s="7">
        <f t="shared" si="154"/>
        <v>41.068918848400813</v>
      </c>
      <c r="AS257" s="7">
        <f t="shared" si="155"/>
        <v>52.579115949105102</v>
      </c>
      <c r="AT257" s="7">
        <f t="shared" si="155"/>
        <v>65.350715017861972</v>
      </c>
      <c r="AU257" s="7">
        <f t="shared" si="155"/>
        <v>78.74935816978045</v>
      </c>
      <c r="AV257" s="7">
        <f t="shared" si="155"/>
        <v>92.469792175663144</v>
      </c>
      <c r="AW257" s="7">
        <f t="shared" si="159"/>
        <v>106.33700940445448</v>
      </c>
      <c r="AX257" s="7">
        <f t="shared" si="159"/>
        <v>120.21512384702925</v>
      </c>
      <c r="AY257" s="7">
        <f t="shared" si="159"/>
        <v>133.93570140738939</v>
      </c>
      <c r="AZ257" s="7">
        <f t="shared" si="159"/>
        <v>147.1512302535146</v>
      </c>
      <c r="BA257" s="7">
        <f t="shared" si="163"/>
        <v>158.75581364889612</v>
      </c>
      <c r="BB257" s="7">
        <f t="shared" si="161"/>
        <v>164.45140933342165</v>
      </c>
      <c r="BC257" s="7">
        <f t="shared" si="141"/>
        <v>87.316199640017359</v>
      </c>
      <c r="BD257" s="7">
        <f t="shared" si="133"/>
        <v>11.642159952002315</v>
      </c>
      <c r="BE257" s="40">
        <f t="shared" si="142"/>
        <v>0.98482881959808055</v>
      </c>
      <c r="BF257" s="40">
        <f t="shared" si="143"/>
        <v>0</v>
      </c>
      <c r="BG257" s="40">
        <f t="shared" si="144"/>
        <v>0</v>
      </c>
      <c r="BH257" s="40">
        <f t="shared" si="144"/>
        <v>0</v>
      </c>
      <c r="BI257" s="40">
        <f t="shared" si="144"/>
        <v>0</v>
      </c>
      <c r="BJ257" s="40">
        <f t="shared" si="144"/>
        <v>0</v>
      </c>
      <c r="BK257" s="40">
        <f t="shared" si="145"/>
        <v>0</v>
      </c>
      <c r="BL257" s="40">
        <f t="shared" si="146"/>
        <v>0</v>
      </c>
      <c r="BM257" s="40">
        <f t="shared" si="146"/>
        <v>262.65728239592096</v>
      </c>
      <c r="BN257" s="40">
        <f t="shared" si="146"/>
        <v>561.47531284802244</v>
      </c>
      <c r="BO257" s="40">
        <f t="shared" si="146"/>
        <v>818.07617286926825</v>
      </c>
      <c r="BP257" s="40">
        <f t="shared" si="147"/>
        <v>1014.9729379021813</v>
      </c>
      <c r="BQ257" s="40">
        <f t="shared" si="147"/>
        <v>1138.7474187970581</v>
      </c>
      <c r="BR257" s="40">
        <f t="shared" si="147"/>
        <v>1180.9645892279138</v>
      </c>
      <c r="BS257" s="40">
        <f t="shared" si="132"/>
        <v>1138.7474187970581</v>
      </c>
      <c r="BT257" s="40">
        <f t="shared" si="132"/>
        <v>1014.9729379021813</v>
      </c>
      <c r="BU257" s="40">
        <f t="shared" si="132"/>
        <v>818.07617286926825</v>
      </c>
      <c r="BV257" s="40">
        <f t="shared" si="132"/>
        <v>561.47531284802244</v>
      </c>
      <c r="BW257" s="40">
        <f t="shared" si="156"/>
        <v>262.65728239592096</v>
      </c>
      <c r="BX257" s="40">
        <f t="shared" si="156"/>
        <v>0</v>
      </c>
      <c r="BY257" s="40">
        <f t="shared" si="156"/>
        <v>0</v>
      </c>
      <c r="BZ257" s="40">
        <f t="shared" si="156"/>
        <v>0</v>
      </c>
      <c r="CA257" s="40">
        <f t="shared" si="157"/>
        <v>0</v>
      </c>
      <c r="CB257" s="40">
        <f t="shared" si="157"/>
        <v>0</v>
      </c>
      <c r="CC257" s="40">
        <f t="shared" si="157"/>
        <v>0</v>
      </c>
      <c r="CD257" s="40">
        <f t="shared" si="157"/>
        <v>0</v>
      </c>
      <c r="CE257" s="40">
        <f t="shared" si="148"/>
        <v>602.29194050623607</v>
      </c>
      <c r="CF257" s="10">
        <f t="shared" si="134"/>
        <v>1.5239551740469905</v>
      </c>
      <c r="CG257" s="14">
        <v>44442</v>
      </c>
      <c r="CH257" s="35">
        <f t="shared" si="135"/>
        <v>6.5133333333333336</v>
      </c>
      <c r="CI257" s="7">
        <f t="shared" si="136"/>
        <v>31.250735957327006</v>
      </c>
      <c r="CJ257" s="7">
        <f t="shared" si="149"/>
        <v>15.937875338236774</v>
      </c>
      <c r="CK257" s="10">
        <f t="shared" si="137"/>
        <v>18.154167224981865</v>
      </c>
      <c r="CM257" s="17" t="s">
        <v>139</v>
      </c>
      <c r="CN257" t="s">
        <v>181</v>
      </c>
      <c r="CO257" s="18" t="s">
        <v>584</v>
      </c>
      <c r="CP257">
        <v>170.9</v>
      </c>
      <c r="CQ257">
        <v>178.1</v>
      </c>
      <c r="CR257">
        <v>199.7</v>
      </c>
      <c r="CS257">
        <v>210.7</v>
      </c>
      <c r="CT257">
        <v>199.1</v>
      </c>
      <c r="CU257">
        <v>187</v>
      </c>
      <c r="CV257">
        <v>218.6</v>
      </c>
      <c r="CW257">
        <v>239.8</v>
      </c>
      <c r="CX257">
        <v>203.3</v>
      </c>
      <c r="CY257">
        <v>203.6</v>
      </c>
      <c r="CZ257">
        <v>193</v>
      </c>
      <c r="DA257">
        <v>168.1</v>
      </c>
      <c r="DB257">
        <v>2371.9</v>
      </c>
      <c r="DC257" s="17">
        <v>-22.1</v>
      </c>
      <c r="DD257">
        <v>-45.02</v>
      </c>
      <c r="DE257">
        <v>953.2</v>
      </c>
      <c r="DF257" s="24">
        <v>8071</v>
      </c>
    </row>
    <row r="258" spans="1:110" ht="15.75" thickBot="1" x14ac:dyDescent="0.3">
      <c r="A258" s="8">
        <v>247</v>
      </c>
      <c r="B258" s="3" t="s">
        <v>24</v>
      </c>
      <c r="C258" s="14">
        <v>44443</v>
      </c>
      <c r="D258" s="11">
        <f t="shared" si="138"/>
        <v>6.1829558044717752</v>
      </c>
      <c r="E258" s="8">
        <f t="shared" si="150"/>
        <v>-180</v>
      </c>
      <c r="F258" s="3">
        <f t="shared" si="150"/>
        <v>-165</v>
      </c>
      <c r="G258" s="3">
        <f t="shared" si="150"/>
        <v>-150</v>
      </c>
      <c r="H258" s="3">
        <f t="shared" si="150"/>
        <v>-135</v>
      </c>
      <c r="I258" s="3">
        <f t="shared" si="151"/>
        <v>-120</v>
      </c>
      <c r="J258" s="3">
        <f t="shared" si="151"/>
        <v>-105</v>
      </c>
      <c r="K258" s="3">
        <f t="shared" si="151"/>
        <v>-90</v>
      </c>
      <c r="L258" s="3">
        <f t="shared" si="151"/>
        <v>-75</v>
      </c>
      <c r="M258" s="3">
        <f t="shared" si="151"/>
        <v>-60</v>
      </c>
      <c r="N258" s="3">
        <f t="shared" si="151"/>
        <v>-45</v>
      </c>
      <c r="O258" s="3">
        <f t="shared" si="164"/>
        <v>-30</v>
      </c>
      <c r="P258" s="3">
        <f t="shared" si="152"/>
        <v>-15</v>
      </c>
      <c r="Q258" s="3">
        <f t="shared" si="152"/>
        <v>0</v>
      </c>
      <c r="R258" s="3">
        <f t="shared" si="152"/>
        <v>15</v>
      </c>
      <c r="S258" s="3">
        <f t="shared" si="152"/>
        <v>30</v>
      </c>
      <c r="T258" s="3">
        <f t="shared" si="153"/>
        <v>45</v>
      </c>
      <c r="U258" s="3">
        <f t="shared" si="153"/>
        <v>60</v>
      </c>
      <c r="V258" s="3">
        <f t="shared" si="153"/>
        <v>75</v>
      </c>
      <c r="W258" s="3">
        <f t="shared" si="153"/>
        <v>90</v>
      </c>
      <c r="X258" s="3">
        <f t="shared" si="158"/>
        <v>105</v>
      </c>
      <c r="Y258" s="3">
        <f t="shared" si="158"/>
        <v>120</v>
      </c>
      <c r="Z258" s="3">
        <f t="shared" si="158"/>
        <v>135</v>
      </c>
      <c r="AA258" s="3">
        <f t="shared" si="158"/>
        <v>150</v>
      </c>
      <c r="AB258" s="3">
        <f t="shared" si="162"/>
        <v>165</v>
      </c>
      <c r="AC258" s="3">
        <f t="shared" si="160"/>
        <v>180</v>
      </c>
      <c r="AD258" s="7">
        <f t="shared" si="139"/>
        <v>164.06295580447178</v>
      </c>
      <c r="AE258" s="7">
        <f t="shared" si="139"/>
        <v>158.46310655826784</v>
      </c>
      <c r="AF258" s="7">
        <f t="shared" si="139"/>
        <v>146.94761388332546</v>
      </c>
      <c r="AG258" s="7">
        <f t="shared" si="139"/>
        <v>133.77330790521043</v>
      </c>
      <c r="AH258" s="7">
        <f t="shared" si="140"/>
        <v>120.07013814906458</v>
      </c>
      <c r="AI258" s="7">
        <f t="shared" si="140"/>
        <v>106.19635822008318</v>
      </c>
      <c r="AJ258" s="7">
        <f t="shared" si="140"/>
        <v>92.324298932175481</v>
      </c>
      <c r="AK258" s="7">
        <f t="shared" si="131"/>
        <v>78.590552128374867</v>
      </c>
      <c r="AL258" s="7">
        <f t="shared" si="131"/>
        <v>65.168652791185991</v>
      </c>
      <c r="AM258" s="7">
        <f t="shared" si="131"/>
        <v>52.360171406615159</v>
      </c>
      <c r="AN258" s="7">
        <f t="shared" si="131"/>
        <v>40.794203137364647</v>
      </c>
      <c r="AO258" s="7">
        <f t="shared" si="154"/>
        <v>31.889307103693522</v>
      </c>
      <c r="AP258" s="7">
        <f t="shared" si="154"/>
        <v>28.302955804471779</v>
      </c>
      <c r="AQ258" s="7">
        <f t="shared" si="154"/>
        <v>31.889307103693522</v>
      </c>
      <c r="AR258" s="7">
        <f t="shared" si="154"/>
        <v>40.794203137364647</v>
      </c>
      <c r="AS258" s="7">
        <f t="shared" si="155"/>
        <v>52.360171406615159</v>
      </c>
      <c r="AT258" s="7">
        <f t="shared" si="155"/>
        <v>65.168652791185991</v>
      </c>
      <c r="AU258" s="7">
        <f t="shared" si="155"/>
        <v>78.590552128374867</v>
      </c>
      <c r="AV258" s="7">
        <f t="shared" si="155"/>
        <v>92.324298932175481</v>
      </c>
      <c r="AW258" s="7">
        <f t="shared" si="159"/>
        <v>106.19635822008318</v>
      </c>
      <c r="AX258" s="7">
        <f t="shared" si="159"/>
        <v>120.07013814906458</v>
      </c>
      <c r="AY258" s="7">
        <f t="shared" si="159"/>
        <v>133.77330790521043</v>
      </c>
      <c r="AZ258" s="7">
        <f t="shared" si="159"/>
        <v>146.94761388332546</v>
      </c>
      <c r="BA258" s="7">
        <f t="shared" si="163"/>
        <v>158.46310655826784</v>
      </c>
      <c r="BB258" s="7">
        <f t="shared" si="161"/>
        <v>164.06295580447178</v>
      </c>
      <c r="BC258" s="7">
        <f t="shared" si="141"/>
        <v>87.476230437550214</v>
      </c>
      <c r="BD258" s="7">
        <f t="shared" si="133"/>
        <v>11.663497391673362</v>
      </c>
      <c r="BE258" s="40">
        <f t="shared" si="142"/>
        <v>0.98533552012254777</v>
      </c>
      <c r="BF258" s="40">
        <f t="shared" si="143"/>
        <v>0</v>
      </c>
      <c r="BG258" s="40">
        <f t="shared" si="144"/>
        <v>0</v>
      </c>
      <c r="BH258" s="40">
        <f t="shared" si="144"/>
        <v>0</v>
      </c>
      <c r="BI258" s="40">
        <f t="shared" si="144"/>
        <v>0</v>
      </c>
      <c r="BJ258" s="40">
        <f t="shared" si="144"/>
        <v>0</v>
      </c>
      <c r="BK258" s="40">
        <f t="shared" si="145"/>
        <v>0</v>
      </c>
      <c r="BL258" s="40">
        <f t="shared" si="146"/>
        <v>0</v>
      </c>
      <c r="BM258" s="40">
        <f t="shared" si="146"/>
        <v>266.45299961116882</v>
      </c>
      <c r="BN258" s="40">
        <f t="shared" si="146"/>
        <v>565.651403935286</v>
      </c>
      <c r="BO258" s="40">
        <f t="shared" si="146"/>
        <v>822.57889840540122</v>
      </c>
      <c r="BP258" s="40">
        <f t="shared" si="147"/>
        <v>1019.7262988661355</v>
      </c>
      <c r="BQ258" s="40">
        <f t="shared" si="147"/>
        <v>1143.6583357775737</v>
      </c>
      <c r="BR258" s="40">
        <f t="shared" si="147"/>
        <v>1185.9292456315761</v>
      </c>
      <c r="BS258" s="40">
        <f t="shared" si="132"/>
        <v>1143.6583357775737</v>
      </c>
      <c r="BT258" s="40">
        <f t="shared" si="132"/>
        <v>1019.7262988661355</v>
      </c>
      <c r="BU258" s="40">
        <f t="shared" si="132"/>
        <v>822.57889840540122</v>
      </c>
      <c r="BV258" s="40">
        <f t="shared" si="132"/>
        <v>565.651403935286</v>
      </c>
      <c r="BW258" s="40">
        <f t="shared" si="156"/>
        <v>266.45299961116882</v>
      </c>
      <c r="BX258" s="40">
        <f t="shared" si="156"/>
        <v>0</v>
      </c>
      <c r="BY258" s="40">
        <f t="shared" si="156"/>
        <v>0</v>
      </c>
      <c r="BZ258" s="40">
        <f t="shared" si="156"/>
        <v>0</v>
      </c>
      <c r="CA258" s="40">
        <f t="shared" si="157"/>
        <v>0</v>
      </c>
      <c r="CB258" s="40">
        <f t="shared" si="157"/>
        <v>0</v>
      </c>
      <c r="CC258" s="40">
        <f t="shared" si="157"/>
        <v>0</v>
      </c>
      <c r="CD258" s="40">
        <f t="shared" si="157"/>
        <v>0</v>
      </c>
      <c r="CE258" s="40">
        <f t="shared" si="148"/>
        <v>604.82391527210382</v>
      </c>
      <c r="CF258" s="10">
        <f t="shared" si="134"/>
        <v>1.5267482383685314</v>
      </c>
      <c r="CG258" s="14">
        <v>44443</v>
      </c>
      <c r="CH258" s="35">
        <f t="shared" si="135"/>
        <v>6.5133333333333336</v>
      </c>
      <c r="CI258" s="7">
        <f t="shared" si="136"/>
        <v>31.460803472442461</v>
      </c>
      <c r="CJ258" s="7">
        <f t="shared" si="149"/>
        <v>16.045009770945654</v>
      </c>
      <c r="CK258" s="10">
        <f t="shared" si="137"/>
        <v>18.259455684890092</v>
      </c>
      <c r="CM258" s="17" t="s">
        <v>125</v>
      </c>
      <c r="CN258" t="s">
        <v>135</v>
      </c>
      <c r="CO258" s="18" t="s">
        <v>585</v>
      </c>
      <c r="CP258">
        <v>155.1</v>
      </c>
      <c r="CQ258">
        <v>119.5</v>
      </c>
      <c r="CR258">
        <v>111.5</v>
      </c>
      <c r="CS258">
        <v>116.5</v>
      </c>
      <c r="CT258">
        <v>163.19999999999999</v>
      </c>
      <c r="CU258">
        <v>204.5</v>
      </c>
      <c r="CV258">
        <v>235.9</v>
      </c>
      <c r="CW258">
        <v>265.5</v>
      </c>
      <c r="CX258">
        <v>257.2</v>
      </c>
      <c r="CY258">
        <v>259.2</v>
      </c>
      <c r="CZ258">
        <v>238.2</v>
      </c>
      <c r="DA258">
        <v>212.2</v>
      </c>
      <c r="DB258">
        <v>2338.5</v>
      </c>
      <c r="DC258" s="17">
        <v>-2.5299999999999998</v>
      </c>
      <c r="DD258">
        <v>-44.22</v>
      </c>
      <c r="DE258">
        <v>50.86</v>
      </c>
      <c r="DF258" s="24">
        <v>9089</v>
      </c>
    </row>
    <row r="259" spans="1:110" ht="15.75" thickBot="1" x14ac:dyDescent="0.3">
      <c r="A259" s="8">
        <v>248</v>
      </c>
      <c r="B259" s="3" t="s">
        <v>24</v>
      </c>
      <c r="C259" s="14">
        <v>44444</v>
      </c>
      <c r="D259" s="11">
        <f t="shared" si="138"/>
        <v>5.7926701322779479</v>
      </c>
      <c r="E259" s="8">
        <f t="shared" si="150"/>
        <v>-180</v>
      </c>
      <c r="F259" s="3">
        <f t="shared" si="150"/>
        <v>-165</v>
      </c>
      <c r="G259" s="3">
        <f t="shared" si="150"/>
        <v>-150</v>
      </c>
      <c r="H259" s="3">
        <f t="shared" si="150"/>
        <v>-135</v>
      </c>
      <c r="I259" s="3">
        <f t="shared" si="151"/>
        <v>-120</v>
      </c>
      <c r="J259" s="3">
        <f t="shared" si="151"/>
        <v>-105</v>
      </c>
      <c r="K259" s="3">
        <f t="shared" si="151"/>
        <v>-90</v>
      </c>
      <c r="L259" s="3">
        <f t="shared" si="151"/>
        <v>-75</v>
      </c>
      <c r="M259" s="3">
        <f t="shared" si="151"/>
        <v>-60</v>
      </c>
      <c r="N259" s="3">
        <f t="shared" si="151"/>
        <v>-45</v>
      </c>
      <c r="O259" s="3">
        <f t="shared" si="164"/>
        <v>-30</v>
      </c>
      <c r="P259" s="3">
        <f t="shared" si="152"/>
        <v>-15</v>
      </c>
      <c r="Q259" s="3">
        <f t="shared" si="152"/>
        <v>0</v>
      </c>
      <c r="R259" s="3">
        <f t="shared" si="152"/>
        <v>15</v>
      </c>
      <c r="S259" s="3">
        <f t="shared" si="152"/>
        <v>30</v>
      </c>
      <c r="T259" s="3">
        <f t="shared" si="153"/>
        <v>45</v>
      </c>
      <c r="U259" s="3">
        <f t="shared" si="153"/>
        <v>60</v>
      </c>
      <c r="V259" s="3">
        <f t="shared" si="153"/>
        <v>75</v>
      </c>
      <c r="W259" s="3">
        <f t="shared" si="153"/>
        <v>90</v>
      </c>
      <c r="X259" s="3">
        <f t="shared" si="158"/>
        <v>105</v>
      </c>
      <c r="Y259" s="3">
        <f t="shared" si="158"/>
        <v>120</v>
      </c>
      <c r="Z259" s="3">
        <f t="shared" si="158"/>
        <v>135</v>
      </c>
      <c r="AA259" s="3">
        <f t="shared" si="158"/>
        <v>150</v>
      </c>
      <c r="AB259" s="3">
        <f t="shared" si="162"/>
        <v>165</v>
      </c>
      <c r="AC259" s="3">
        <f t="shared" si="160"/>
        <v>180</v>
      </c>
      <c r="AD259" s="7">
        <f t="shared" si="139"/>
        <v>163.67267013227797</v>
      </c>
      <c r="AE259" s="7">
        <f t="shared" si="139"/>
        <v>158.16615168923425</v>
      </c>
      <c r="AF259" s="7">
        <f t="shared" si="139"/>
        <v>146.74009730429805</v>
      </c>
      <c r="AG259" s="7">
        <f t="shared" si="139"/>
        <v>133.60805723452214</v>
      </c>
      <c r="AH259" s="7">
        <f t="shared" si="140"/>
        <v>119.92314887581189</v>
      </c>
      <c r="AI259" s="7">
        <f t="shared" si="140"/>
        <v>106.05437476152403</v>
      </c>
      <c r="AJ259" s="7">
        <f t="shared" si="140"/>
        <v>92.178026936000975</v>
      </c>
      <c r="AK259" s="7">
        <f t="shared" si="131"/>
        <v>78.431443131960279</v>
      </c>
      <c r="AL259" s="7">
        <f t="shared" si="131"/>
        <v>64.986690991089503</v>
      </c>
      <c r="AM259" s="7">
        <f t="shared" si="131"/>
        <v>52.141594029286722</v>
      </c>
      <c r="AN259" s="7">
        <f t="shared" si="131"/>
        <v>40.519736597447853</v>
      </c>
      <c r="AO259" s="7">
        <f t="shared" si="154"/>
        <v>31.541980632799955</v>
      </c>
      <c r="AP259" s="7">
        <f t="shared" si="154"/>
        <v>27.912670132277963</v>
      </c>
      <c r="AQ259" s="7">
        <f t="shared" si="154"/>
        <v>31.541980632799955</v>
      </c>
      <c r="AR259" s="7">
        <f t="shared" si="154"/>
        <v>40.519736597447853</v>
      </c>
      <c r="AS259" s="7">
        <f t="shared" si="155"/>
        <v>52.141594029286722</v>
      </c>
      <c r="AT259" s="7">
        <f t="shared" si="155"/>
        <v>64.986690991089503</v>
      </c>
      <c r="AU259" s="7">
        <f t="shared" si="155"/>
        <v>78.431443131960279</v>
      </c>
      <c r="AV259" s="7">
        <f t="shared" si="155"/>
        <v>92.178026936000975</v>
      </c>
      <c r="AW259" s="7">
        <f t="shared" si="159"/>
        <v>106.05437476152403</v>
      </c>
      <c r="AX259" s="7">
        <f t="shared" si="159"/>
        <v>119.92314887581189</v>
      </c>
      <c r="AY259" s="7">
        <f t="shared" si="159"/>
        <v>133.60805723452214</v>
      </c>
      <c r="AZ259" s="7">
        <f t="shared" si="159"/>
        <v>146.74009730429805</v>
      </c>
      <c r="BA259" s="7">
        <f t="shared" si="163"/>
        <v>158.16615168923425</v>
      </c>
      <c r="BB259" s="7">
        <f t="shared" si="161"/>
        <v>163.67267013227797</v>
      </c>
      <c r="BC259" s="7">
        <f t="shared" si="141"/>
        <v>87.63675967737656</v>
      </c>
      <c r="BD259" s="7">
        <f t="shared" si="133"/>
        <v>11.684901290316875</v>
      </c>
      <c r="BE259" s="40">
        <f t="shared" si="142"/>
        <v>0.9858465660488881</v>
      </c>
      <c r="BF259" s="40">
        <f t="shared" si="143"/>
        <v>0</v>
      </c>
      <c r="BG259" s="40">
        <f t="shared" si="144"/>
        <v>0</v>
      </c>
      <c r="BH259" s="40">
        <f t="shared" si="144"/>
        <v>0</v>
      </c>
      <c r="BI259" s="40">
        <f t="shared" si="144"/>
        <v>0</v>
      </c>
      <c r="BJ259" s="40">
        <f t="shared" si="144"/>
        <v>0</v>
      </c>
      <c r="BK259" s="40">
        <f t="shared" si="145"/>
        <v>0</v>
      </c>
      <c r="BL259" s="40">
        <f t="shared" si="146"/>
        <v>0</v>
      </c>
      <c r="BM259" s="40">
        <f t="shared" si="146"/>
        <v>270.2586059119148</v>
      </c>
      <c r="BN259" s="40">
        <f t="shared" si="146"/>
        <v>569.82614970695636</v>
      </c>
      <c r="BO259" s="40">
        <f t="shared" si="146"/>
        <v>827.07063142701611</v>
      </c>
      <c r="BP259" s="40">
        <f t="shared" si="147"/>
        <v>1024.4612647594784</v>
      </c>
      <c r="BQ259" s="40">
        <f t="shared" si="147"/>
        <v>1148.5462042461807</v>
      </c>
      <c r="BR259" s="40">
        <f t="shared" si="147"/>
        <v>1190.8692663211623</v>
      </c>
      <c r="BS259" s="40">
        <f t="shared" si="132"/>
        <v>1148.5462042461807</v>
      </c>
      <c r="BT259" s="40">
        <f t="shared" si="132"/>
        <v>1024.4612647594784</v>
      </c>
      <c r="BU259" s="40">
        <f t="shared" si="132"/>
        <v>827.07063142701611</v>
      </c>
      <c r="BV259" s="40">
        <f t="shared" si="132"/>
        <v>569.82614970695636</v>
      </c>
      <c r="BW259" s="40">
        <f t="shared" si="156"/>
        <v>270.2586059119148</v>
      </c>
      <c r="BX259" s="40">
        <f t="shared" si="156"/>
        <v>0</v>
      </c>
      <c r="BY259" s="40">
        <f t="shared" si="156"/>
        <v>0</v>
      </c>
      <c r="BZ259" s="40">
        <f t="shared" si="156"/>
        <v>0</v>
      </c>
      <c r="CA259" s="40">
        <f t="shared" si="157"/>
        <v>0</v>
      </c>
      <c r="CB259" s="40">
        <f t="shared" si="157"/>
        <v>0</v>
      </c>
      <c r="CC259" s="40">
        <f t="shared" si="157"/>
        <v>0</v>
      </c>
      <c r="CD259" s="40">
        <f t="shared" si="157"/>
        <v>0</v>
      </c>
      <c r="CE259" s="40">
        <f t="shared" si="148"/>
        <v>607.34332582379272</v>
      </c>
      <c r="CF259" s="10">
        <f t="shared" si="134"/>
        <v>1.5295500021492245</v>
      </c>
      <c r="CG259" s="14">
        <v>44444</v>
      </c>
      <c r="CH259" s="35">
        <f t="shared" si="135"/>
        <v>6.5133333333333336</v>
      </c>
      <c r="CI259" s="7">
        <f t="shared" si="136"/>
        <v>31.670400426889319</v>
      </c>
      <c r="CJ259" s="7">
        <f t="shared" si="149"/>
        <v>16.151904217713554</v>
      </c>
      <c r="CK259" s="10">
        <f t="shared" si="137"/>
        <v>18.364257033086133</v>
      </c>
      <c r="CM259" s="17" t="s">
        <v>284</v>
      </c>
      <c r="CN259" t="s">
        <v>299</v>
      </c>
      <c r="CO259" s="18" t="s">
        <v>586</v>
      </c>
      <c r="CP259">
        <v>224.8</v>
      </c>
      <c r="CQ259">
        <v>194.6</v>
      </c>
      <c r="CR259">
        <v>217.8</v>
      </c>
      <c r="CS259">
        <v>180.5</v>
      </c>
      <c r="CT259">
        <v>163.4</v>
      </c>
      <c r="CU259">
        <v>122.1</v>
      </c>
      <c r="CV259">
        <v>146.19999999999999</v>
      </c>
      <c r="CW259">
        <v>160.6</v>
      </c>
      <c r="CX259">
        <v>157.69999999999999</v>
      </c>
      <c r="CY259">
        <v>176.9</v>
      </c>
      <c r="CZ259">
        <v>207.8</v>
      </c>
      <c r="DA259">
        <v>220.1</v>
      </c>
      <c r="DB259">
        <v>2172.5</v>
      </c>
      <c r="DC259" s="17">
        <v>-28.4</v>
      </c>
      <c r="DD259">
        <v>-55.02</v>
      </c>
      <c r="DE259">
        <v>245.11</v>
      </c>
      <c r="DF259" s="24">
        <v>4475</v>
      </c>
    </row>
    <row r="260" spans="1:110" ht="15.75" thickBot="1" x14ac:dyDescent="0.3">
      <c r="A260" s="8">
        <v>249</v>
      </c>
      <c r="B260" s="3" t="s">
        <v>24</v>
      </c>
      <c r="C260" s="14">
        <v>44445</v>
      </c>
      <c r="D260" s="11">
        <f t="shared" si="138"/>
        <v>5.400667966907867</v>
      </c>
      <c r="E260" s="8">
        <f t="shared" si="150"/>
        <v>-180</v>
      </c>
      <c r="F260" s="3">
        <f t="shared" si="150"/>
        <v>-165</v>
      </c>
      <c r="G260" s="3">
        <f t="shared" si="150"/>
        <v>-150</v>
      </c>
      <c r="H260" s="3">
        <f t="shared" si="150"/>
        <v>-135</v>
      </c>
      <c r="I260" s="3">
        <f t="shared" si="151"/>
        <v>-120</v>
      </c>
      <c r="J260" s="3">
        <f t="shared" si="151"/>
        <v>-105</v>
      </c>
      <c r="K260" s="3">
        <f t="shared" si="151"/>
        <v>-90</v>
      </c>
      <c r="L260" s="3">
        <f t="shared" si="151"/>
        <v>-75</v>
      </c>
      <c r="M260" s="3">
        <f t="shared" si="151"/>
        <v>-60</v>
      </c>
      <c r="N260" s="3">
        <f t="shared" si="151"/>
        <v>-45</v>
      </c>
      <c r="O260" s="3">
        <f t="shared" si="164"/>
        <v>-30</v>
      </c>
      <c r="P260" s="3">
        <f t="shared" si="152"/>
        <v>-15</v>
      </c>
      <c r="Q260" s="3">
        <f t="shared" si="152"/>
        <v>0</v>
      </c>
      <c r="R260" s="3">
        <f t="shared" si="152"/>
        <v>15</v>
      </c>
      <c r="S260" s="3">
        <f t="shared" si="152"/>
        <v>30</v>
      </c>
      <c r="T260" s="3">
        <f t="shared" si="153"/>
        <v>45</v>
      </c>
      <c r="U260" s="3">
        <f t="shared" si="153"/>
        <v>60</v>
      </c>
      <c r="V260" s="3">
        <f t="shared" si="153"/>
        <v>75</v>
      </c>
      <c r="W260" s="3">
        <f t="shared" si="153"/>
        <v>90</v>
      </c>
      <c r="X260" s="3">
        <f t="shared" si="158"/>
        <v>105</v>
      </c>
      <c r="Y260" s="3">
        <f t="shared" si="158"/>
        <v>120</v>
      </c>
      <c r="Z260" s="3">
        <f t="shared" si="158"/>
        <v>135</v>
      </c>
      <c r="AA260" s="3">
        <f t="shared" si="158"/>
        <v>150</v>
      </c>
      <c r="AB260" s="3">
        <f t="shared" si="162"/>
        <v>165</v>
      </c>
      <c r="AC260" s="3">
        <f t="shared" si="160"/>
        <v>180</v>
      </c>
      <c r="AD260" s="7">
        <f t="shared" si="139"/>
        <v>163.28066796690786</v>
      </c>
      <c r="AE260" s="7">
        <f t="shared" si="139"/>
        <v>157.86511448979496</v>
      </c>
      <c r="AF260" s="7">
        <f t="shared" si="139"/>
        <v>146.52875763488544</v>
      </c>
      <c r="AG260" s="7">
        <f t="shared" si="139"/>
        <v>133.43999345138013</v>
      </c>
      <c r="AH260" s="7">
        <f t="shared" si="140"/>
        <v>119.77419332347652</v>
      </c>
      <c r="AI260" s="7">
        <f t="shared" si="140"/>
        <v>105.91109915426895</v>
      </c>
      <c r="AJ260" s="7">
        <f t="shared" si="140"/>
        <v>92.031024164750647</v>
      </c>
      <c r="AK260" s="7">
        <f t="shared" si="131"/>
        <v>78.272091388907228</v>
      </c>
      <c r="AL260" s="7">
        <f t="shared" si="131"/>
        <v>64.804907606149229</v>
      </c>
      <c r="AM260" s="7">
        <f t="shared" si="131"/>
        <v>51.923487327940961</v>
      </c>
      <c r="AN260" s="7">
        <f t="shared" si="131"/>
        <v>40.245654510057875</v>
      </c>
      <c r="AO260" s="7">
        <f t="shared" si="154"/>
        <v>31.19404265543433</v>
      </c>
      <c r="AP260" s="7">
        <f t="shared" si="154"/>
        <v>27.520667966907883</v>
      </c>
      <c r="AQ260" s="7">
        <f t="shared" si="154"/>
        <v>31.19404265543433</v>
      </c>
      <c r="AR260" s="7">
        <f t="shared" si="154"/>
        <v>40.245654510057875</v>
      </c>
      <c r="AS260" s="7">
        <f t="shared" si="155"/>
        <v>51.923487327940961</v>
      </c>
      <c r="AT260" s="7">
        <f t="shared" si="155"/>
        <v>64.804907606149229</v>
      </c>
      <c r="AU260" s="7">
        <f t="shared" si="155"/>
        <v>78.272091388907228</v>
      </c>
      <c r="AV260" s="7">
        <f t="shared" si="155"/>
        <v>92.031024164750647</v>
      </c>
      <c r="AW260" s="7">
        <f t="shared" si="159"/>
        <v>105.91109915426895</v>
      </c>
      <c r="AX260" s="7">
        <f t="shared" si="159"/>
        <v>119.77419332347652</v>
      </c>
      <c r="AY260" s="7">
        <f t="shared" si="159"/>
        <v>133.43999345138013</v>
      </c>
      <c r="AZ260" s="7">
        <f t="shared" si="159"/>
        <v>146.52875763488544</v>
      </c>
      <c r="BA260" s="7">
        <f t="shared" si="163"/>
        <v>157.86511448979496</v>
      </c>
      <c r="BB260" s="7">
        <f t="shared" si="161"/>
        <v>163.28066796690786</v>
      </c>
      <c r="BC260" s="7">
        <f t="shared" si="141"/>
        <v>87.797753134853863</v>
      </c>
      <c r="BD260" s="7">
        <f t="shared" si="133"/>
        <v>11.706367084647182</v>
      </c>
      <c r="BE260" s="40">
        <f t="shared" si="142"/>
        <v>0.98636180594316414</v>
      </c>
      <c r="BF260" s="40">
        <f t="shared" si="143"/>
        <v>0</v>
      </c>
      <c r="BG260" s="40">
        <f t="shared" si="144"/>
        <v>0</v>
      </c>
      <c r="BH260" s="40">
        <f t="shared" si="144"/>
        <v>0</v>
      </c>
      <c r="BI260" s="40">
        <f t="shared" si="144"/>
        <v>0</v>
      </c>
      <c r="BJ260" s="40">
        <f t="shared" si="144"/>
        <v>0</v>
      </c>
      <c r="BK260" s="40">
        <f t="shared" si="145"/>
        <v>0</v>
      </c>
      <c r="BL260" s="40">
        <f t="shared" si="146"/>
        <v>0</v>
      </c>
      <c r="BM260" s="40">
        <f t="shared" si="146"/>
        <v>274.0726879404906</v>
      </c>
      <c r="BN260" s="40">
        <f t="shared" si="146"/>
        <v>573.99781074941802</v>
      </c>
      <c r="BO260" s="40">
        <f t="shared" si="146"/>
        <v>831.54935252990902</v>
      </c>
      <c r="BP260" s="40">
        <f t="shared" si="147"/>
        <v>1029.1756013336708</v>
      </c>
      <c r="BQ260" s="40">
        <f t="shared" si="147"/>
        <v>1153.4086548975447</v>
      </c>
      <c r="BR260" s="40">
        <f t="shared" si="147"/>
        <v>1195.7822359259806</v>
      </c>
      <c r="BS260" s="40">
        <f t="shared" si="132"/>
        <v>1153.4086548975447</v>
      </c>
      <c r="BT260" s="40">
        <f t="shared" si="132"/>
        <v>1029.1756013336708</v>
      </c>
      <c r="BU260" s="40">
        <f t="shared" si="132"/>
        <v>831.54935252990902</v>
      </c>
      <c r="BV260" s="40">
        <f t="shared" si="132"/>
        <v>573.99781074941802</v>
      </c>
      <c r="BW260" s="40">
        <f t="shared" si="156"/>
        <v>274.0726879404906</v>
      </c>
      <c r="BX260" s="40">
        <f t="shared" si="156"/>
        <v>0</v>
      </c>
      <c r="BY260" s="40">
        <f t="shared" si="156"/>
        <v>0</v>
      </c>
      <c r="BZ260" s="40">
        <f t="shared" si="156"/>
        <v>0</v>
      </c>
      <c r="CA260" s="40">
        <f t="shared" si="157"/>
        <v>0</v>
      </c>
      <c r="CB260" s="40">
        <f t="shared" si="157"/>
        <v>0</v>
      </c>
      <c r="CC260" s="40">
        <f t="shared" si="157"/>
        <v>0</v>
      </c>
      <c r="CD260" s="40">
        <f t="shared" si="157"/>
        <v>0</v>
      </c>
      <c r="CE260" s="40">
        <f t="shared" si="148"/>
        <v>609.84894032225009</v>
      </c>
      <c r="CF260" s="10">
        <f t="shared" si="134"/>
        <v>1.5323598680563728</v>
      </c>
      <c r="CG260" s="14">
        <v>44445</v>
      </c>
      <c r="CH260" s="35">
        <f t="shared" si="135"/>
        <v>6.5133333333333336</v>
      </c>
      <c r="CI260" s="7">
        <f t="shared" si="136"/>
        <v>31.879433971530343</v>
      </c>
      <c r="CJ260" s="7">
        <f t="shared" si="149"/>
        <v>16.258511325480477</v>
      </c>
      <c r="CK260" s="10">
        <f t="shared" si="137"/>
        <v>18.468522248952517</v>
      </c>
      <c r="CM260" s="17" t="s">
        <v>105</v>
      </c>
      <c r="CN260" t="s">
        <v>109</v>
      </c>
      <c r="CO260" s="18" t="s">
        <v>587</v>
      </c>
      <c r="CP260">
        <v>217.1</v>
      </c>
      <c r="CQ260">
        <v>215.7</v>
      </c>
      <c r="CR260">
        <v>192.2</v>
      </c>
      <c r="CS260">
        <v>185.1</v>
      </c>
      <c r="CT260">
        <v>191.1</v>
      </c>
      <c r="CU260">
        <v>161.30000000000001</v>
      </c>
      <c r="CV260">
        <v>174.5</v>
      </c>
      <c r="CW260">
        <v>185.1</v>
      </c>
      <c r="CX260">
        <v>154.5</v>
      </c>
      <c r="CY260">
        <v>153.5</v>
      </c>
      <c r="CZ260">
        <v>141.1</v>
      </c>
      <c r="DA260">
        <v>169.2</v>
      </c>
      <c r="DB260">
        <v>2140.4</v>
      </c>
      <c r="DC260" s="17">
        <v>-18.7</v>
      </c>
      <c r="DD260">
        <v>-39.85</v>
      </c>
      <c r="DE260">
        <v>25.04</v>
      </c>
      <c r="DF260" s="24">
        <v>25380</v>
      </c>
    </row>
    <row r="261" spans="1:110" ht="15.75" thickBot="1" x14ac:dyDescent="0.3">
      <c r="A261" s="8">
        <v>250</v>
      </c>
      <c r="B261" s="3" t="s">
        <v>24</v>
      </c>
      <c r="C261" s="14">
        <v>44446</v>
      </c>
      <c r="D261" s="11">
        <f t="shared" si="138"/>
        <v>5.0070654670632297</v>
      </c>
      <c r="E261" s="8">
        <f t="shared" si="150"/>
        <v>-180</v>
      </c>
      <c r="F261" s="3">
        <f t="shared" si="150"/>
        <v>-165</v>
      </c>
      <c r="G261" s="3">
        <f t="shared" si="150"/>
        <v>-150</v>
      </c>
      <c r="H261" s="3">
        <f t="shared" si="150"/>
        <v>-135</v>
      </c>
      <c r="I261" s="3">
        <f t="shared" si="151"/>
        <v>-120</v>
      </c>
      <c r="J261" s="3">
        <f t="shared" si="151"/>
        <v>-105</v>
      </c>
      <c r="K261" s="3">
        <f t="shared" si="151"/>
        <v>-90</v>
      </c>
      <c r="L261" s="3">
        <f t="shared" si="151"/>
        <v>-75</v>
      </c>
      <c r="M261" s="3">
        <f t="shared" si="151"/>
        <v>-60</v>
      </c>
      <c r="N261" s="3">
        <f t="shared" si="151"/>
        <v>-45</v>
      </c>
      <c r="O261" s="3">
        <f t="shared" si="164"/>
        <v>-30</v>
      </c>
      <c r="P261" s="3">
        <f t="shared" si="152"/>
        <v>-15</v>
      </c>
      <c r="Q261" s="3">
        <f t="shared" si="152"/>
        <v>0</v>
      </c>
      <c r="R261" s="3">
        <f t="shared" si="152"/>
        <v>15</v>
      </c>
      <c r="S261" s="3">
        <f t="shared" si="152"/>
        <v>30</v>
      </c>
      <c r="T261" s="3">
        <f t="shared" si="153"/>
        <v>45</v>
      </c>
      <c r="U261" s="3">
        <f t="shared" si="153"/>
        <v>60</v>
      </c>
      <c r="V261" s="3">
        <f t="shared" si="153"/>
        <v>75</v>
      </c>
      <c r="W261" s="3">
        <f t="shared" si="153"/>
        <v>90</v>
      </c>
      <c r="X261" s="3">
        <f t="shared" si="158"/>
        <v>105</v>
      </c>
      <c r="Y261" s="3">
        <f t="shared" si="158"/>
        <v>120</v>
      </c>
      <c r="Z261" s="3">
        <f t="shared" si="158"/>
        <v>135</v>
      </c>
      <c r="AA261" s="3">
        <f t="shared" si="158"/>
        <v>150</v>
      </c>
      <c r="AB261" s="3">
        <f t="shared" si="162"/>
        <v>165</v>
      </c>
      <c r="AC261" s="3">
        <f t="shared" si="160"/>
        <v>180</v>
      </c>
      <c r="AD261" s="7">
        <f t="shared" si="139"/>
        <v>162.88706546706325</v>
      </c>
      <c r="AE261" s="7">
        <f t="shared" si="139"/>
        <v>157.56016173960234</v>
      </c>
      <c r="AF261" s="7">
        <f t="shared" si="139"/>
        <v>146.31367637868115</v>
      </c>
      <c r="AG261" s="7">
        <f t="shared" si="139"/>
        <v>133.26916376120553</v>
      </c>
      <c r="AH261" s="7">
        <f t="shared" si="140"/>
        <v>119.62331077517555</v>
      </c>
      <c r="AI261" s="7">
        <f t="shared" si="140"/>
        <v>105.76657264626982</v>
      </c>
      <c r="AJ261" s="7">
        <f t="shared" si="140"/>
        <v>91.883339039300935</v>
      </c>
      <c r="AK261" s="7">
        <f t="shared" si="131"/>
        <v>78.112556993922524</v>
      </c>
      <c r="AL261" s="7">
        <f t="shared" si="131"/>
        <v>64.623380094926716</v>
      </c>
      <c r="AM261" s="7">
        <f t="shared" si="131"/>
        <v>51.705954192329358</v>
      </c>
      <c r="AN261" s="7">
        <f t="shared" si="131"/>
        <v>39.972092292644412</v>
      </c>
      <c r="AO261" s="7">
        <f t="shared" si="154"/>
        <v>30.845639473391937</v>
      </c>
      <c r="AP261" s="7">
        <f t="shared" si="154"/>
        <v>27.127065467063222</v>
      </c>
      <c r="AQ261" s="7">
        <f t="shared" si="154"/>
        <v>30.845639473391937</v>
      </c>
      <c r="AR261" s="7">
        <f t="shared" si="154"/>
        <v>39.972092292644412</v>
      </c>
      <c r="AS261" s="7">
        <f t="shared" si="155"/>
        <v>51.705954192329358</v>
      </c>
      <c r="AT261" s="7">
        <f t="shared" si="155"/>
        <v>64.623380094926716</v>
      </c>
      <c r="AU261" s="7">
        <f t="shared" si="155"/>
        <v>78.112556993922524</v>
      </c>
      <c r="AV261" s="7">
        <f t="shared" si="155"/>
        <v>91.883339039300935</v>
      </c>
      <c r="AW261" s="7">
        <f t="shared" si="159"/>
        <v>105.76657264626982</v>
      </c>
      <c r="AX261" s="7">
        <f t="shared" si="159"/>
        <v>119.62331077517555</v>
      </c>
      <c r="AY261" s="7">
        <f t="shared" si="159"/>
        <v>133.26916376120553</v>
      </c>
      <c r="AZ261" s="7">
        <f t="shared" si="159"/>
        <v>146.31367637868115</v>
      </c>
      <c r="BA261" s="7">
        <f t="shared" si="163"/>
        <v>157.56016173960234</v>
      </c>
      <c r="BB261" s="7">
        <f t="shared" si="161"/>
        <v>162.88706546706325</v>
      </c>
      <c r="BC261" s="7">
        <f t="shared" si="141"/>
        <v>87.959176987034951</v>
      </c>
      <c r="BD261" s="7">
        <f t="shared" si="133"/>
        <v>11.727890264937994</v>
      </c>
      <c r="BE261" s="40">
        <f t="shared" si="142"/>
        <v>0.98688108712867562</v>
      </c>
      <c r="BF261" s="40">
        <f t="shared" si="143"/>
        <v>0</v>
      </c>
      <c r="BG261" s="40">
        <f t="shared" si="144"/>
        <v>0</v>
      </c>
      <c r="BH261" s="40">
        <f t="shared" si="144"/>
        <v>0</v>
      </c>
      <c r="BI261" s="40">
        <f t="shared" si="144"/>
        <v>0</v>
      </c>
      <c r="BJ261" s="40">
        <f t="shared" si="144"/>
        <v>0</v>
      </c>
      <c r="BK261" s="40">
        <f t="shared" si="145"/>
        <v>0</v>
      </c>
      <c r="BL261" s="40">
        <f t="shared" si="146"/>
        <v>0</v>
      </c>
      <c r="BM261" s="40">
        <f t="shared" si="146"/>
        <v>277.89383237544195</v>
      </c>
      <c r="BN261" s="40">
        <f t="shared" si="146"/>
        <v>578.16466218245318</v>
      </c>
      <c r="BO261" s="40">
        <f t="shared" si="146"/>
        <v>836.01306929228713</v>
      </c>
      <c r="BP261" s="40">
        <f t="shared" si="147"/>
        <v>1033.8671108750486</v>
      </c>
      <c r="BQ261" s="40">
        <f t="shared" si="147"/>
        <v>1158.2433609661359</v>
      </c>
      <c r="BR261" s="40">
        <f t="shared" si="147"/>
        <v>1200.6657836633133</v>
      </c>
      <c r="BS261" s="40">
        <f t="shared" si="132"/>
        <v>1158.2433609661359</v>
      </c>
      <c r="BT261" s="40">
        <f t="shared" si="132"/>
        <v>1033.8671108750486</v>
      </c>
      <c r="BU261" s="40">
        <f t="shared" si="132"/>
        <v>836.01306929228713</v>
      </c>
      <c r="BV261" s="40">
        <f t="shared" si="132"/>
        <v>578.16466218245318</v>
      </c>
      <c r="BW261" s="40">
        <f t="shared" si="156"/>
        <v>277.89383237544195</v>
      </c>
      <c r="BX261" s="40">
        <f t="shared" si="156"/>
        <v>0</v>
      </c>
      <c r="BY261" s="40">
        <f t="shared" si="156"/>
        <v>0</v>
      </c>
      <c r="BZ261" s="40">
        <f t="shared" si="156"/>
        <v>0</v>
      </c>
      <c r="CA261" s="40">
        <f t="shared" si="157"/>
        <v>0</v>
      </c>
      <c r="CB261" s="40">
        <f t="shared" si="157"/>
        <v>0</v>
      </c>
      <c r="CC261" s="40">
        <f t="shared" si="157"/>
        <v>0</v>
      </c>
      <c r="CD261" s="40">
        <f t="shared" si="157"/>
        <v>0</v>
      </c>
      <c r="CE261" s="40">
        <f t="shared" si="148"/>
        <v>612.33954966828981</v>
      </c>
      <c r="CF261" s="10">
        <f t="shared" si="134"/>
        <v>1.5351772457681856</v>
      </c>
      <c r="CG261" s="14">
        <v>44446</v>
      </c>
      <c r="CH261" s="35">
        <f t="shared" si="135"/>
        <v>6.5133333333333336</v>
      </c>
      <c r="CI261" s="7">
        <f t="shared" si="136"/>
        <v>32.087812423893354</v>
      </c>
      <c r="CJ261" s="7">
        <f t="shared" si="149"/>
        <v>16.364784336185611</v>
      </c>
      <c r="CK261" s="10">
        <f t="shared" si="137"/>
        <v>18.572203186341007</v>
      </c>
      <c r="CM261" s="17" t="s">
        <v>315</v>
      </c>
      <c r="CN261" t="s">
        <v>642</v>
      </c>
      <c r="CO261" s="18" t="s">
        <v>588</v>
      </c>
      <c r="CP261">
        <v>139.1</v>
      </c>
      <c r="CQ261">
        <v>153.5</v>
      </c>
      <c r="CR261">
        <v>161.6</v>
      </c>
      <c r="CS261">
        <v>169.3</v>
      </c>
      <c r="CT261">
        <v>167.6</v>
      </c>
      <c r="CU261">
        <v>160</v>
      </c>
      <c r="CV261">
        <v>169</v>
      </c>
      <c r="CW261">
        <v>173.1</v>
      </c>
      <c r="CX261">
        <v>144.5</v>
      </c>
      <c r="CY261">
        <v>157.9</v>
      </c>
      <c r="CZ261">
        <v>152.80000000000001</v>
      </c>
      <c r="DA261">
        <v>145.1</v>
      </c>
      <c r="DB261">
        <v>1893.5</v>
      </c>
      <c r="DC261" s="17">
        <v>-23.5</v>
      </c>
      <c r="DD261">
        <v>-46.62</v>
      </c>
      <c r="DE261">
        <v>792.06</v>
      </c>
      <c r="DF261" s="24">
        <v>16772</v>
      </c>
    </row>
    <row r="262" spans="1:110" ht="15.75" thickBot="1" x14ac:dyDescent="0.3">
      <c r="A262" s="8">
        <v>251</v>
      </c>
      <c r="B262" s="3" t="s">
        <v>24</v>
      </c>
      <c r="C262" s="14">
        <v>44447</v>
      </c>
      <c r="D262" s="11">
        <f t="shared" si="138"/>
        <v>4.6119792656593681</v>
      </c>
      <c r="E262" s="8">
        <f t="shared" si="150"/>
        <v>-180</v>
      </c>
      <c r="F262" s="3">
        <f t="shared" si="150"/>
        <v>-165</v>
      </c>
      <c r="G262" s="3">
        <f t="shared" si="150"/>
        <v>-150</v>
      </c>
      <c r="H262" s="3">
        <f t="shared" si="150"/>
        <v>-135</v>
      </c>
      <c r="I262" s="3">
        <f t="shared" si="151"/>
        <v>-120</v>
      </c>
      <c r="J262" s="3">
        <f t="shared" si="151"/>
        <v>-105</v>
      </c>
      <c r="K262" s="3">
        <f t="shared" si="151"/>
        <v>-90</v>
      </c>
      <c r="L262" s="3">
        <f t="shared" si="151"/>
        <v>-75</v>
      </c>
      <c r="M262" s="3">
        <f t="shared" si="151"/>
        <v>-60</v>
      </c>
      <c r="N262" s="3">
        <f t="shared" si="151"/>
        <v>-45</v>
      </c>
      <c r="O262" s="3">
        <f t="shared" si="164"/>
        <v>-30</v>
      </c>
      <c r="P262" s="3">
        <f t="shared" si="152"/>
        <v>-15</v>
      </c>
      <c r="Q262" s="3">
        <f t="shared" si="152"/>
        <v>0</v>
      </c>
      <c r="R262" s="3">
        <f t="shared" si="152"/>
        <v>15</v>
      </c>
      <c r="S262" s="3">
        <f t="shared" si="152"/>
        <v>30</v>
      </c>
      <c r="T262" s="3">
        <f t="shared" si="153"/>
        <v>45</v>
      </c>
      <c r="U262" s="3">
        <f t="shared" si="153"/>
        <v>60</v>
      </c>
      <c r="V262" s="3">
        <f t="shared" si="153"/>
        <v>75</v>
      </c>
      <c r="W262" s="3">
        <f t="shared" si="153"/>
        <v>90</v>
      </c>
      <c r="X262" s="3">
        <f t="shared" si="158"/>
        <v>105</v>
      </c>
      <c r="Y262" s="3">
        <f t="shared" si="158"/>
        <v>120</v>
      </c>
      <c r="Z262" s="3">
        <f t="shared" si="158"/>
        <v>135</v>
      </c>
      <c r="AA262" s="3">
        <f t="shared" si="158"/>
        <v>150</v>
      </c>
      <c r="AB262" s="3">
        <f t="shared" si="162"/>
        <v>165</v>
      </c>
      <c r="AC262" s="3">
        <f t="shared" si="160"/>
        <v>180</v>
      </c>
      <c r="AD262" s="7">
        <f t="shared" si="139"/>
        <v>162.49197926565938</v>
      </c>
      <c r="AE262" s="7">
        <f t="shared" si="139"/>
        <v>157.2514612672561</v>
      </c>
      <c r="AF262" s="7">
        <f t="shared" si="139"/>
        <v>146.09493925576859</v>
      </c>
      <c r="AG262" s="7">
        <f t="shared" si="139"/>
        <v>133.0956184675164</v>
      </c>
      <c r="AH262" s="7">
        <f t="shared" si="140"/>
        <v>119.47054247823085</v>
      </c>
      <c r="AI262" s="7">
        <f t="shared" si="140"/>
        <v>105.62083758780803</v>
      </c>
      <c r="AJ262" s="7">
        <f t="shared" si="140"/>
        <v>91.735020396508915</v>
      </c>
      <c r="AK262" s="7">
        <f t="shared" si="131"/>
        <v>77.95289988683551</v>
      </c>
      <c r="AL262" s="7">
        <f t="shared" si="131"/>
        <v>64.442185322769703</v>
      </c>
      <c r="AM262" s="7">
        <f t="shared" si="131"/>
        <v>51.489096797734931</v>
      </c>
      <c r="AN262" s="7">
        <f t="shared" si="131"/>
        <v>39.69918539401278</v>
      </c>
      <c r="AO262" s="7">
        <f t="shared" si="154"/>
        <v>30.49691885935043</v>
      </c>
      <c r="AP262" s="7">
        <f t="shared" si="154"/>
        <v>26.731979265659358</v>
      </c>
      <c r="AQ262" s="7">
        <f t="shared" si="154"/>
        <v>30.49691885935043</v>
      </c>
      <c r="AR262" s="7">
        <f t="shared" si="154"/>
        <v>39.69918539401278</v>
      </c>
      <c r="AS262" s="7">
        <f t="shared" si="155"/>
        <v>51.489096797734931</v>
      </c>
      <c r="AT262" s="7">
        <f t="shared" si="155"/>
        <v>64.442185322769703</v>
      </c>
      <c r="AU262" s="7">
        <f t="shared" si="155"/>
        <v>77.95289988683551</v>
      </c>
      <c r="AV262" s="7">
        <f t="shared" si="155"/>
        <v>91.735020396508915</v>
      </c>
      <c r="AW262" s="7">
        <f t="shared" si="159"/>
        <v>105.62083758780803</v>
      </c>
      <c r="AX262" s="7">
        <f t="shared" si="159"/>
        <v>119.47054247823085</v>
      </c>
      <c r="AY262" s="7">
        <f t="shared" si="159"/>
        <v>133.0956184675164</v>
      </c>
      <c r="AZ262" s="7">
        <f t="shared" si="159"/>
        <v>146.09493925576859</v>
      </c>
      <c r="BA262" s="7">
        <f t="shared" si="163"/>
        <v>157.2514612672561</v>
      </c>
      <c r="BB262" s="7">
        <f t="shared" si="161"/>
        <v>162.49197926565938</v>
      </c>
      <c r="BC262" s="7">
        <f t="shared" si="141"/>
        <v>88.120997789035457</v>
      </c>
      <c r="BD262" s="7">
        <f t="shared" si="133"/>
        <v>11.749466371871394</v>
      </c>
      <c r="BE262" s="40">
        <f t="shared" si="142"/>
        <v>0.98740425573120028</v>
      </c>
      <c r="BF262" s="40">
        <f t="shared" si="143"/>
        <v>0</v>
      </c>
      <c r="BG262" s="40">
        <f t="shared" si="144"/>
        <v>0</v>
      </c>
      <c r="BH262" s="40">
        <f t="shared" si="144"/>
        <v>0</v>
      </c>
      <c r="BI262" s="40">
        <f t="shared" si="144"/>
        <v>0</v>
      </c>
      <c r="BJ262" s="40">
        <f t="shared" si="144"/>
        <v>0</v>
      </c>
      <c r="BK262" s="40">
        <f t="shared" si="145"/>
        <v>0</v>
      </c>
      <c r="BL262" s="40">
        <f t="shared" si="146"/>
        <v>0</v>
      </c>
      <c r="BM262" s="40">
        <f t="shared" si="146"/>
        <v>281.72062693153578</v>
      </c>
      <c r="BN262" s="40">
        <f t="shared" si="146"/>
        <v>582.32499505870942</v>
      </c>
      <c r="BO262" s="40">
        <f t="shared" si="146"/>
        <v>840.45981801725986</v>
      </c>
      <c r="BP262" s="40">
        <f t="shared" si="147"/>
        <v>1038.5336342105263</v>
      </c>
      <c r="BQ262" s="40">
        <f t="shared" si="147"/>
        <v>1163.0480403973963</v>
      </c>
      <c r="BR262" s="40">
        <f t="shared" si="147"/>
        <v>1205.5175855660195</v>
      </c>
      <c r="BS262" s="40">
        <f t="shared" si="132"/>
        <v>1163.0480403973963</v>
      </c>
      <c r="BT262" s="40">
        <f t="shared" si="132"/>
        <v>1038.5336342105263</v>
      </c>
      <c r="BU262" s="40">
        <f t="shared" si="132"/>
        <v>840.45981801725986</v>
      </c>
      <c r="BV262" s="40">
        <f t="shared" si="132"/>
        <v>582.32499505870942</v>
      </c>
      <c r="BW262" s="40">
        <f t="shared" si="156"/>
        <v>281.72062693153578</v>
      </c>
      <c r="BX262" s="40">
        <f t="shared" si="156"/>
        <v>0</v>
      </c>
      <c r="BY262" s="40">
        <f t="shared" si="156"/>
        <v>0</v>
      </c>
      <c r="BZ262" s="40">
        <f t="shared" si="156"/>
        <v>0</v>
      </c>
      <c r="CA262" s="40">
        <f t="shared" si="157"/>
        <v>0</v>
      </c>
      <c r="CB262" s="40">
        <f t="shared" si="157"/>
        <v>0</v>
      </c>
      <c r="CC262" s="40">
        <f t="shared" si="157"/>
        <v>0</v>
      </c>
      <c r="CD262" s="40">
        <f t="shared" si="157"/>
        <v>0</v>
      </c>
      <c r="CE262" s="40">
        <f t="shared" si="148"/>
        <v>614.81396863866996</v>
      </c>
      <c r="CF262" s="10">
        <f t="shared" si="134"/>
        <v>1.5380015515613121</v>
      </c>
      <c r="CG262" s="14">
        <v>44447</v>
      </c>
      <c r="CH262" s="35">
        <f t="shared" si="135"/>
        <v>6.5133333333333336</v>
      </c>
      <c r="CI262" s="7">
        <f t="shared" si="136"/>
        <v>32.295445345150362</v>
      </c>
      <c r="CJ262" s="7">
        <f t="shared" si="149"/>
        <v>16.470677126026686</v>
      </c>
      <c r="CK262" s="10">
        <f t="shared" si="137"/>
        <v>18.675252614314921</v>
      </c>
      <c r="CM262" s="17" t="s">
        <v>139</v>
      </c>
      <c r="CN262" t="s">
        <v>638</v>
      </c>
      <c r="CO262" s="18" t="s">
        <v>589</v>
      </c>
      <c r="CP262">
        <v>171.2</v>
      </c>
      <c r="CQ262">
        <v>181.4</v>
      </c>
      <c r="CR262">
        <v>204.8</v>
      </c>
      <c r="CS262">
        <v>236.2</v>
      </c>
      <c r="CT262">
        <v>239</v>
      </c>
      <c r="CU262">
        <v>245.6</v>
      </c>
      <c r="CV262">
        <v>260.3</v>
      </c>
      <c r="CW262">
        <v>258</v>
      </c>
      <c r="CX262">
        <v>226.4</v>
      </c>
      <c r="CY262">
        <v>214.8</v>
      </c>
      <c r="CZ262">
        <v>197.7</v>
      </c>
      <c r="DA262">
        <v>173.2</v>
      </c>
      <c r="DB262">
        <v>2608.6</v>
      </c>
      <c r="DC262" s="17">
        <v>-20.92</v>
      </c>
      <c r="DD262">
        <v>-47.12</v>
      </c>
      <c r="DE262">
        <v>820</v>
      </c>
      <c r="DF262" s="24">
        <v>16556</v>
      </c>
    </row>
    <row r="263" spans="1:110" ht="15.75" thickBot="1" x14ac:dyDescent="0.3">
      <c r="A263" s="8">
        <v>252</v>
      </c>
      <c r="B263" s="3" t="s">
        <v>24</v>
      </c>
      <c r="C263" s="14">
        <v>44448</v>
      </c>
      <c r="D263" s="11">
        <f t="shared" si="138"/>
        <v>4.2155264352644384</v>
      </c>
      <c r="E263" s="8">
        <f t="shared" si="150"/>
        <v>-180</v>
      </c>
      <c r="F263" s="3">
        <f t="shared" si="150"/>
        <v>-165</v>
      </c>
      <c r="G263" s="3">
        <f t="shared" si="150"/>
        <v>-150</v>
      </c>
      <c r="H263" s="3">
        <f t="shared" si="150"/>
        <v>-135</v>
      </c>
      <c r="I263" s="3">
        <f t="shared" si="151"/>
        <v>-120</v>
      </c>
      <c r="J263" s="3">
        <f t="shared" si="151"/>
        <v>-105</v>
      </c>
      <c r="K263" s="3">
        <f t="shared" si="151"/>
        <v>-90</v>
      </c>
      <c r="L263" s="3">
        <f t="shared" si="151"/>
        <v>-75</v>
      </c>
      <c r="M263" s="3">
        <f t="shared" si="151"/>
        <v>-60</v>
      </c>
      <c r="N263" s="3">
        <f t="shared" si="151"/>
        <v>-45</v>
      </c>
      <c r="O263" s="3">
        <f t="shared" si="164"/>
        <v>-30</v>
      </c>
      <c r="P263" s="3">
        <f t="shared" si="152"/>
        <v>-15</v>
      </c>
      <c r="Q263" s="3">
        <f t="shared" si="152"/>
        <v>0</v>
      </c>
      <c r="R263" s="3">
        <f t="shared" si="152"/>
        <v>15</v>
      </c>
      <c r="S263" s="3">
        <f t="shared" si="152"/>
        <v>30</v>
      </c>
      <c r="T263" s="3">
        <f t="shared" si="153"/>
        <v>45</v>
      </c>
      <c r="U263" s="3">
        <f t="shared" si="153"/>
        <v>60</v>
      </c>
      <c r="V263" s="3">
        <f t="shared" si="153"/>
        <v>75</v>
      </c>
      <c r="W263" s="3">
        <f t="shared" si="153"/>
        <v>90</v>
      </c>
      <c r="X263" s="3">
        <f t="shared" si="158"/>
        <v>105</v>
      </c>
      <c r="Y263" s="3">
        <f t="shared" si="158"/>
        <v>120</v>
      </c>
      <c r="Z263" s="3">
        <f t="shared" si="158"/>
        <v>135</v>
      </c>
      <c r="AA263" s="3">
        <f t="shared" si="158"/>
        <v>150</v>
      </c>
      <c r="AB263" s="3">
        <f t="shared" si="162"/>
        <v>165</v>
      </c>
      <c r="AC263" s="3">
        <f t="shared" si="160"/>
        <v>180</v>
      </c>
      <c r="AD263" s="7">
        <f t="shared" si="139"/>
        <v>162.09552643526442</v>
      </c>
      <c r="AE263" s="7">
        <f t="shared" si="139"/>
        <v>156.93918169046091</v>
      </c>
      <c r="AF263" s="7">
        <f t="shared" si="139"/>
        <v>145.87263602978175</v>
      </c>
      <c r="AG263" s="7">
        <f t="shared" si="139"/>
        <v>132.91941091572053</v>
      </c>
      <c r="AH263" s="7">
        <f t="shared" si="140"/>
        <v>119.31593161852201</v>
      </c>
      <c r="AI263" s="7">
        <f t="shared" si="140"/>
        <v>105.47393740978676</v>
      </c>
      <c r="AJ263" s="7">
        <f t="shared" si="140"/>
        <v>91.586117461241898</v>
      </c>
      <c r="AK263" s="7">
        <f t="shared" si="140"/>
        <v>77.7931798112499</v>
      </c>
      <c r="AL263" s="7">
        <f t="shared" si="140"/>
        <v>64.261399498543256</v>
      </c>
      <c r="AM263" s="7">
        <f t="shared" si="140"/>
        <v>51.273016510368784</v>
      </c>
      <c r="AN263" s="7">
        <f t="shared" si="140"/>
        <v>39.427069185272408</v>
      </c>
      <c r="AO263" s="7">
        <f t="shared" si="154"/>
        <v>30.148030041015648</v>
      </c>
      <c r="AP263" s="7">
        <f t="shared" si="154"/>
        <v>26.335526435264438</v>
      </c>
      <c r="AQ263" s="7">
        <f t="shared" si="154"/>
        <v>30.148030041015648</v>
      </c>
      <c r="AR263" s="7">
        <f t="shared" si="154"/>
        <v>39.427069185272408</v>
      </c>
      <c r="AS263" s="7">
        <f t="shared" si="155"/>
        <v>51.273016510368784</v>
      </c>
      <c r="AT263" s="7">
        <f t="shared" si="155"/>
        <v>64.261399498543256</v>
      </c>
      <c r="AU263" s="7">
        <f t="shared" si="155"/>
        <v>77.7931798112499</v>
      </c>
      <c r="AV263" s="7">
        <f t="shared" si="155"/>
        <v>91.586117461241898</v>
      </c>
      <c r="AW263" s="7">
        <f t="shared" si="159"/>
        <v>105.47393740978676</v>
      </c>
      <c r="AX263" s="7">
        <f t="shared" si="159"/>
        <v>119.31593161852201</v>
      </c>
      <c r="AY263" s="7">
        <f t="shared" si="159"/>
        <v>132.91941091572053</v>
      </c>
      <c r="AZ263" s="7">
        <f t="shared" si="159"/>
        <v>145.87263602978175</v>
      </c>
      <c r="BA263" s="7">
        <f t="shared" si="163"/>
        <v>156.93918169046091</v>
      </c>
      <c r="BB263" s="7">
        <f t="shared" si="161"/>
        <v>162.09552643526442</v>
      </c>
      <c r="BC263" s="7">
        <f t="shared" si="141"/>
        <v>88.28318244951447</v>
      </c>
      <c r="BD263" s="7">
        <f t="shared" si="133"/>
        <v>11.771090993268595</v>
      </c>
      <c r="BE263" s="40">
        <f t="shared" si="142"/>
        <v>0.98793115672459009</v>
      </c>
      <c r="BF263" s="40">
        <f t="shared" si="143"/>
        <v>0</v>
      </c>
      <c r="BG263" s="40">
        <f t="shared" si="144"/>
        <v>0</v>
      </c>
      <c r="BH263" s="40">
        <f t="shared" si="144"/>
        <v>0</v>
      </c>
      <c r="BI263" s="40">
        <f t="shared" si="144"/>
        <v>0</v>
      </c>
      <c r="BJ263" s="40">
        <f t="shared" si="144"/>
        <v>0</v>
      </c>
      <c r="BK263" s="40">
        <f t="shared" si="145"/>
        <v>0</v>
      </c>
      <c r="BL263" s="40">
        <f t="shared" si="146"/>
        <v>0</v>
      </c>
      <c r="BM263" s="40">
        <f t="shared" si="146"/>
        <v>285.55166136593391</v>
      </c>
      <c r="BN263" s="40">
        <f t="shared" si="146"/>
        <v>586.47711775118717</v>
      </c>
      <c r="BO263" s="40">
        <f t="shared" si="146"/>
        <v>844.88766544777081</v>
      </c>
      <c r="BP263" s="40">
        <f t="shared" si="147"/>
        <v>1043.173052673784</v>
      </c>
      <c r="BQ263" s="40">
        <f t="shared" si="147"/>
        <v>1167.8204579718688</v>
      </c>
      <c r="BR263" s="40">
        <f t="shared" si="147"/>
        <v>1210.3353666605387</v>
      </c>
      <c r="BS263" s="40">
        <f t="shared" si="147"/>
        <v>1167.8204579718688</v>
      </c>
      <c r="BT263" s="40">
        <f t="shared" si="147"/>
        <v>1043.173052673784</v>
      </c>
      <c r="BU263" s="40">
        <f t="shared" si="147"/>
        <v>844.88766544777081</v>
      </c>
      <c r="BV263" s="40">
        <f t="shared" si="147"/>
        <v>586.47711775118717</v>
      </c>
      <c r="BW263" s="40">
        <f t="shared" si="156"/>
        <v>285.55166136593391</v>
      </c>
      <c r="BX263" s="40">
        <f t="shared" si="156"/>
        <v>0</v>
      </c>
      <c r="BY263" s="40">
        <f t="shared" si="156"/>
        <v>0</v>
      </c>
      <c r="BZ263" s="40">
        <f t="shared" si="156"/>
        <v>0</v>
      </c>
      <c r="CA263" s="40">
        <f t="shared" si="157"/>
        <v>0</v>
      </c>
      <c r="CB263" s="40">
        <f t="shared" si="157"/>
        <v>0</v>
      </c>
      <c r="CC263" s="40">
        <f t="shared" si="157"/>
        <v>0</v>
      </c>
      <c r="CD263" s="40">
        <f t="shared" si="157"/>
        <v>0</v>
      </c>
      <c r="CE263" s="40">
        <f t="shared" si="148"/>
        <v>617.27103699687473</v>
      </c>
      <c r="CF263" s="10">
        <f t="shared" si="134"/>
        <v>1.5408322078829002</v>
      </c>
      <c r="CG263" s="14">
        <v>44448</v>
      </c>
      <c r="CH263" s="35">
        <f t="shared" si="135"/>
        <v>6.5133333333333336</v>
      </c>
      <c r="CI263" s="7">
        <f t="shared" si="136"/>
        <v>32.50224361607291</v>
      </c>
      <c r="CJ263" s="7">
        <f t="shared" si="149"/>
        <v>16.576144244197184</v>
      </c>
      <c r="CK263" s="10">
        <f t="shared" si="137"/>
        <v>18.777624257084511</v>
      </c>
      <c r="CM263" s="17" t="s">
        <v>315</v>
      </c>
      <c r="CN263" t="s">
        <v>325</v>
      </c>
      <c r="CO263" s="18" t="s">
        <v>590</v>
      </c>
      <c r="CP263">
        <v>162</v>
      </c>
      <c r="CQ263">
        <v>173.4</v>
      </c>
      <c r="CR263">
        <v>207.9</v>
      </c>
      <c r="CS263">
        <v>225</v>
      </c>
      <c r="CT263">
        <v>211.7</v>
      </c>
      <c r="CU263">
        <v>206</v>
      </c>
      <c r="CV263">
        <v>224.2</v>
      </c>
      <c r="CW263">
        <v>232</v>
      </c>
      <c r="CX263">
        <v>192.3</v>
      </c>
      <c r="CY263">
        <v>202.9</v>
      </c>
      <c r="CZ263">
        <v>195.1</v>
      </c>
      <c r="DA263">
        <v>168.7</v>
      </c>
      <c r="DB263">
        <v>2401.1999999999998</v>
      </c>
      <c r="DC263" s="17">
        <v>-21.48</v>
      </c>
      <c r="DD263">
        <v>-47.55</v>
      </c>
      <c r="DE263">
        <v>617.39</v>
      </c>
      <c r="DF263" s="24">
        <v>7306</v>
      </c>
    </row>
    <row r="264" spans="1:110" ht="15.75" thickBot="1" x14ac:dyDescent="0.3">
      <c r="A264" s="8">
        <v>253</v>
      </c>
      <c r="B264" s="3" t="s">
        <v>24</v>
      </c>
      <c r="C264" s="14">
        <v>44449</v>
      </c>
      <c r="D264" s="11">
        <f t="shared" si="138"/>
        <v>3.8178244534082273</v>
      </c>
      <c r="E264" s="8">
        <f t="shared" si="150"/>
        <v>-180</v>
      </c>
      <c r="F264" s="3">
        <f t="shared" si="150"/>
        <v>-165</v>
      </c>
      <c r="G264" s="3">
        <f t="shared" si="150"/>
        <v>-150</v>
      </c>
      <c r="H264" s="3">
        <f t="shared" si="150"/>
        <v>-135</v>
      </c>
      <c r="I264" s="3">
        <f t="shared" si="151"/>
        <v>-120</v>
      </c>
      <c r="J264" s="3">
        <f t="shared" si="151"/>
        <v>-105</v>
      </c>
      <c r="K264" s="3">
        <f t="shared" si="151"/>
        <v>-90</v>
      </c>
      <c r="L264" s="3">
        <f t="shared" si="151"/>
        <v>-75</v>
      </c>
      <c r="M264" s="3">
        <f t="shared" si="151"/>
        <v>-60</v>
      </c>
      <c r="N264" s="3">
        <f t="shared" si="151"/>
        <v>-45</v>
      </c>
      <c r="O264" s="3">
        <f t="shared" si="164"/>
        <v>-30</v>
      </c>
      <c r="P264" s="3">
        <f t="shared" si="152"/>
        <v>-15</v>
      </c>
      <c r="Q264" s="3">
        <f t="shared" si="152"/>
        <v>0</v>
      </c>
      <c r="R264" s="3">
        <f t="shared" si="152"/>
        <v>15</v>
      </c>
      <c r="S264" s="3">
        <f t="shared" si="152"/>
        <v>30</v>
      </c>
      <c r="T264" s="3">
        <f t="shared" si="153"/>
        <v>45</v>
      </c>
      <c r="U264" s="3">
        <f t="shared" si="153"/>
        <v>60</v>
      </c>
      <c r="V264" s="3">
        <f t="shared" si="153"/>
        <v>75</v>
      </c>
      <c r="W264" s="3">
        <f t="shared" si="153"/>
        <v>90</v>
      </c>
      <c r="X264" s="3">
        <f t="shared" si="158"/>
        <v>105</v>
      </c>
      <c r="Y264" s="3">
        <f t="shared" si="158"/>
        <v>120</v>
      </c>
      <c r="Z264" s="3">
        <f t="shared" si="158"/>
        <v>135</v>
      </c>
      <c r="AA264" s="3">
        <f t="shared" si="158"/>
        <v>150</v>
      </c>
      <c r="AB264" s="3">
        <f t="shared" si="162"/>
        <v>165</v>
      </c>
      <c r="AC264" s="3">
        <f t="shared" si="160"/>
        <v>180</v>
      </c>
      <c r="AD264" s="7">
        <f t="shared" si="139"/>
        <v>161.69782445340823</v>
      </c>
      <c r="AE264" s="7">
        <f t="shared" si="139"/>
        <v>156.62349217795366</v>
      </c>
      <c r="AF264" s="7">
        <f t="shared" si="139"/>
        <v>145.64686033153203</v>
      </c>
      <c r="AG264" s="7">
        <f t="shared" si="139"/>
        <v>132.74059743222611</v>
      </c>
      <c r="AH264" s="7">
        <f t="shared" si="140"/>
        <v>119.15952329198478</v>
      </c>
      <c r="AI264" s="7">
        <f t="shared" si="140"/>
        <v>105.32591660049263</v>
      </c>
      <c r="AJ264" s="7">
        <f t="shared" si="140"/>
        <v>91.436679817765381</v>
      </c>
      <c r="AK264" s="7">
        <f t="shared" si="140"/>
        <v>77.633456273123045</v>
      </c>
      <c r="AL264" s="7">
        <f t="shared" si="140"/>
        <v>64.081098111386439</v>
      </c>
      <c r="AM264" s="7">
        <f t="shared" si="140"/>
        <v>51.0578137916796</v>
      </c>
      <c r="AN264" s="7">
        <f t="shared" si="140"/>
        <v>39.15587884633927</v>
      </c>
      <c r="AO264" s="7">
        <f t="shared" si="154"/>
        <v>29.799123683723302</v>
      </c>
      <c r="AP264" s="7">
        <f t="shared" si="154"/>
        <v>25.937824453408222</v>
      </c>
      <c r="AQ264" s="7">
        <f t="shared" si="154"/>
        <v>29.799123683723302</v>
      </c>
      <c r="AR264" s="7">
        <f t="shared" si="154"/>
        <v>39.15587884633927</v>
      </c>
      <c r="AS264" s="7">
        <f t="shared" si="155"/>
        <v>51.0578137916796</v>
      </c>
      <c r="AT264" s="7">
        <f t="shared" si="155"/>
        <v>64.081098111386439</v>
      </c>
      <c r="AU264" s="7">
        <f t="shared" si="155"/>
        <v>77.633456273123045</v>
      </c>
      <c r="AV264" s="7">
        <f t="shared" si="155"/>
        <v>91.436679817765381</v>
      </c>
      <c r="AW264" s="7">
        <f t="shared" si="159"/>
        <v>105.32591660049263</v>
      </c>
      <c r="AX264" s="7">
        <f t="shared" si="159"/>
        <v>119.15952329198478</v>
      </c>
      <c r="AY264" s="7">
        <f t="shared" si="159"/>
        <v>132.74059743222611</v>
      </c>
      <c r="AZ264" s="7">
        <f t="shared" si="159"/>
        <v>145.64686033153203</v>
      </c>
      <c r="BA264" s="7">
        <f t="shared" si="163"/>
        <v>156.62349217795366</v>
      </c>
      <c r="BB264" s="7">
        <f t="shared" si="161"/>
        <v>161.69782445340823</v>
      </c>
      <c r="BC264" s="7">
        <f t="shared" si="141"/>
        <v>88.445698205339809</v>
      </c>
      <c r="BD264" s="7">
        <f t="shared" si="133"/>
        <v>11.792759760711975</v>
      </c>
      <c r="BE264" s="40">
        <f t="shared" si="142"/>
        <v>0.9884616339767095</v>
      </c>
      <c r="BF264" s="40">
        <f t="shared" si="143"/>
        <v>0</v>
      </c>
      <c r="BG264" s="40">
        <f t="shared" si="144"/>
        <v>0</v>
      </c>
      <c r="BH264" s="40">
        <f t="shared" si="144"/>
        <v>0</v>
      </c>
      <c r="BI264" s="40">
        <f t="shared" si="144"/>
        <v>0</v>
      </c>
      <c r="BJ264" s="40">
        <f t="shared" si="144"/>
        <v>0</v>
      </c>
      <c r="BK264" s="40">
        <f t="shared" si="145"/>
        <v>0</v>
      </c>
      <c r="BL264" s="40">
        <f t="shared" si="146"/>
        <v>0</v>
      </c>
      <c r="BM264" s="40">
        <f t="shared" si="146"/>
        <v>289.38552848879084</v>
      </c>
      <c r="BN264" s="40">
        <f t="shared" si="146"/>
        <v>590.61935732629252</v>
      </c>
      <c r="BO264" s="40">
        <f t="shared" si="146"/>
        <v>849.29471045089531</v>
      </c>
      <c r="BP264" s="40">
        <f t="shared" si="147"/>
        <v>1047.7832900283909</v>
      </c>
      <c r="BQ264" s="40">
        <f t="shared" si="147"/>
        <v>1172.5584273784593</v>
      </c>
      <c r="BR264" s="40">
        <f t="shared" si="147"/>
        <v>1215.1169030913582</v>
      </c>
      <c r="BS264" s="40">
        <f t="shared" si="147"/>
        <v>1172.5584273784593</v>
      </c>
      <c r="BT264" s="40">
        <f t="shared" si="147"/>
        <v>1047.7832900283909</v>
      </c>
      <c r="BU264" s="40">
        <f t="shared" si="147"/>
        <v>849.29471045089531</v>
      </c>
      <c r="BV264" s="40">
        <f t="shared" si="147"/>
        <v>590.61935732629252</v>
      </c>
      <c r="BW264" s="40">
        <f t="shared" si="156"/>
        <v>289.38552848879084</v>
      </c>
      <c r="BX264" s="40">
        <f t="shared" si="156"/>
        <v>0</v>
      </c>
      <c r="BY264" s="40">
        <f t="shared" si="156"/>
        <v>0</v>
      </c>
      <c r="BZ264" s="40">
        <f t="shared" si="156"/>
        <v>0</v>
      </c>
      <c r="CA264" s="40">
        <f t="shared" si="157"/>
        <v>0</v>
      </c>
      <c r="CB264" s="40">
        <f t="shared" si="157"/>
        <v>0</v>
      </c>
      <c r="CC264" s="40">
        <f t="shared" si="157"/>
        <v>0</v>
      </c>
      <c r="CD264" s="40">
        <f t="shared" si="157"/>
        <v>0</v>
      </c>
      <c r="CE264" s="40">
        <f t="shared" si="148"/>
        <v>619.70962057659267</v>
      </c>
      <c r="CF264" s="10">
        <f t="shared" si="134"/>
        <v>1.5436686429084194</v>
      </c>
      <c r="CG264" s="14">
        <v>44449</v>
      </c>
      <c r="CH264" s="35">
        <f t="shared" si="135"/>
        <v>6.5133333333333336</v>
      </c>
      <c r="CI264" s="7">
        <f t="shared" si="136"/>
        <v>32.708119511834212</v>
      </c>
      <c r="CJ264" s="7">
        <f t="shared" si="149"/>
        <v>16.681140951035449</v>
      </c>
      <c r="CK264" s="10">
        <f t="shared" si="137"/>
        <v>18.879272833069056</v>
      </c>
      <c r="CM264" s="17" t="s">
        <v>61</v>
      </c>
      <c r="CN264" t="s">
        <v>85</v>
      </c>
      <c r="CO264" s="18" t="s">
        <v>591</v>
      </c>
      <c r="CP264">
        <v>225.7</v>
      </c>
      <c r="CQ264">
        <v>199.6</v>
      </c>
      <c r="CR264">
        <v>211</v>
      </c>
      <c r="CS264">
        <v>189.3</v>
      </c>
      <c r="CT264">
        <v>165.5</v>
      </c>
      <c r="CU264">
        <v>133.80000000000001</v>
      </c>
      <c r="CV264">
        <v>155.80000000000001</v>
      </c>
      <c r="CW264">
        <v>190.2</v>
      </c>
      <c r="CX264">
        <v>207.5</v>
      </c>
      <c r="CY264">
        <v>230.3</v>
      </c>
      <c r="CZ264">
        <v>207.3</v>
      </c>
      <c r="DA264">
        <v>212.2</v>
      </c>
      <c r="DB264">
        <v>2328.1999999999998</v>
      </c>
      <c r="DC264" s="17">
        <v>-10.47</v>
      </c>
      <c r="DD264">
        <v>-40.18</v>
      </c>
      <c r="DE264">
        <v>558.24</v>
      </c>
      <c r="DF264" s="24">
        <v>14611</v>
      </c>
    </row>
    <row r="265" spans="1:110" ht="15.75" thickBot="1" x14ac:dyDescent="0.3">
      <c r="A265" s="8">
        <v>254</v>
      </c>
      <c r="B265" s="3" t="s">
        <v>24</v>
      </c>
      <c r="C265" s="14">
        <v>44450</v>
      </c>
      <c r="D265" s="11">
        <f t="shared" si="138"/>
        <v>3.4189911677710714</v>
      </c>
      <c r="E265" s="8">
        <f t="shared" si="150"/>
        <v>-180</v>
      </c>
      <c r="F265" s="3">
        <f t="shared" si="150"/>
        <v>-165</v>
      </c>
      <c r="G265" s="3">
        <f t="shared" si="150"/>
        <v>-150</v>
      </c>
      <c r="H265" s="3">
        <f t="shared" si="150"/>
        <v>-135</v>
      </c>
      <c r="I265" s="3">
        <f t="shared" si="151"/>
        <v>-120</v>
      </c>
      <c r="J265" s="3">
        <f t="shared" si="151"/>
        <v>-105</v>
      </c>
      <c r="K265" s="3">
        <f t="shared" si="151"/>
        <v>-90</v>
      </c>
      <c r="L265" s="3">
        <f t="shared" si="151"/>
        <v>-75</v>
      </c>
      <c r="M265" s="3">
        <f t="shared" si="151"/>
        <v>-60</v>
      </c>
      <c r="N265" s="3">
        <f t="shared" si="151"/>
        <v>-45</v>
      </c>
      <c r="O265" s="3">
        <f t="shared" si="164"/>
        <v>-30</v>
      </c>
      <c r="P265" s="3">
        <f t="shared" si="152"/>
        <v>-15</v>
      </c>
      <c r="Q265" s="3">
        <f t="shared" si="152"/>
        <v>0</v>
      </c>
      <c r="R265" s="3">
        <f t="shared" si="152"/>
        <v>15</v>
      </c>
      <c r="S265" s="3">
        <f t="shared" si="152"/>
        <v>30</v>
      </c>
      <c r="T265" s="3">
        <f t="shared" si="153"/>
        <v>45</v>
      </c>
      <c r="U265" s="3">
        <f t="shared" si="153"/>
        <v>60</v>
      </c>
      <c r="V265" s="3">
        <f t="shared" si="153"/>
        <v>75</v>
      </c>
      <c r="W265" s="3">
        <f t="shared" si="153"/>
        <v>90</v>
      </c>
      <c r="X265" s="3">
        <f t="shared" si="158"/>
        <v>105</v>
      </c>
      <c r="Y265" s="3">
        <f t="shared" si="158"/>
        <v>120</v>
      </c>
      <c r="Z265" s="3">
        <f t="shared" si="158"/>
        <v>135</v>
      </c>
      <c r="AA265" s="3">
        <f t="shared" si="158"/>
        <v>150</v>
      </c>
      <c r="AB265" s="3">
        <f t="shared" si="162"/>
        <v>165</v>
      </c>
      <c r="AC265" s="3">
        <f t="shared" si="160"/>
        <v>180</v>
      </c>
      <c r="AD265" s="7">
        <f t="shared" si="139"/>
        <v>161.29899116777111</v>
      </c>
      <c r="AE265" s="7">
        <f t="shared" si="139"/>
        <v>156.30456223203558</v>
      </c>
      <c r="AF265" s="7">
        <f t="shared" si="139"/>
        <v>145.41770948002213</v>
      </c>
      <c r="AG265" s="7">
        <f t="shared" si="139"/>
        <v>132.55923725913314</v>
      </c>
      <c r="AH265" s="7">
        <f t="shared" si="140"/>
        <v>119.00136447334813</v>
      </c>
      <c r="AI265" s="7">
        <f t="shared" si="140"/>
        <v>105.17682068087618</v>
      </c>
      <c r="AJ265" s="7">
        <f t="shared" si="140"/>
        <v>91.286757380535121</v>
      </c>
      <c r="AK265" s="7">
        <f t="shared" si="140"/>
        <v>77.473788499334731</v>
      </c>
      <c r="AL265" s="7">
        <f t="shared" si="140"/>
        <v>63.901355867593537</v>
      </c>
      <c r="AM265" s="7">
        <f t="shared" si="140"/>
        <v>50.843588101704164</v>
      </c>
      <c r="AN265" s="7">
        <f t="shared" si="140"/>
        <v>38.885749247924892</v>
      </c>
      <c r="AO265" s="7">
        <f t="shared" si="154"/>
        <v>29.450351871225582</v>
      </c>
      <c r="AP265" s="7">
        <f t="shared" si="154"/>
        <v>25.538991167771073</v>
      </c>
      <c r="AQ265" s="7">
        <f t="shared" si="154"/>
        <v>29.450351871225582</v>
      </c>
      <c r="AR265" s="7">
        <f t="shared" si="154"/>
        <v>38.885749247924892</v>
      </c>
      <c r="AS265" s="7">
        <f t="shared" si="155"/>
        <v>50.843588101704164</v>
      </c>
      <c r="AT265" s="7">
        <f t="shared" si="155"/>
        <v>63.901355867593537</v>
      </c>
      <c r="AU265" s="7">
        <f t="shared" si="155"/>
        <v>77.473788499334731</v>
      </c>
      <c r="AV265" s="7">
        <f t="shared" si="155"/>
        <v>91.286757380535121</v>
      </c>
      <c r="AW265" s="7">
        <f t="shared" si="159"/>
        <v>105.17682068087618</v>
      </c>
      <c r="AX265" s="7">
        <f t="shared" si="159"/>
        <v>119.00136447334813</v>
      </c>
      <c r="AY265" s="7">
        <f t="shared" si="159"/>
        <v>132.55923725913314</v>
      </c>
      <c r="AZ265" s="7">
        <f t="shared" si="159"/>
        <v>145.41770948002213</v>
      </c>
      <c r="BA265" s="7">
        <f t="shared" si="163"/>
        <v>156.30456223203558</v>
      </c>
      <c r="BB265" s="7">
        <f t="shared" si="161"/>
        <v>161.29899116777111</v>
      </c>
      <c r="BC265" s="7">
        <f t="shared" si="141"/>
        <v>88.608512595506895</v>
      </c>
      <c r="BD265" s="7">
        <f t="shared" si="133"/>
        <v>11.814468346067587</v>
      </c>
      <c r="BE265" s="40">
        <f t="shared" si="142"/>
        <v>0.98899553029569987</v>
      </c>
      <c r="BF265" s="40">
        <f t="shared" si="143"/>
        <v>0</v>
      </c>
      <c r="BG265" s="40">
        <f t="shared" si="144"/>
        <v>0</v>
      </c>
      <c r="BH265" s="40">
        <f t="shared" si="144"/>
        <v>0</v>
      </c>
      <c r="BI265" s="40">
        <f t="shared" si="144"/>
        <v>0</v>
      </c>
      <c r="BJ265" s="40">
        <f t="shared" si="144"/>
        <v>0</v>
      </c>
      <c r="BK265" s="40">
        <f t="shared" si="145"/>
        <v>0</v>
      </c>
      <c r="BL265" s="40">
        <f t="shared" si="146"/>
        <v>0</v>
      </c>
      <c r="BM265" s="40">
        <f t="shared" si="146"/>
        <v>293.22082517650057</v>
      </c>
      <c r="BN265" s="40">
        <f t="shared" si="146"/>
        <v>594.7500608999859</v>
      </c>
      <c r="BO265" s="40">
        <f t="shared" si="146"/>
        <v>853.67908566844767</v>
      </c>
      <c r="BP265" s="40">
        <f t="shared" si="147"/>
        <v>1052.362314344361</v>
      </c>
      <c r="BQ265" s="40">
        <f t="shared" si="147"/>
        <v>1177.2598132330227</v>
      </c>
      <c r="BR265" s="40">
        <f t="shared" si="147"/>
        <v>1219.8600241880454</v>
      </c>
      <c r="BS265" s="40">
        <f t="shared" si="147"/>
        <v>1177.2598132330227</v>
      </c>
      <c r="BT265" s="40">
        <f t="shared" si="147"/>
        <v>1052.362314344361</v>
      </c>
      <c r="BU265" s="40">
        <f t="shared" si="147"/>
        <v>853.67908566844767</v>
      </c>
      <c r="BV265" s="40">
        <f t="shared" si="147"/>
        <v>594.7500608999859</v>
      </c>
      <c r="BW265" s="40">
        <f t="shared" si="156"/>
        <v>293.22082517650057</v>
      </c>
      <c r="BX265" s="40">
        <f t="shared" si="156"/>
        <v>0</v>
      </c>
      <c r="BY265" s="40">
        <f t="shared" si="156"/>
        <v>0</v>
      </c>
      <c r="BZ265" s="40">
        <f t="shared" si="156"/>
        <v>0</v>
      </c>
      <c r="CA265" s="40">
        <f t="shared" si="157"/>
        <v>0</v>
      </c>
      <c r="CB265" s="40">
        <f t="shared" si="157"/>
        <v>0</v>
      </c>
      <c r="CC265" s="40">
        <f t="shared" si="157"/>
        <v>0</v>
      </c>
      <c r="CD265" s="40">
        <f t="shared" si="157"/>
        <v>0</v>
      </c>
      <c r="CE265" s="40">
        <f t="shared" si="148"/>
        <v>622.1286123359032</v>
      </c>
      <c r="CF265" s="10">
        <f t="shared" si="134"/>
        <v>1.5465102900864618</v>
      </c>
      <c r="CG265" s="14">
        <v>44450</v>
      </c>
      <c r="CH265" s="35">
        <f t="shared" si="135"/>
        <v>6.5133333333333336</v>
      </c>
      <c r="CI265" s="7">
        <f t="shared" si="136"/>
        <v>32.912986775528907</v>
      </c>
      <c r="CJ265" s="7">
        <f t="shared" si="149"/>
        <v>16.785623255519742</v>
      </c>
      <c r="CK265" s="10">
        <f t="shared" si="137"/>
        <v>18.980154093019664</v>
      </c>
      <c r="CM265" s="17" t="s">
        <v>272</v>
      </c>
      <c r="CN265" t="s">
        <v>279</v>
      </c>
      <c r="CO265" s="18" t="s">
        <v>592</v>
      </c>
      <c r="CP265">
        <v>228.7</v>
      </c>
      <c r="CQ265">
        <v>207.1</v>
      </c>
      <c r="CR265">
        <v>228</v>
      </c>
      <c r="CS265">
        <v>213.6</v>
      </c>
      <c r="CT265">
        <v>204.5</v>
      </c>
      <c r="CU265">
        <v>167</v>
      </c>
      <c r="CV265">
        <v>194.2</v>
      </c>
      <c r="CW265">
        <v>242.2</v>
      </c>
      <c r="CX265">
        <v>283</v>
      </c>
      <c r="CY265">
        <v>294.2</v>
      </c>
      <c r="CZ265">
        <v>282.10000000000002</v>
      </c>
      <c r="DA265">
        <v>248.5</v>
      </c>
      <c r="DB265">
        <v>2793.1</v>
      </c>
      <c r="DC265" s="17">
        <v>-6.47</v>
      </c>
      <c r="DD265">
        <v>-37.08</v>
      </c>
      <c r="DE265">
        <v>169.85</v>
      </c>
      <c r="DF265" s="24">
        <v>34772</v>
      </c>
    </row>
    <row r="266" spans="1:110" ht="15.75" thickBot="1" x14ac:dyDescent="0.3">
      <c r="A266" s="8">
        <v>255</v>
      </c>
      <c r="B266" s="3" t="s">
        <v>24</v>
      </c>
      <c r="C266" s="14">
        <v>44451</v>
      </c>
      <c r="D266" s="11">
        <f t="shared" si="138"/>
        <v>3.019144761263032</v>
      </c>
      <c r="E266" s="8">
        <f t="shared" si="150"/>
        <v>-180</v>
      </c>
      <c r="F266" s="3">
        <f t="shared" si="150"/>
        <v>-165</v>
      </c>
      <c r="G266" s="3">
        <f t="shared" si="150"/>
        <v>-150</v>
      </c>
      <c r="H266" s="3">
        <f t="shared" si="150"/>
        <v>-135</v>
      </c>
      <c r="I266" s="3">
        <f t="shared" si="151"/>
        <v>-120</v>
      </c>
      <c r="J266" s="3">
        <f t="shared" si="151"/>
        <v>-105</v>
      </c>
      <c r="K266" s="3">
        <f t="shared" si="151"/>
        <v>-90</v>
      </c>
      <c r="L266" s="3">
        <f t="shared" si="151"/>
        <v>-75</v>
      </c>
      <c r="M266" s="3">
        <f t="shared" si="151"/>
        <v>-60</v>
      </c>
      <c r="N266" s="3">
        <f t="shared" si="151"/>
        <v>-45</v>
      </c>
      <c r="O266" s="3">
        <f t="shared" si="164"/>
        <v>-30</v>
      </c>
      <c r="P266" s="3">
        <f t="shared" si="152"/>
        <v>-15</v>
      </c>
      <c r="Q266" s="3">
        <f t="shared" si="152"/>
        <v>0</v>
      </c>
      <c r="R266" s="3">
        <f t="shared" si="152"/>
        <v>15</v>
      </c>
      <c r="S266" s="3">
        <f t="shared" si="152"/>
        <v>30</v>
      </c>
      <c r="T266" s="3">
        <f t="shared" si="153"/>
        <v>45</v>
      </c>
      <c r="U266" s="3">
        <f t="shared" si="153"/>
        <v>60</v>
      </c>
      <c r="V266" s="3">
        <f t="shared" si="153"/>
        <v>75</v>
      </c>
      <c r="W266" s="3">
        <f t="shared" si="153"/>
        <v>90</v>
      </c>
      <c r="X266" s="3">
        <f t="shared" si="158"/>
        <v>105</v>
      </c>
      <c r="Y266" s="3">
        <f t="shared" si="158"/>
        <v>120</v>
      </c>
      <c r="Z266" s="3">
        <f t="shared" si="158"/>
        <v>135</v>
      </c>
      <c r="AA266" s="3">
        <f t="shared" si="158"/>
        <v>150</v>
      </c>
      <c r="AB266" s="3">
        <f t="shared" si="162"/>
        <v>165</v>
      </c>
      <c r="AC266" s="3">
        <f t="shared" si="160"/>
        <v>180</v>
      </c>
      <c r="AD266" s="7">
        <f t="shared" si="139"/>
        <v>160.89914476126302</v>
      </c>
      <c r="AE266" s="7">
        <f t="shared" si="139"/>
        <v>155.98256149050013</v>
      </c>
      <c r="AF266" s="7">
        <f t="shared" si="139"/>
        <v>145.18528430162939</v>
      </c>
      <c r="AG266" s="7">
        <f t="shared" si="139"/>
        <v>132.37539248477714</v>
      </c>
      <c r="AH266" s="7">
        <f t="shared" si="140"/>
        <v>118.84150398220734</v>
      </c>
      <c r="AI266" s="7">
        <f t="shared" si="140"/>
        <v>105.02669617840294</v>
      </c>
      <c r="AJ266" s="7">
        <f t="shared" si="140"/>
        <v>91.136400364440078</v>
      </c>
      <c r="AK266" s="7">
        <f t="shared" si="140"/>
        <v>77.314235396310011</v>
      </c>
      <c r="AL266" s="7">
        <f t="shared" si="140"/>
        <v>63.722246627722129</v>
      </c>
      <c r="AM266" s="7">
        <f t="shared" si="140"/>
        <v>50.630437801597658</v>
      </c>
      <c r="AN266" s="7">
        <f t="shared" si="140"/>
        <v>38.616814828959605</v>
      </c>
      <c r="AO266" s="7">
        <f t="shared" si="154"/>
        <v>29.101868084358735</v>
      </c>
      <c r="AP266" s="7">
        <f t="shared" si="154"/>
        <v>25.13914476126304</v>
      </c>
      <c r="AQ266" s="7">
        <f t="shared" si="154"/>
        <v>29.101868084358735</v>
      </c>
      <c r="AR266" s="7">
        <f t="shared" si="154"/>
        <v>38.616814828959605</v>
      </c>
      <c r="AS266" s="7">
        <f t="shared" si="155"/>
        <v>50.630437801597658</v>
      </c>
      <c r="AT266" s="7">
        <f t="shared" si="155"/>
        <v>63.722246627722129</v>
      </c>
      <c r="AU266" s="7">
        <f t="shared" si="155"/>
        <v>77.314235396310011</v>
      </c>
      <c r="AV266" s="7">
        <f t="shared" si="155"/>
        <v>91.136400364440078</v>
      </c>
      <c r="AW266" s="7">
        <f t="shared" si="159"/>
        <v>105.02669617840294</v>
      </c>
      <c r="AX266" s="7">
        <f t="shared" si="159"/>
        <v>118.84150398220734</v>
      </c>
      <c r="AY266" s="7">
        <f t="shared" si="159"/>
        <v>132.37539248477714</v>
      </c>
      <c r="AZ266" s="7">
        <f t="shared" si="159"/>
        <v>145.18528430162939</v>
      </c>
      <c r="BA266" s="7">
        <f t="shared" si="163"/>
        <v>155.98256149050013</v>
      </c>
      <c r="BB266" s="7">
        <f t="shared" si="161"/>
        <v>160.89914476126302</v>
      </c>
      <c r="BC266" s="7">
        <f t="shared" si="141"/>
        <v>88.771593434380321</v>
      </c>
      <c r="BD266" s="7">
        <f t="shared" si="133"/>
        <v>11.836212457917377</v>
      </c>
      <c r="BE266" s="40">
        <f t="shared" si="142"/>
        <v>0.98953268747655954</v>
      </c>
      <c r="BF266" s="40">
        <f t="shared" si="143"/>
        <v>0</v>
      </c>
      <c r="BG266" s="40">
        <f t="shared" si="144"/>
        <v>0</v>
      </c>
      <c r="BH266" s="40">
        <f t="shared" si="144"/>
        <v>0</v>
      </c>
      <c r="BI266" s="40">
        <f t="shared" si="144"/>
        <v>0</v>
      </c>
      <c r="BJ266" s="40">
        <f t="shared" si="144"/>
        <v>0</v>
      </c>
      <c r="BK266" s="40">
        <f t="shared" si="145"/>
        <v>0</v>
      </c>
      <c r="BL266" s="40">
        <f t="shared" si="146"/>
        <v>0</v>
      </c>
      <c r="BM266" s="40">
        <f t="shared" si="146"/>
        <v>297.05615338578622</v>
      </c>
      <c r="BN266" s="40">
        <f t="shared" si="146"/>
        <v>598.86759697457001</v>
      </c>
      <c r="BO266" s="40">
        <f t="shared" si="146"/>
        <v>858.03895913087558</v>
      </c>
      <c r="BP266" s="40">
        <f t="shared" si="147"/>
        <v>1056.9081398246776</v>
      </c>
      <c r="BQ266" s="40">
        <f t="shared" si="147"/>
        <v>1181.9225330385541</v>
      </c>
      <c r="BR266" s="40">
        <f t="shared" si="147"/>
        <v>1224.562614471032</v>
      </c>
      <c r="BS266" s="40">
        <f t="shared" si="147"/>
        <v>1181.9225330385541</v>
      </c>
      <c r="BT266" s="40">
        <f t="shared" si="147"/>
        <v>1056.9081398246776</v>
      </c>
      <c r="BU266" s="40">
        <f t="shared" si="147"/>
        <v>858.03895913087558</v>
      </c>
      <c r="BV266" s="40">
        <f t="shared" si="147"/>
        <v>598.86759697457001</v>
      </c>
      <c r="BW266" s="40">
        <f t="shared" si="156"/>
        <v>297.05615338578622</v>
      </c>
      <c r="BX266" s="40">
        <f t="shared" si="156"/>
        <v>0</v>
      </c>
      <c r="BY266" s="40">
        <f t="shared" si="156"/>
        <v>0</v>
      </c>
      <c r="BZ266" s="40">
        <f t="shared" si="156"/>
        <v>0</v>
      </c>
      <c r="CA266" s="40">
        <f t="shared" si="157"/>
        <v>0</v>
      </c>
      <c r="CB266" s="40">
        <f t="shared" si="157"/>
        <v>0</v>
      </c>
      <c r="CC266" s="40">
        <f t="shared" si="157"/>
        <v>0</v>
      </c>
      <c r="CD266" s="40">
        <f t="shared" si="157"/>
        <v>0</v>
      </c>
      <c r="CE266" s="40">
        <f t="shared" si="148"/>
        <v>624.5269333802263</v>
      </c>
      <c r="CF266" s="10">
        <f t="shared" si="134"/>
        <v>1.5493565876717175</v>
      </c>
      <c r="CG266" s="14">
        <v>44451</v>
      </c>
      <c r="CH266" s="35">
        <f t="shared" si="135"/>
        <v>6.5133333333333336</v>
      </c>
      <c r="CI266" s="7">
        <f t="shared" si="136"/>
        <v>33.116760690281581</v>
      </c>
      <c r="CJ266" s="7">
        <f t="shared" si="149"/>
        <v>16.889547952043607</v>
      </c>
      <c r="CK266" s="10">
        <f t="shared" si="137"/>
        <v>19.080224857136994</v>
      </c>
      <c r="CM266" s="17" t="s">
        <v>57</v>
      </c>
      <c r="CN266" t="s">
        <v>59</v>
      </c>
      <c r="CO266" s="18" t="s">
        <v>593</v>
      </c>
      <c r="CP266">
        <v>113.2</v>
      </c>
      <c r="CQ266">
        <v>92.7</v>
      </c>
      <c r="CR266">
        <v>96.2</v>
      </c>
      <c r="CS266">
        <v>97.7</v>
      </c>
      <c r="CT266">
        <v>121.3</v>
      </c>
      <c r="CU266">
        <v>144</v>
      </c>
      <c r="CV266">
        <v>185.9</v>
      </c>
      <c r="CW266">
        <v>211.7</v>
      </c>
      <c r="CX266">
        <v>221</v>
      </c>
      <c r="CY266">
        <v>234.7</v>
      </c>
      <c r="CZ266">
        <v>194.3</v>
      </c>
      <c r="DA266">
        <v>151.69999999999999</v>
      </c>
      <c r="DB266">
        <v>1864.4</v>
      </c>
      <c r="DC266" s="17">
        <v>0.9</v>
      </c>
      <c r="DD266">
        <v>-52.02</v>
      </c>
      <c r="DE266">
        <v>163</v>
      </c>
      <c r="DF266" s="24">
        <v>29677</v>
      </c>
    </row>
    <row r="267" spans="1:110" ht="15.75" thickBot="1" x14ac:dyDescent="0.3">
      <c r="A267" s="8">
        <v>256</v>
      </c>
      <c r="B267" s="3" t="s">
        <v>24</v>
      </c>
      <c r="C267" s="14">
        <v>44452</v>
      </c>
      <c r="D267" s="11">
        <f t="shared" si="138"/>
        <v>2.6184037170037402</v>
      </c>
      <c r="E267" s="8">
        <f t="shared" si="150"/>
        <v>-180</v>
      </c>
      <c r="F267" s="3">
        <f t="shared" si="150"/>
        <v>-165</v>
      </c>
      <c r="G267" s="3">
        <f t="shared" si="150"/>
        <v>-150</v>
      </c>
      <c r="H267" s="3">
        <f t="shared" si="150"/>
        <v>-135</v>
      </c>
      <c r="I267" s="3">
        <f t="shared" si="151"/>
        <v>-120</v>
      </c>
      <c r="J267" s="3">
        <f t="shared" si="151"/>
        <v>-105</v>
      </c>
      <c r="K267" s="3">
        <f t="shared" si="151"/>
        <v>-90</v>
      </c>
      <c r="L267" s="3">
        <f t="shared" si="151"/>
        <v>-75</v>
      </c>
      <c r="M267" s="3">
        <f t="shared" si="151"/>
        <v>-60</v>
      </c>
      <c r="N267" s="3">
        <f t="shared" si="151"/>
        <v>-45</v>
      </c>
      <c r="O267" s="3">
        <f t="shared" si="164"/>
        <v>-30</v>
      </c>
      <c r="P267" s="3">
        <f t="shared" si="152"/>
        <v>-15</v>
      </c>
      <c r="Q267" s="3">
        <f t="shared" si="152"/>
        <v>0</v>
      </c>
      <c r="R267" s="3">
        <f t="shared" si="152"/>
        <v>15</v>
      </c>
      <c r="S267" s="3">
        <f t="shared" si="152"/>
        <v>30</v>
      </c>
      <c r="T267" s="3">
        <f t="shared" si="153"/>
        <v>45</v>
      </c>
      <c r="U267" s="3">
        <f t="shared" si="153"/>
        <v>60</v>
      </c>
      <c r="V267" s="3">
        <f t="shared" si="153"/>
        <v>75</v>
      </c>
      <c r="W267" s="3">
        <f t="shared" si="153"/>
        <v>90</v>
      </c>
      <c r="X267" s="3">
        <f t="shared" si="158"/>
        <v>105</v>
      </c>
      <c r="Y267" s="3">
        <f t="shared" si="158"/>
        <v>120</v>
      </c>
      <c r="Z267" s="3">
        <f t="shared" si="158"/>
        <v>135</v>
      </c>
      <c r="AA267" s="3">
        <f t="shared" si="158"/>
        <v>150</v>
      </c>
      <c r="AB267" s="3">
        <f t="shared" si="162"/>
        <v>165</v>
      </c>
      <c r="AC267" s="3">
        <f t="shared" si="160"/>
        <v>180</v>
      </c>
      <c r="AD267" s="7">
        <f t="shared" si="139"/>
        <v>160.49840371700375</v>
      </c>
      <c r="AE267" s="7">
        <f t="shared" si="139"/>
        <v>155.65765954672634</v>
      </c>
      <c r="AF267" s="7">
        <f t="shared" si="139"/>
        <v>144.94968894820039</v>
      </c>
      <c r="AG267" s="7">
        <f t="shared" si="139"/>
        <v>132.1891279704011</v>
      </c>
      <c r="AH267" s="7">
        <f t="shared" si="140"/>
        <v>118.67999244653524</v>
      </c>
      <c r="AI267" s="7">
        <f t="shared" si="140"/>
        <v>104.87559059953</v>
      </c>
      <c r="AJ267" s="7">
        <f t="shared" si="140"/>
        <v>90.985659254544601</v>
      </c>
      <c r="AK267" s="7">
        <f t="shared" si="140"/>
        <v>77.154855508760932</v>
      </c>
      <c r="AL267" s="7">
        <f t="shared" si="140"/>
        <v>63.54384334403359</v>
      </c>
      <c r="AM267" s="7">
        <f t="shared" si="140"/>
        <v>50.418460055493291</v>
      </c>
      <c r="AN267" s="7">
        <f t="shared" si="140"/>
        <v>38.349209469415456</v>
      </c>
      <c r="AO267" s="7">
        <f t="shared" si="154"/>
        <v>28.753827177254013</v>
      </c>
      <c r="AP267" s="7">
        <f t="shared" si="154"/>
        <v>24.738403717003749</v>
      </c>
      <c r="AQ267" s="7">
        <f t="shared" si="154"/>
        <v>28.753827177254013</v>
      </c>
      <c r="AR267" s="7">
        <f t="shared" si="154"/>
        <v>38.349209469415456</v>
      </c>
      <c r="AS267" s="7">
        <f t="shared" si="155"/>
        <v>50.418460055493291</v>
      </c>
      <c r="AT267" s="7">
        <f t="shared" si="155"/>
        <v>63.54384334403359</v>
      </c>
      <c r="AU267" s="7">
        <f t="shared" si="155"/>
        <v>77.154855508760932</v>
      </c>
      <c r="AV267" s="7">
        <f t="shared" si="155"/>
        <v>90.985659254544601</v>
      </c>
      <c r="AW267" s="7">
        <f t="shared" si="159"/>
        <v>104.87559059953</v>
      </c>
      <c r="AX267" s="7">
        <f t="shared" si="159"/>
        <v>118.67999244653524</v>
      </c>
      <c r="AY267" s="7">
        <f t="shared" si="159"/>
        <v>132.1891279704011</v>
      </c>
      <c r="AZ267" s="7">
        <f t="shared" si="159"/>
        <v>144.94968894820039</v>
      </c>
      <c r="BA267" s="7">
        <f t="shared" si="163"/>
        <v>155.65765954672634</v>
      </c>
      <c r="BB267" s="7">
        <f t="shared" si="161"/>
        <v>160.49840371700375</v>
      </c>
      <c r="BC267" s="7">
        <f t="shared" si="141"/>
        <v>88.934908784325557</v>
      </c>
      <c r="BD267" s="7">
        <f t="shared" si="133"/>
        <v>11.857987837910075</v>
      </c>
      <c r="BE267" s="40">
        <f t="shared" si="142"/>
        <v>0.99007294634802301</v>
      </c>
      <c r="BF267" s="40">
        <f t="shared" si="143"/>
        <v>0</v>
      </c>
      <c r="BG267" s="40">
        <f t="shared" si="144"/>
        <v>0</v>
      </c>
      <c r="BH267" s="40">
        <f t="shared" si="144"/>
        <v>0</v>
      </c>
      <c r="BI267" s="40">
        <f t="shared" si="144"/>
        <v>0</v>
      </c>
      <c r="BJ267" s="40">
        <f t="shared" si="144"/>
        <v>0</v>
      </c>
      <c r="BK267" s="40">
        <f t="shared" si="145"/>
        <v>0</v>
      </c>
      <c r="BL267" s="40">
        <f t="shared" si="146"/>
        <v>0</v>
      </c>
      <c r="BM267" s="40">
        <f t="shared" si="146"/>
        <v>300.89012116679652</v>
      </c>
      <c r="BN267" s="40">
        <f t="shared" si="146"/>
        <v>602.97035675364941</v>
      </c>
      <c r="BO267" s="40">
        <f t="shared" si="146"/>
        <v>862.37253583143411</v>
      </c>
      <c r="BP267" s="40">
        <f t="shared" si="147"/>
        <v>1061.4188285783691</v>
      </c>
      <c r="BQ267" s="40">
        <f t="shared" si="147"/>
        <v>1186.5445590833031</v>
      </c>
      <c r="BR267" s="40">
        <f t="shared" si="147"/>
        <v>1229.2226155923711</v>
      </c>
      <c r="BS267" s="40">
        <f t="shared" si="147"/>
        <v>1186.5445590833031</v>
      </c>
      <c r="BT267" s="40">
        <f t="shared" si="147"/>
        <v>1061.4188285783691</v>
      </c>
      <c r="BU267" s="40">
        <f t="shared" si="147"/>
        <v>862.37253583143411</v>
      </c>
      <c r="BV267" s="40">
        <f t="shared" si="147"/>
        <v>602.97035675364941</v>
      </c>
      <c r="BW267" s="40">
        <f t="shared" si="156"/>
        <v>300.89012116679652</v>
      </c>
      <c r="BX267" s="40">
        <f t="shared" si="156"/>
        <v>0</v>
      </c>
      <c r="BY267" s="40">
        <f t="shared" si="156"/>
        <v>0</v>
      </c>
      <c r="BZ267" s="40">
        <f t="shared" si="156"/>
        <v>0</v>
      </c>
      <c r="CA267" s="40">
        <f t="shared" si="157"/>
        <v>0</v>
      </c>
      <c r="CB267" s="40">
        <f t="shared" si="157"/>
        <v>0</v>
      </c>
      <c r="CC267" s="40">
        <f t="shared" si="157"/>
        <v>0</v>
      </c>
      <c r="CD267" s="40">
        <f t="shared" si="157"/>
        <v>0</v>
      </c>
      <c r="CE267" s="40">
        <f t="shared" si="148"/>
        <v>626.90353395210923</v>
      </c>
      <c r="CF267" s="10">
        <f t="shared" si="134"/>
        <v>1.5522069782473085</v>
      </c>
      <c r="CG267" s="14">
        <v>44452</v>
      </c>
      <c r="CH267" s="35">
        <f t="shared" si="135"/>
        <v>6.5133333333333336</v>
      </c>
      <c r="CI267" s="7">
        <f t="shared" si="136"/>
        <v>33.319358149815201</v>
      </c>
      <c r="CJ267" s="7">
        <f t="shared" si="149"/>
        <v>16.992872656405751</v>
      </c>
      <c r="CK267" s="10">
        <f t="shared" si="137"/>
        <v>19.179443051118287</v>
      </c>
      <c r="CM267" s="17" t="s">
        <v>61</v>
      </c>
      <c r="CN267" t="s">
        <v>86</v>
      </c>
      <c r="CO267" s="18" t="s">
        <v>594</v>
      </c>
      <c r="CP267">
        <v>229.8</v>
      </c>
      <c r="CQ267">
        <v>201.5</v>
      </c>
      <c r="CR267">
        <v>212.9</v>
      </c>
      <c r="CS267">
        <v>178.9</v>
      </c>
      <c r="CT267">
        <v>158.1</v>
      </c>
      <c r="CU267">
        <v>123.7</v>
      </c>
      <c r="CV267">
        <v>142.80000000000001</v>
      </c>
      <c r="CW267">
        <v>156.80000000000001</v>
      </c>
      <c r="CX267">
        <v>175.8</v>
      </c>
      <c r="CY267">
        <v>202</v>
      </c>
      <c r="CZ267">
        <v>202</v>
      </c>
      <c r="DA267">
        <v>215.5</v>
      </c>
      <c r="DB267">
        <v>2199.8000000000002</v>
      </c>
      <c r="DC267" s="17">
        <v>-11.63</v>
      </c>
      <c r="DD267">
        <v>-38.97</v>
      </c>
      <c r="DE267">
        <v>359.63</v>
      </c>
      <c r="DF267" s="24">
        <v>1493</v>
      </c>
    </row>
    <row r="268" spans="1:110" ht="15.75" thickBot="1" x14ac:dyDescent="0.3">
      <c r="A268" s="8">
        <v>257</v>
      </c>
      <c r="B268" s="3" t="s">
        <v>24</v>
      </c>
      <c r="C268" s="14">
        <v>44453</v>
      </c>
      <c r="D268" s="11">
        <f t="shared" si="138"/>
        <v>2.2168867832133294</v>
      </c>
      <c r="E268" s="8">
        <f t="shared" si="150"/>
        <v>-180</v>
      </c>
      <c r="F268" s="3">
        <f t="shared" si="150"/>
        <v>-165</v>
      </c>
      <c r="G268" s="3">
        <f t="shared" si="150"/>
        <v>-150</v>
      </c>
      <c r="H268" s="3">
        <f t="shared" si="150"/>
        <v>-135</v>
      </c>
      <c r="I268" s="3">
        <f t="shared" si="151"/>
        <v>-120</v>
      </c>
      <c r="J268" s="3">
        <f t="shared" si="151"/>
        <v>-105</v>
      </c>
      <c r="K268" s="3">
        <f t="shared" si="151"/>
        <v>-90</v>
      </c>
      <c r="L268" s="3">
        <f t="shared" si="151"/>
        <v>-75</v>
      </c>
      <c r="M268" s="3">
        <f t="shared" si="151"/>
        <v>-60</v>
      </c>
      <c r="N268" s="3">
        <f t="shared" si="151"/>
        <v>-45</v>
      </c>
      <c r="O268" s="3">
        <f t="shared" si="164"/>
        <v>-30</v>
      </c>
      <c r="P268" s="3">
        <f t="shared" si="152"/>
        <v>-15</v>
      </c>
      <c r="Q268" s="3">
        <f t="shared" si="152"/>
        <v>0</v>
      </c>
      <c r="R268" s="3">
        <f t="shared" si="152"/>
        <v>15</v>
      </c>
      <c r="S268" s="3">
        <f t="shared" si="152"/>
        <v>30</v>
      </c>
      <c r="T268" s="3">
        <f t="shared" si="153"/>
        <v>45</v>
      </c>
      <c r="U268" s="3">
        <f t="shared" si="153"/>
        <v>60</v>
      </c>
      <c r="V268" s="3">
        <f t="shared" si="153"/>
        <v>75</v>
      </c>
      <c r="W268" s="3">
        <f t="shared" si="153"/>
        <v>90</v>
      </c>
      <c r="X268" s="3">
        <f t="shared" si="158"/>
        <v>105</v>
      </c>
      <c r="Y268" s="3">
        <f t="shared" si="158"/>
        <v>120</v>
      </c>
      <c r="Z268" s="3">
        <f t="shared" si="158"/>
        <v>135</v>
      </c>
      <c r="AA268" s="3">
        <f t="shared" si="158"/>
        <v>150</v>
      </c>
      <c r="AB268" s="3">
        <f t="shared" si="162"/>
        <v>165</v>
      </c>
      <c r="AC268" s="3">
        <f t="shared" si="160"/>
        <v>180</v>
      </c>
      <c r="AD268" s="7">
        <f t="shared" si="139"/>
        <v>160.09688678321334</v>
      </c>
      <c r="AE268" s="7">
        <f t="shared" si="139"/>
        <v>155.33002578670403</v>
      </c>
      <c r="AF268" s="7">
        <f t="shared" si="139"/>
        <v>144.71103071475255</v>
      </c>
      <c r="AG268" s="7">
        <f t="shared" ref="AG268:AK331" si="165">DEGREES(ACOS((SIN(RADIANS($J$4))*SIN(RADIANS($D268))+COS(RADIANS($J$4))*COS(RADIANS($D268))*COS(RADIANS(H268)))))</f>
        <v>132.00051127323385</v>
      </c>
      <c r="AH268" s="7">
        <f t="shared" si="140"/>
        <v>118.51688226373805</v>
      </c>
      <c r="AI268" s="7">
        <f t="shared" si="140"/>
        <v>104.72355240086455</v>
      </c>
      <c r="AJ268" s="7">
        <f t="shared" si="140"/>
        <v>90.834584775379469</v>
      </c>
      <c r="AK268" s="7">
        <f t="shared" si="140"/>
        <v>76.995706978613313</v>
      </c>
      <c r="AL268" s="7">
        <f t="shared" si="140"/>
        <v>63.366217998374438</v>
      </c>
      <c r="AM268" s="7">
        <f t="shared" si="140"/>
        <v>50.207750731851839</v>
      </c>
      <c r="AN268" s="7">
        <f t="shared" si="140"/>
        <v>38.083066358513626</v>
      </c>
      <c r="AO268" s="7">
        <f t="shared" si="154"/>
        <v>28.406385350716949</v>
      </c>
      <c r="AP268" s="7">
        <f t="shared" si="154"/>
        <v>24.336886783213323</v>
      </c>
      <c r="AQ268" s="7">
        <f t="shared" si="154"/>
        <v>28.406385350716949</v>
      </c>
      <c r="AR268" s="7">
        <f t="shared" si="154"/>
        <v>38.083066358513626</v>
      </c>
      <c r="AS268" s="7">
        <f t="shared" si="155"/>
        <v>50.207750731851839</v>
      </c>
      <c r="AT268" s="7">
        <f t="shared" si="155"/>
        <v>63.366217998374438</v>
      </c>
      <c r="AU268" s="7">
        <f t="shared" si="155"/>
        <v>76.995706978613313</v>
      </c>
      <c r="AV268" s="7">
        <f t="shared" si="155"/>
        <v>90.834584775379469</v>
      </c>
      <c r="AW268" s="7">
        <f t="shared" si="159"/>
        <v>104.72355240086455</v>
      </c>
      <c r="AX268" s="7">
        <f t="shared" si="159"/>
        <v>118.51688226373805</v>
      </c>
      <c r="AY268" s="7">
        <f t="shared" si="159"/>
        <v>132.00051127323385</v>
      </c>
      <c r="AZ268" s="7">
        <f t="shared" si="159"/>
        <v>144.71103071475255</v>
      </c>
      <c r="BA268" s="7">
        <f t="shared" si="163"/>
        <v>155.33002578670403</v>
      </c>
      <c r="BB268" s="7">
        <f t="shared" si="161"/>
        <v>160.09688678321334</v>
      </c>
      <c r="BC268" s="7">
        <f t="shared" si="141"/>
        <v>89.098426927797732</v>
      </c>
      <c r="BD268" s="7">
        <f t="shared" ref="BD268:BD331" si="166">(2*BC268)/15</f>
        <v>11.879790257039698</v>
      </c>
      <c r="BE268" s="40">
        <f t="shared" si="142"/>
        <v>0.99061614681972687</v>
      </c>
      <c r="BF268" s="40">
        <f t="shared" si="143"/>
        <v>0</v>
      </c>
      <c r="BG268" s="40">
        <f t="shared" si="144"/>
        <v>0</v>
      </c>
      <c r="BH268" s="40">
        <f t="shared" si="144"/>
        <v>0</v>
      </c>
      <c r="BI268" s="40">
        <f t="shared" si="144"/>
        <v>0</v>
      </c>
      <c r="BJ268" s="40">
        <f t="shared" ref="BJ268:BK331" si="167">IF(1367*$BE268*COS(RADIANS(AH268))&gt;0,1367*$BE268*COS(RADIANS(AH268)),0)</f>
        <v>0</v>
      </c>
      <c r="BK268" s="40">
        <f t="shared" si="145"/>
        <v>0</v>
      </c>
      <c r="BL268" s="40">
        <f t="shared" si="146"/>
        <v>0</v>
      </c>
      <c r="BM268" s="40">
        <f t="shared" si="146"/>
        <v>304.72134367337014</v>
      </c>
      <c r="BN268" s="40">
        <f t="shared" si="146"/>
        <v>607.05675543282507</v>
      </c>
      <c r="BO268" s="40">
        <f t="shared" ref="BO268:BS331" si="168">IF(1367*$BE268*COS(RADIANS(AM268))&gt;0,1367*$BE268*COS(RADIANS(AM268)),0)</f>
        <v>866.67805925769244</v>
      </c>
      <c r="BP268" s="40">
        <f t="shared" si="147"/>
        <v>1065.8924923367986</v>
      </c>
      <c r="BQ268" s="40">
        <f t="shared" si="147"/>
        <v>1191.1239202732188</v>
      </c>
      <c r="BR268" s="40">
        <f t="shared" si="147"/>
        <v>1233.838028207806</v>
      </c>
      <c r="BS268" s="40">
        <f t="shared" si="147"/>
        <v>1191.1239202732188</v>
      </c>
      <c r="BT268" s="40">
        <f t="shared" si="147"/>
        <v>1065.8924923367986</v>
      </c>
      <c r="BU268" s="40">
        <f t="shared" si="147"/>
        <v>866.67805925769244</v>
      </c>
      <c r="BV268" s="40">
        <f t="shared" si="147"/>
        <v>607.05675543282507</v>
      </c>
      <c r="BW268" s="40">
        <f t="shared" si="156"/>
        <v>304.72134367337014</v>
      </c>
      <c r="BX268" s="40">
        <f t="shared" si="156"/>
        <v>0</v>
      </c>
      <c r="BY268" s="40">
        <f t="shared" si="156"/>
        <v>0</v>
      </c>
      <c r="BZ268" s="40">
        <f t="shared" si="156"/>
        <v>0</v>
      </c>
      <c r="CA268" s="40">
        <f t="shared" si="157"/>
        <v>0</v>
      </c>
      <c r="CB268" s="40">
        <f t="shared" si="157"/>
        <v>0</v>
      </c>
      <c r="CC268" s="40">
        <f t="shared" si="157"/>
        <v>0</v>
      </c>
      <c r="CD268" s="40">
        <f t="shared" si="157"/>
        <v>0</v>
      </c>
      <c r="CE268" s="40">
        <f t="shared" si="148"/>
        <v>629.25739438598112</v>
      </c>
      <c r="CF268" s="10">
        <f t="shared" ref="CF268:CF331" si="169">(PI()*BC268)/180</f>
        <v>1.5550609082376465</v>
      </c>
      <c r="CG268" s="14">
        <v>44453</v>
      </c>
      <c r="CH268" s="35">
        <f t="shared" ref="CH268:CH331" si="170">HLOOKUP(B268,$J$5:$V$7,3,)</f>
        <v>6.5133333333333336</v>
      </c>
      <c r="CI268" s="7">
        <f t="shared" ref="CI268:CI331" si="171">37.59*BE268*(CF$12*SIN(RADIANS($J$4))*SIN(RADIANS($D268))+COS(RADIANS($J$4))*COS(RADIANS($D268))*SIN(RADIANS(BC268)))</f>
        <v>33.520697727352214</v>
      </c>
      <c r="CJ268" s="7">
        <f t="shared" si="149"/>
        <v>17.095555840949629</v>
      </c>
      <c r="CK268" s="10">
        <f t="shared" ref="CK268:CK331" si="172">CI268*(0.29+0.52*($CH268/BD268))</f>
        <v>19.277767741069013</v>
      </c>
      <c r="CM268" s="17" t="s">
        <v>139</v>
      </c>
      <c r="CN268" t="s">
        <v>182</v>
      </c>
      <c r="CO268" s="18" t="s">
        <v>595</v>
      </c>
      <c r="CP268">
        <v>189.5</v>
      </c>
      <c r="CQ268">
        <v>203</v>
      </c>
      <c r="CR268">
        <v>202.5</v>
      </c>
      <c r="CS268">
        <v>239.4</v>
      </c>
      <c r="CT268">
        <v>243.4</v>
      </c>
      <c r="CU268">
        <v>249.7</v>
      </c>
      <c r="CV268">
        <v>266.60000000000002</v>
      </c>
      <c r="CW268">
        <v>272.5</v>
      </c>
      <c r="CX268">
        <v>236.3</v>
      </c>
      <c r="CY268">
        <v>211.1</v>
      </c>
      <c r="CZ268">
        <v>174.3</v>
      </c>
      <c r="DA268">
        <v>157.4</v>
      </c>
      <c r="DB268">
        <v>2645.7</v>
      </c>
      <c r="DC268" s="17">
        <v>-19.489999999999998</v>
      </c>
      <c r="DD268">
        <v>-44.17</v>
      </c>
      <c r="DE268">
        <v>732</v>
      </c>
      <c r="DF268" s="24">
        <v>9620</v>
      </c>
    </row>
    <row r="269" spans="1:110" ht="15.75" thickBot="1" x14ac:dyDescent="0.3">
      <c r="A269" s="8">
        <v>258</v>
      </c>
      <c r="B269" s="3" t="s">
        <v>24</v>
      </c>
      <c r="C269" s="14">
        <v>44454</v>
      </c>
      <c r="D269" s="11">
        <f t="shared" ref="D269:D332" si="173">(23.45)*SIN(RADIANS((360/365)*(A269-80)))</f>
        <v>1.8147129380247178</v>
      </c>
      <c r="E269" s="8">
        <f t="shared" si="150"/>
        <v>-180</v>
      </c>
      <c r="F269" s="3">
        <f t="shared" si="150"/>
        <v>-165</v>
      </c>
      <c r="G269" s="3">
        <f t="shared" si="150"/>
        <v>-150</v>
      </c>
      <c r="H269" s="3">
        <f t="shared" si="150"/>
        <v>-135</v>
      </c>
      <c r="I269" s="3">
        <f t="shared" si="151"/>
        <v>-120</v>
      </c>
      <c r="J269" s="3">
        <f t="shared" si="151"/>
        <v>-105</v>
      </c>
      <c r="K269" s="3">
        <f t="shared" si="151"/>
        <v>-90</v>
      </c>
      <c r="L269" s="3">
        <f t="shared" si="151"/>
        <v>-75</v>
      </c>
      <c r="M269" s="3">
        <f t="shared" si="151"/>
        <v>-60</v>
      </c>
      <c r="N269" s="3">
        <f t="shared" si="151"/>
        <v>-45</v>
      </c>
      <c r="O269" s="3">
        <f t="shared" si="164"/>
        <v>-30</v>
      </c>
      <c r="P269" s="3">
        <f t="shared" si="152"/>
        <v>-15</v>
      </c>
      <c r="Q269" s="3">
        <f t="shared" si="152"/>
        <v>0</v>
      </c>
      <c r="R269" s="3">
        <f t="shared" si="152"/>
        <v>15</v>
      </c>
      <c r="S269" s="3">
        <f t="shared" si="152"/>
        <v>30</v>
      </c>
      <c r="T269" s="3">
        <f t="shared" si="153"/>
        <v>45</v>
      </c>
      <c r="U269" s="3">
        <f t="shared" si="153"/>
        <v>60</v>
      </c>
      <c r="V269" s="3">
        <f t="shared" si="153"/>
        <v>75</v>
      </c>
      <c r="W269" s="3">
        <f t="shared" si="153"/>
        <v>90</v>
      </c>
      <c r="X269" s="3">
        <f t="shared" si="158"/>
        <v>105</v>
      </c>
      <c r="Y269" s="3">
        <f t="shared" si="158"/>
        <v>120</v>
      </c>
      <c r="Z269" s="3">
        <f t="shared" si="158"/>
        <v>135</v>
      </c>
      <c r="AA269" s="3">
        <f t="shared" si="158"/>
        <v>150</v>
      </c>
      <c r="AB269" s="3">
        <f t="shared" si="162"/>
        <v>165</v>
      </c>
      <c r="AC269" s="3">
        <f t="shared" si="160"/>
        <v>180</v>
      </c>
      <c r="AD269" s="7">
        <f t="shared" ref="AD269:AJ332" si="174">DEGREES(ACOS((SIN(RADIANS($J$4))*SIN(RADIANS($D269))+COS(RADIANS($J$4))*COS(RADIANS($D269))*COS(RADIANS(E269)))))</f>
        <v>159.69471293802471</v>
      </c>
      <c r="AE269" s="7">
        <f t="shared" si="174"/>
        <v>154.99982924176996</v>
      </c>
      <c r="AF269" s="7">
        <f t="shared" si="174"/>
        <v>144.46941985743337</v>
      </c>
      <c r="AG269" s="7">
        <f t="shared" si="165"/>
        <v>131.80961256625704</v>
      </c>
      <c r="AH269" s="7">
        <f t="shared" si="165"/>
        <v>118.352227559366</v>
      </c>
      <c r="AI269" s="7">
        <f t="shared" si="165"/>
        <v>104.57063095906332</v>
      </c>
      <c r="AJ269" s="7">
        <f t="shared" si="165"/>
        <v>90.683227859832158</v>
      </c>
      <c r="AK269" s="7">
        <f t="shared" si="165"/>
        <v>76.836847504186224</v>
      </c>
      <c r="AL269" s="7">
        <f t="shared" ref="AL269:AP332" si="175">DEGREES(ACOS((SIN(RADIANS($J$4))*SIN(RADIANS($D269))+COS(RADIANS($J$4))*COS(RADIANS($D269))*COS(RADIANS(M269)))))</f>
        <v>63.189441540610012</v>
      </c>
      <c r="AM269" s="7">
        <f t="shared" si="175"/>
        <v>49.998404304472359</v>
      </c>
      <c r="AN269" s="7">
        <f t="shared" si="175"/>
        <v>37.818517858323524</v>
      </c>
      <c r="AO269" s="7">
        <f t="shared" si="154"/>
        <v>28.059700122358947</v>
      </c>
      <c r="AP269" s="7">
        <f t="shared" si="154"/>
        <v>23.934712938024713</v>
      </c>
      <c r="AQ269" s="7">
        <f t="shared" si="154"/>
        <v>28.059700122358947</v>
      </c>
      <c r="AR269" s="7">
        <f t="shared" si="154"/>
        <v>37.818517858323524</v>
      </c>
      <c r="AS269" s="7">
        <f t="shared" si="155"/>
        <v>49.998404304472359</v>
      </c>
      <c r="AT269" s="7">
        <f t="shared" si="155"/>
        <v>63.189441540610012</v>
      </c>
      <c r="AU269" s="7">
        <f t="shared" si="155"/>
        <v>76.836847504186224</v>
      </c>
      <c r="AV269" s="7">
        <f t="shared" si="155"/>
        <v>90.683227859832158</v>
      </c>
      <c r="AW269" s="7">
        <f t="shared" si="159"/>
        <v>104.57063095906332</v>
      </c>
      <c r="AX269" s="7">
        <f t="shared" si="159"/>
        <v>118.352227559366</v>
      </c>
      <c r="AY269" s="7">
        <f t="shared" si="159"/>
        <v>131.80961256625704</v>
      </c>
      <c r="AZ269" s="7">
        <f t="shared" si="159"/>
        <v>144.46941985743337</v>
      </c>
      <c r="BA269" s="7">
        <f t="shared" si="163"/>
        <v>154.99982924176996</v>
      </c>
      <c r="BB269" s="7">
        <f t="shared" si="161"/>
        <v>159.69471293802471</v>
      </c>
      <c r="BC269" s="7">
        <f t="shared" ref="BC269:BC332" si="176">DEGREES(ACOS(-(TAN(RADIANS($J$4))*TAN(RADIANS($D269)))))</f>
        <v>89.262116338953462</v>
      </c>
      <c r="BD269" s="7">
        <f t="shared" si="166"/>
        <v>11.901615511860461</v>
      </c>
      <c r="BE269" s="40">
        <f t="shared" ref="BE269:BE332" si="177">1+0.033*COS(RADIANS((360*$A269)/365))</f>
        <v>0.9911621279296482</v>
      </c>
      <c r="BF269" s="40">
        <f t="shared" ref="BF269:BF332" si="178">IF(1367*$BE269*COS(RADIANS(AD269))&gt;0,1367*$BE269*COS(RADIANS(AD269)),0)</f>
        <v>0</v>
      </c>
      <c r="BG269" s="40">
        <f t="shared" ref="BG269:BK332" si="179">IF(1367*$BE269*COS(RADIANS(AE269))&gt;0,1367*$BE269*COS(RADIANS(AE269)),0)</f>
        <v>0</v>
      </c>
      <c r="BH269" s="40">
        <f t="shared" si="179"/>
        <v>0</v>
      </c>
      <c r="BI269" s="40">
        <f t="shared" si="179"/>
        <v>0</v>
      </c>
      <c r="BJ269" s="40">
        <f t="shared" si="167"/>
        <v>0</v>
      </c>
      <c r="BK269" s="40">
        <f t="shared" si="167"/>
        <v>0</v>
      </c>
      <c r="BL269" s="40">
        <f t="shared" ref="BL269:BR332" si="180">IF(1367*$BE269*COS(RADIANS(AJ269))&gt;0,1367*$BE269*COS(RADIANS(AJ269)),0)</f>
        <v>0</v>
      </c>
      <c r="BM269" s="40">
        <f t="shared" si="180"/>
        <v>308.54844416858356</v>
      </c>
      <c r="BN269" s="40">
        <f t="shared" si="180"/>
        <v>611.12523346369017</v>
      </c>
      <c r="BO269" s="40">
        <f t="shared" si="168"/>
        <v>870.95381287746443</v>
      </c>
      <c r="BP269" s="40">
        <f t="shared" si="168"/>
        <v>1070.327294109888</v>
      </c>
      <c r="BQ269" s="40">
        <f t="shared" si="168"/>
        <v>1195.6587038952275</v>
      </c>
      <c r="BR269" s="40">
        <f t="shared" si="168"/>
        <v>1238.4069137765591</v>
      </c>
      <c r="BS269" s="40">
        <f t="shared" si="168"/>
        <v>1195.6587038952275</v>
      </c>
      <c r="BT269" s="40">
        <f t="shared" ref="BT269:BX332" si="181">IF(1367*$BE269*COS(RADIANS(AR269))&gt;0,1367*$BE269*COS(RADIANS(AR269)),0)</f>
        <v>1070.327294109888</v>
      </c>
      <c r="BU269" s="40">
        <f t="shared" si="181"/>
        <v>870.95381287746443</v>
      </c>
      <c r="BV269" s="40">
        <f t="shared" si="181"/>
        <v>611.12523346369017</v>
      </c>
      <c r="BW269" s="40">
        <f t="shared" si="156"/>
        <v>308.54844416858356</v>
      </c>
      <c r="BX269" s="40">
        <f t="shared" si="156"/>
        <v>0</v>
      </c>
      <c r="BY269" s="40">
        <f t="shared" si="156"/>
        <v>0</v>
      </c>
      <c r="BZ269" s="40">
        <f t="shared" si="156"/>
        <v>0</v>
      </c>
      <c r="CA269" s="40">
        <f t="shared" si="157"/>
        <v>0</v>
      </c>
      <c r="CB269" s="40">
        <f t="shared" si="157"/>
        <v>0</v>
      </c>
      <c r="CC269" s="40">
        <f t="shared" si="157"/>
        <v>0</v>
      </c>
      <c r="CD269" s="40">
        <f t="shared" si="157"/>
        <v>0</v>
      </c>
      <c r="CE269" s="40">
        <f t="shared" ref="CE269:CE332" si="182">BR269*0.51</f>
        <v>631.58752602604511</v>
      </c>
      <c r="CF269" s="10">
        <f t="shared" si="169"/>
        <v>1.5579178274129646</v>
      </c>
      <c r="CG269" s="14">
        <v>44454</v>
      </c>
      <c r="CH269" s="35">
        <f t="shared" si="170"/>
        <v>6.5133333333333336</v>
      </c>
      <c r="CI269" s="7">
        <f t="shared" si="171"/>
        <v>33.720699742721884</v>
      </c>
      <c r="CJ269" s="7">
        <f t="shared" ref="CJ269:CJ332" si="183">CI269*0.51</f>
        <v>17.197556868788162</v>
      </c>
      <c r="CK269" s="10">
        <f t="shared" si="172"/>
        <v>19.37515916721506</v>
      </c>
      <c r="CM269" s="17" t="s">
        <v>89</v>
      </c>
      <c r="CN269" t="s">
        <v>99</v>
      </c>
      <c r="CO269" s="18" t="s">
        <v>596</v>
      </c>
      <c r="CP269">
        <v>191.9</v>
      </c>
      <c r="CQ269">
        <v>169.8</v>
      </c>
      <c r="CR269">
        <v>171.3</v>
      </c>
      <c r="CS269">
        <v>177.6</v>
      </c>
      <c r="CT269">
        <v>206.8</v>
      </c>
      <c r="CU269">
        <v>218.1</v>
      </c>
      <c r="CV269">
        <v>243.8</v>
      </c>
      <c r="CW269">
        <v>277.8</v>
      </c>
      <c r="CX269">
        <v>273.5</v>
      </c>
      <c r="CY269">
        <v>280.7</v>
      </c>
      <c r="CZ269">
        <v>253.7</v>
      </c>
      <c r="DA269">
        <v>242.4</v>
      </c>
      <c r="DB269">
        <v>2707.4</v>
      </c>
      <c r="DC269" s="17">
        <v>-3.73</v>
      </c>
      <c r="DD269">
        <v>-40.33</v>
      </c>
      <c r="DE269">
        <v>109.62</v>
      </c>
      <c r="DF269" s="24">
        <v>7122</v>
      </c>
    </row>
    <row r="270" spans="1:110" ht="15.75" thickBot="1" x14ac:dyDescent="0.3">
      <c r="A270" s="8">
        <v>259</v>
      </c>
      <c r="B270" s="3" t="s">
        <v>24</v>
      </c>
      <c r="C270" s="14">
        <v>44455</v>
      </c>
      <c r="D270" s="11">
        <f t="shared" si="173"/>
        <v>1.4120013542278567</v>
      </c>
      <c r="E270" s="8">
        <f t="shared" si="150"/>
        <v>-180</v>
      </c>
      <c r="F270" s="3">
        <f t="shared" si="150"/>
        <v>-165</v>
      </c>
      <c r="G270" s="3">
        <f t="shared" si="150"/>
        <v>-150</v>
      </c>
      <c r="H270" s="3">
        <f t="shared" si="150"/>
        <v>-135</v>
      </c>
      <c r="I270" s="3">
        <f t="shared" si="151"/>
        <v>-120</v>
      </c>
      <c r="J270" s="3">
        <f t="shared" si="151"/>
        <v>-105</v>
      </c>
      <c r="K270" s="3">
        <f t="shared" si="151"/>
        <v>-90</v>
      </c>
      <c r="L270" s="3">
        <f t="shared" si="151"/>
        <v>-75</v>
      </c>
      <c r="M270" s="3">
        <f t="shared" si="151"/>
        <v>-60</v>
      </c>
      <c r="N270" s="3">
        <f t="shared" ref="N270:T333" si="184">(N$11-12)*15</f>
        <v>-45</v>
      </c>
      <c r="O270" s="3">
        <f t="shared" si="164"/>
        <v>-30</v>
      </c>
      <c r="P270" s="3">
        <f t="shared" si="152"/>
        <v>-15</v>
      </c>
      <c r="Q270" s="3">
        <f t="shared" si="152"/>
        <v>0</v>
      </c>
      <c r="R270" s="3">
        <f t="shared" si="152"/>
        <v>15</v>
      </c>
      <c r="S270" s="3">
        <f t="shared" si="152"/>
        <v>30</v>
      </c>
      <c r="T270" s="3">
        <f t="shared" si="153"/>
        <v>45</v>
      </c>
      <c r="U270" s="3">
        <f t="shared" si="153"/>
        <v>60</v>
      </c>
      <c r="V270" s="3">
        <f t="shared" si="153"/>
        <v>75</v>
      </c>
      <c r="W270" s="3">
        <f t="shared" si="153"/>
        <v>90</v>
      </c>
      <c r="X270" s="3">
        <f t="shared" si="158"/>
        <v>105</v>
      </c>
      <c r="Y270" s="3">
        <f t="shared" si="158"/>
        <v>120</v>
      </c>
      <c r="Z270" s="3">
        <f t="shared" si="158"/>
        <v>135</v>
      </c>
      <c r="AA270" s="3">
        <f t="shared" si="158"/>
        <v>150</v>
      </c>
      <c r="AB270" s="3">
        <f t="shared" si="162"/>
        <v>165</v>
      </c>
      <c r="AC270" s="3">
        <f t="shared" si="160"/>
        <v>180</v>
      </c>
      <c r="AD270" s="7">
        <f t="shared" si="174"/>
        <v>159.29200135422786</v>
      </c>
      <c r="AE270" s="7">
        <f t="shared" si="174"/>
        <v>154.66723845586313</v>
      </c>
      <c r="AF270" s="7">
        <f t="shared" si="174"/>
        <v>144.22496941234007</v>
      </c>
      <c r="AG270" s="7">
        <f t="shared" si="165"/>
        <v>131.61650455494157</v>
      </c>
      <c r="AH270" s="7">
        <f t="shared" si="165"/>
        <v>118.18608414359224</v>
      </c>
      <c r="AI270" s="7">
        <f t="shared" si="165"/>
        <v>104.41687653953403</v>
      </c>
      <c r="AJ270" s="7">
        <f t="shared" si="165"/>
        <v>90.531639617687802</v>
      </c>
      <c r="AK270" s="7">
        <f t="shared" si="165"/>
        <v>76.678334299691372</v>
      </c>
      <c r="AL270" s="7">
        <f t="shared" si="175"/>
        <v>63.013583827723828</v>
      </c>
      <c r="AM270" s="7">
        <f t="shared" si="175"/>
        <v>49.790513753346488</v>
      </c>
      <c r="AN270" s="7">
        <f t="shared" si="175"/>
        <v>37.555695362784924</v>
      </c>
      <c r="AO270" s="7">
        <f t="shared" si="154"/>
        <v>27.713930293022923</v>
      </c>
      <c r="AP270" s="7">
        <f t="shared" si="154"/>
        <v>23.532001354227862</v>
      </c>
      <c r="AQ270" s="7">
        <f t="shared" si="154"/>
        <v>27.713930293022923</v>
      </c>
      <c r="AR270" s="7">
        <f t="shared" si="154"/>
        <v>37.555695362784924</v>
      </c>
      <c r="AS270" s="7">
        <f t="shared" si="155"/>
        <v>49.790513753346488</v>
      </c>
      <c r="AT270" s="7">
        <f t="shared" si="155"/>
        <v>63.013583827723828</v>
      </c>
      <c r="AU270" s="7">
        <f t="shared" si="155"/>
        <v>76.678334299691372</v>
      </c>
      <c r="AV270" s="7">
        <f t="shared" si="155"/>
        <v>90.531639617687802</v>
      </c>
      <c r="AW270" s="7">
        <f t="shared" si="159"/>
        <v>104.41687653953403</v>
      </c>
      <c r="AX270" s="7">
        <f t="shared" si="159"/>
        <v>118.18608414359224</v>
      </c>
      <c r="AY270" s="7">
        <f t="shared" si="159"/>
        <v>131.61650455494157</v>
      </c>
      <c r="AZ270" s="7">
        <f t="shared" si="159"/>
        <v>144.22496941234007</v>
      </c>
      <c r="BA270" s="7">
        <f t="shared" si="163"/>
        <v>154.66723845586313</v>
      </c>
      <c r="BB270" s="7">
        <f t="shared" si="161"/>
        <v>159.29200135422786</v>
      </c>
      <c r="BC270" s="7">
        <f t="shared" si="176"/>
        <v>89.425945654850906</v>
      </c>
      <c r="BD270" s="7">
        <f t="shared" si="166"/>
        <v>11.923459420646788</v>
      </c>
      <c r="BE270" s="40">
        <f t="shared" si="177"/>
        <v>0.99171072789180092</v>
      </c>
      <c r="BF270" s="40">
        <f t="shared" si="178"/>
        <v>0</v>
      </c>
      <c r="BG270" s="40">
        <f t="shared" si="179"/>
        <v>0</v>
      </c>
      <c r="BH270" s="40">
        <f t="shared" si="179"/>
        <v>0</v>
      </c>
      <c r="BI270" s="40">
        <f t="shared" si="179"/>
        <v>0</v>
      </c>
      <c r="BJ270" s="40">
        <f t="shared" si="167"/>
        <v>0</v>
      </c>
      <c r="BK270" s="40">
        <f t="shared" si="167"/>
        <v>0</v>
      </c>
      <c r="BL270" s="40">
        <f t="shared" si="180"/>
        <v>0</v>
      </c>
      <c r="BM270" s="40">
        <f t="shared" si="180"/>
        <v>312.37005502372506</v>
      </c>
      <c r="BN270" s="40">
        <f t="shared" si="180"/>
        <v>615.17425778873633</v>
      </c>
      <c r="BO270" s="40">
        <f t="shared" si="168"/>
        <v>875.19812157631384</v>
      </c>
      <c r="BP270" s="40">
        <f t="shared" si="168"/>
        <v>1074.7214497790876</v>
      </c>
      <c r="BQ270" s="40">
        <f t="shared" si="168"/>
        <v>1200.1470573079278</v>
      </c>
      <c r="BR270" s="40">
        <f t="shared" si="168"/>
        <v>1242.9273962853606</v>
      </c>
      <c r="BS270" s="40">
        <f t="shared" si="168"/>
        <v>1200.1470573079278</v>
      </c>
      <c r="BT270" s="40">
        <f t="shared" si="181"/>
        <v>1074.7214497790876</v>
      </c>
      <c r="BU270" s="40">
        <f t="shared" si="181"/>
        <v>875.19812157631384</v>
      </c>
      <c r="BV270" s="40">
        <f t="shared" si="181"/>
        <v>615.17425778873633</v>
      </c>
      <c r="BW270" s="40">
        <f t="shared" si="156"/>
        <v>312.37005502372506</v>
      </c>
      <c r="BX270" s="40">
        <f t="shared" si="156"/>
        <v>0</v>
      </c>
      <c r="BY270" s="40">
        <f t="shared" si="156"/>
        <v>0</v>
      </c>
      <c r="BZ270" s="40">
        <f t="shared" si="156"/>
        <v>0</v>
      </c>
      <c r="CA270" s="40">
        <f t="shared" si="157"/>
        <v>0</v>
      </c>
      <c r="CB270" s="40">
        <f t="shared" si="157"/>
        <v>0</v>
      </c>
      <c r="CC270" s="40">
        <f t="shared" si="157"/>
        <v>0</v>
      </c>
      <c r="CD270" s="40">
        <f t="shared" si="157"/>
        <v>0</v>
      </c>
      <c r="CE270" s="40">
        <f t="shared" si="182"/>
        <v>633.89297210553389</v>
      </c>
      <c r="CF270" s="10">
        <f t="shared" si="169"/>
        <v>1.5607771883866648</v>
      </c>
      <c r="CG270" s="14">
        <v>44455</v>
      </c>
      <c r="CH270" s="35">
        <f t="shared" si="170"/>
        <v>6.5133333333333336</v>
      </c>
      <c r="CI270" s="7">
        <f t="shared" si="171"/>
        <v>33.91928632754928</v>
      </c>
      <c r="CJ270" s="7">
        <f t="shared" si="183"/>
        <v>17.298836027050132</v>
      </c>
      <c r="CK270" s="10">
        <f t="shared" si="172"/>
        <v>19.471578776352466</v>
      </c>
      <c r="CM270" s="17" t="s">
        <v>315</v>
      </c>
      <c r="CN270" t="s">
        <v>326</v>
      </c>
      <c r="CO270" s="18" t="s">
        <v>597</v>
      </c>
      <c r="CP270">
        <v>149.69999999999999</v>
      </c>
      <c r="CQ270">
        <v>161.4</v>
      </c>
      <c r="CR270">
        <v>189.3</v>
      </c>
      <c r="CS270">
        <v>180.2</v>
      </c>
      <c r="CT270">
        <v>177.5</v>
      </c>
      <c r="CU270">
        <v>166.8</v>
      </c>
      <c r="CV270">
        <v>187.1</v>
      </c>
      <c r="CW270">
        <v>202</v>
      </c>
      <c r="CX270">
        <v>168</v>
      </c>
      <c r="CY270">
        <v>177.9</v>
      </c>
      <c r="CZ270">
        <v>178.6</v>
      </c>
      <c r="DA270">
        <v>161.4</v>
      </c>
      <c r="DB270">
        <v>2099.9</v>
      </c>
      <c r="DC270" s="17">
        <v>-23.48</v>
      </c>
      <c r="DD270">
        <v>-47.43</v>
      </c>
      <c r="DE270">
        <v>645</v>
      </c>
      <c r="DF270" s="24">
        <v>10228</v>
      </c>
    </row>
    <row r="271" spans="1:110" ht="15.75" thickBot="1" x14ac:dyDescent="0.3">
      <c r="A271" s="8">
        <v>260</v>
      </c>
      <c r="B271" s="3" t="s">
        <v>24</v>
      </c>
      <c r="C271" s="14">
        <v>44456</v>
      </c>
      <c r="D271" s="11">
        <f t="shared" si="173"/>
        <v>1.0088713639562423</v>
      </c>
      <c r="E271" s="8">
        <f t="shared" si="150"/>
        <v>-180</v>
      </c>
      <c r="F271" s="3">
        <f t="shared" si="150"/>
        <v>-165</v>
      </c>
      <c r="G271" s="3">
        <f t="shared" si="150"/>
        <v>-150</v>
      </c>
      <c r="H271" s="3">
        <f t="shared" si="150"/>
        <v>-135</v>
      </c>
      <c r="I271" s="3">
        <f t="shared" si="151"/>
        <v>-120</v>
      </c>
      <c r="J271" s="3">
        <f t="shared" si="151"/>
        <v>-105</v>
      </c>
      <c r="K271" s="3">
        <f t="shared" si="151"/>
        <v>-90</v>
      </c>
      <c r="L271" s="3">
        <f t="shared" si="151"/>
        <v>-75</v>
      </c>
      <c r="M271" s="3">
        <f t="shared" si="151"/>
        <v>-60</v>
      </c>
      <c r="N271" s="3">
        <f t="shared" si="184"/>
        <v>-45</v>
      </c>
      <c r="O271" s="3">
        <f t="shared" si="164"/>
        <v>-30</v>
      </c>
      <c r="P271" s="3">
        <f t="shared" si="152"/>
        <v>-15</v>
      </c>
      <c r="Q271" s="3">
        <f t="shared" si="152"/>
        <v>0</v>
      </c>
      <c r="R271" s="3">
        <f t="shared" si="152"/>
        <v>15</v>
      </c>
      <c r="S271" s="3">
        <f t="shared" si="152"/>
        <v>30</v>
      </c>
      <c r="T271" s="3">
        <f t="shared" si="153"/>
        <v>45</v>
      </c>
      <c r="U271" s="3">
        <f t="shared" si="153"/>
        <v>60</v>
      </c>
      <c r="V271" s="3">
        <f t="shared" si="153"/>
        <v>75</v>
      </c>
      <c r="W271" s="3">
        <f t="shared" si="153"/>
        <v>90</v>
      </c>
      <c r="X271" s="3">
        <f t="shared" si="158"/>
        <v>105</v>
      </c>
      <c r="Y271" s="3">
        <f t="shared" si="158"/>
        <v>120</v>
      </c>
      <c r="Z271" s="3">
        <f t="shared" si="158"/>
        <v>135</v>
      </c>
      <c r="AA271" s="3">
        <f t="shared" si="158"/>
        <v>150</v>
      </c>
      <c r="AB271" s="3">
        <f t="shared" si="162"/>
        <v>165</v>
      </c>
      <c r="AC271" s="3">
        <f t="shared" si="160"/>
        <v>180</v>
      </c>
      <c r="AD271" s="7">
        <f t="shared" si="174"/>
        <v>158.88887136395624</v>
      </c>
      <c r="AE271" s="7">
        <f t="shared" si="174"/>
        <v>154.33242136614021</v>
      </c>
      <c r="AF271" s="7">
        <f t="shared" si="174"/>
        <v>143.97779501575252</v>
      </c>
      <c r="AG271" s="7">
        <f t="shared" si="165"/>
        <v>131.42126239123454</v>
      </c>
      <c r="AH271" s="7">
        <f t="shared" si="165"/>
        <v>118.01850946557587</v>
      </c>
      <c r="AI271" s="7">
        <f t="shared" si="165"/>
        <v>104.26234026400078</v>
      </c>
      <c r="AJ271" s="7">
        <f t="shared" si="165"/>
        <v>90.379871303873458</v>
      </c>
      <c r="AK271" s="7">
        <f t="shared" ref="AK271:AO334" si="185">DEGREES(ACOS((SIN(RADIANS($J$4))*SIN(RADIANS($D271))+COS(RADIANS($J$4))*COS(RADIANS($D271))*COS(RADIANS(L271)))))</f>
        <v>76.520224055121645</v>
      </c>
      <c r="AL271" s="7">
        <f t="shared" si="175"/>
        <v>62.838713563699166</v>
      </c>
      <c r="AM271" s="7">
        <f t="shared" si="175"/>
        <v>49.584170465549285</v>
      </c>
      <c r="AN271" s="7">
        <f t="shared" si="175"/>
        <v>37.294729152212213</v>
      </c>
      <c r="AO271" s="7">
        <f t="shared" si="154"/>
        <v>27.369235908998782</v>
      </c>
      <c r="AP271" s="7">
        <f t="shared" si="154"/>
        <v>23.12887136395624</v>
      </c>
      <c r="AQ271" s="7">
        <f t="shared" si="154"/>
        <v>27.369235908998782</v>
      </c>
      <c r="AR271" s="7">
        <f t="shared" si="154"/>
        <v>37.294729152212213</v>
      </c>
      <c r="AS271" s="7">
        <f t="shared" si="155"/>
        <v>49.584170465549285</v>
      </c>
      <c r="AT271" s="7">
        <f t="shared" si="155"/>
        <v>62.838713563699166</v>
      </c>
      <c r="AU271" s="7">
        <f t="shared" si="155"/>
        <v>76.520224055121645</v>
      </c>
      <c r="AV271" s="7">
        <f t="shared" si="155"/>
        <v>90.379871303873458</v>
      </c>
      <c r="AW271" s="7">
        <f t="shared" si="159"/>
        <v>104.26234026400078</v>
      </c>
      <c r="AX271" s="7">
        <f t="shared" si="159"/>
        <v>118.01850946557587</v>
      </c>
      <c r="AY271" s="7">
        <f t="shared" si="159"/>
        <v>131.42126239123454</v>
      </c>
      <c r="AZ271" s="7">
        <f t="shared" si="159"/>
        <v>143.97779501575252</v>
      </c>
      <c r="BA271" s="7">
        <f t="shared" si="163"/>
        <v>154.33242136614021</v>
      </c>
      <c r="BB271" s="7">
        <f t="shared" si="161"/>
        <v>158.88887136395624</v>
      </c>
      <c r="BC271" s="7">
        <f t="shared" si="176"/>
        <v>89.589883646302667</v>
      </c>
      <c r="BD271" s="7">
        <f t="shared" si="166"/>
        <v>11.945317819507022</v>
      </c>
      <c r="BE271" s="40">
        <f t="shared" si="177"/>
        <v>0.99226178414417643</v>
      </c>
      <c r="BF271" s="40">
        <f t="shared" si="178"/>
        <v>0</v>
      </c>
      <c r="BG271" s="40">
        <f t="shared" si="179"/>
        <v>0</v>
      </c>
      <c r="BH271" s="40">
        <f t="shared" si="179"/>
        <v>0</v>
      </c>
      <c r="BI271" s="40">
        <f t="shared" si="179"/>
        <v>0</v>
      </c>
      <c r="BJ271" s="40">
        <f t="shared" si="167"/>
        <v>0</v>
      </c>
      <c r="BK271" s="40">
        <f t="shared" si="167"/>
        <v>0</v>
      </c>
      <c r="BL271" s="40">
        <f t="shared" si="180"/>
        <v>0</v>
      </c>
      <c r="BM271" s="40">
        <f t="shared" si="180"/>
        <v>316.18481870879748</v>
      </c>
      <c r="BN271" s="40">
        <f t="shared" si="180"/>
        <v>619.20232304479805</v>
      </c>
      <c r="BO271" s="40">
        <f t="shared" si="168"/>
        <v>879.40935304385562</v>
      </c>
      <c r="BP271" s="40">
        <f t="shared" si="168"/>
        <v>1079.0732296239835</v>
      </c>
      <c r="BQ271" s="40">
        <f t="shared" si="168"/>
        <v>1204.5871895564026</v>
      </c>
      <c r="BR271" s="40">
        <f t="shared" si="168"/>
        <v>1247.3976638933452</v>
      </c>
      <c r="BS271" s="40">
        <f t="shared" ref="BS271:BW334" si="186">IF(1367*$BE271*COS(RADIANS(AQ271))&gt;0,1367*$BE271*COS(RADIANS(AQ271)),0)</f>
        <v>1204.5871895564026</v>
      </c>
      <c r="BT271" s="40">
        <f t="shared" si="181"/>
        <v>1079.0732296239835</v>
      </c>
      <c r="BU271" s="40">
        <f t="shared" si="181"/>
        <v>879.40935304385562</v>
      </c>
      <c r="BV271" s="40">
        <f t="shared" si="181"/>
        <v>619.20232304479805</v>
      </c>
      <c r="BW271" s="40">
        <f t="shared" si="156"/>
        <v>316.18481870879748</v>
      </c>
      <c r="BX271" s="40">
        <f t="shared" si="156"/>
        <v>0</v>
      </c>
      <c r="BY271" s="40">
        <f t="shared" si="156"/>
        <v>0</v>
      </c>
      <c r="BZ271" s="40">
        <f t="shared" si="156"/>
        <v>0</v>
      </c>
      <c r="CA271" s="40">
        <f t="shared" si="157"/>
        <v>0</v>
      </c>
      <c r="CB271" s="40">
        <f t="shared" si="157"/>
        <v>0</v>
      </c>
      <c r="CC271" s="40">
        <f t="shared" si="157"/>
        <v>0</v>
      </c>
      <c r="CD271" s="40">
        <f t="shared" si="157"/>
        <v>0</v>
      </c>
      <c r="CE271" s="40">
        <f t="shared" si="182"/>
        <v>636.17280858560605</v>
      </c>
      <c r="CF271" s="10">
        <f t="shared" si="169"/>
        <v>1.5636384461066046</v>
      </c>
      <c r="CG271" s="14">
        <v>44456</v>
      </c>
      <c r="CH271" s="35">
        <f t="shared" si="170"/>
        <v>6.5133333333333336</v>
      </c>
      <c r="CI271" s="7">
        <f t="shared" si="171"/>
        <v>34.116381488403412</v>
      </c>
      <c r="CJ271" s="7">
        <f t="shared" si="183"/>
        <v>17.39935455908574</v>
      </c>
      <c r="CK271" s="10">
        <f t="shared" si="172"/>
        <v>19.566989252973102</v>
      </c>
      <c r="CM271" s="17" t="s">
        <v>206</v>
      </c>
      <c r="CN271" t="s">
        <v>218</v>
      </c>
      <c r="CO271" s="18" t="s">
        <v>598</v>
      </c>
      <c r="CP271">
        <v>143.30000000000001</v>
      </c>
      <c r="CQ271">
        <v>98.2</v>
      </c>
      <c r="CR271">
        <v>93.3</v>
      </c>
      <c r="CS271">
        <v>107.4</v>
      </c>
      <c r="CT271">
        <v>163.19999999999999</v>
      </c>
      <c r="CU271">
        <v>222.4</v>
      </c>
      <c r="CV271">
        <v>255.2</v>
      </c>
      <c r="CW271">
        <v>277</v>
      </c>
      <c r="CX271">
        <v>269</v>
      </c>
      <c r="CY271">
        <v>273.7</v>
      </c>
      <c r="CZ271">
        <v>252.5</v>
      </c>
      <c r="DA271">
        <v>219</v>
      </c>
      <c r="DB271">
        <v>2374.1999999999998</v>
      </c>
      <c r="DC271" s="17">
        <v>-0.73</v>
      </c>
      <c r="DD271">
        <v>-48.52</v>
      </c>
      <c r="DE271">
        <v>10.49</v>
      </c>
      <c r="DF271" s="24">
        <v>10461</v>
      </c>
    </row>
    <row r="272" spans="1:110" ht="15.75" thickBot="1" x14ac:dyDescent="0.3">
      <c r="A272" s="8">
        <v>261</v>
      </c>
      <c r="B272" s="3" t="s">
        <v>24</v>
      </c>
      <c r="C272" s="14">
        <v>44457</v>
      </c>
      <c r="D272" s="11">
        <f t="shared" si="173"/>
        <v>0.60544242332627074</v>
      </c>
      <c r="E272" s="8">
        <f t="shared" si="150"/>
        <v>-180</v>
      </c>
      <c r="F272" s="3">
        <f t="shared" si="150"/>
        <v>-165</v>
      </c>
      <c r="G272" s="3">
        <f t="shared" si="150"/>
        <v>-150</v>
      </c>
      <c r="H272" s="3">
        <f t="shared" ref="H272:L335" si="187">(H$11-12)*15</f>
        <v>-135</v>
      </c>
      <c r="I272" s="3">
        <f t="shared" si="151"/>
        <v>-120</v>
      </c>
      <c r="J272" s="3">
        <f t="shared" si="151"/>
        <v>-105</v>
      </c>
      <c r="K272" s="3">
        <f t="shared" si="151"/>
        <v>-90</v>
      </c>
      <c r="L272" s="3">
        <f t="shared" si="151"/>
        <v>-75</v>
      </c>
      <c r="M272" s="3">
        <f t="shared" si="151"/>
        <v>-60</v>
      </c>
      <c r="N272" s="3">
        <f t="shared" si="184"/>
        <v>-45</v>
      </c>
      <c r="O272" s="3">
        <f t="shared" si="164"/>
        <v>-30</v>
      </c>
      <c r="P272" s="3">
        <f t="shared" si="152"/>
        <v>-15</v>
      </c>
      <c r="Q272" s="3">
        <f t="shared" si="152"/>
        <v>0</v>
      </c>
      <c r="R272" s="3">
        <f t="shared" si="152"/>
        <v>15</v>
      </c>
      <c r="S272" s="3">
        <f t="shared" si="152"/>
        <v>30</v>
      </c>
      <c r="T272" s="3">
        <f t="shared" si="153"/>
        <v>45</v>
      </c>
      <c r="U272" s="3">
        <f t="shared" si="153"/>
        <v>60</v>
      </c>
      <c r="V272" s="3">
        <f t="shared" si="153"/>
        <v>75</v>
      </c>
      <c r="W272" s="3">
        <f t="shared" si="153"/>
        <v>90</v>
      </c>
      <c r="X272" s="3">
        <f t="shared" si="158"/>
        <v>105</v>
      </c>
      <c r="Y272" s="3">
        <f t="shared" si="158"/>
        <v>120</v>
      </c>
      <c r="Z272" s="3">
        <f t="shared" si="158"/>
        <v>135</v>
      </c>
      <c r="AA272" s="3">
        <f t="shared" si="158"/>
        <v>150</v>
      </c>
      <c r="AB272" s="3">
        <f t="shared" si="162"/>
        <v>165</v>
      </c>
      <c r="AC272" s="3">
        <f t="shared" si="160"/>
        <v>180</v>
      </c>
      <c r="AD272" s="7">
        <f t="shared" si="174"/>
        <v>158.48544242332625</v>
      </c>
      <c r="AE272" s="7">
        <f t="shared" si="174"/>
        <v>153.99554519584066</v>
      </c>
      <c r="AF272" s="7">
        <f t="shared" si="174"/>
        <v>143.72801472628456</v>
      </c>
      <c r="AG272" s="7">
        <f t="shared" si="165"/>
        <v>131.22396358507478</v>
      </c>
      <c r="AH272" s="7">
        <f t="shared" si="165"/>
        <v>117.84956256582818</v>
      </c>
      <c r="AI272" s="7">
        <f t="shared" si="165"/>
        <v>104.10707407699809</v>
      </c>
      <c r="AJ272" s="7">
        <f t="shared" si="165"/>
        <v>90.227974286458291</v>
      </c>
      <c r="AK272" s="7">
        <f t="shared" si="185"/>
        <v>76.362572896597399</v>
      </c>
      <c r="AL272" s="7">
        <f t="shared" si="175"/>
        <v>62.664898240300737</v>
      </c>
      <c r="AM272" s="7">
        <f t="shared" si="175"/>
        <v>49.379464136370409</v>
      </c>
      <c r="AN272" s="7">
        <f t="shared" si="175"/>
        <v>37.035748243368303</v>
      </c>
      <c r="AO272" s="7">
        <f t="shared" si="154"/>
        <v>27.025778219475455</v>
      </c>
      <c r="AP272" s="7">
        <f t="shared" si="154"/>
        <v>22.725442423326271</v>
      </c>
      <c r="AQ272" s="7">
        <f t="shared" si="154"/>
        <v>27.025778219475455</v>
      </c>
      <c r="AR272" s="7">
        <f t="shared" si="154"/>
        <v>37.035748243368303</v>
      </c>
      <c r="AS272" s="7">
        <f t="shared" si="155"/>
        <v>49.379464136370409</v>
      </c>
      <c r="AT272" s="7">
        <f t="shared" si="155"/>
        <v>62.664898240300737</v>
      </c>
      <c r="AU272" s="7">
        <f t="shared" si="155"/>
        <v>76.362572896597399</v>
      </c>
      <c r="AV272" s="7">
        <f t="shared" si="155"/>
        <v>90.227974286458291</v>
      </c>
      <c r="AW272" s="7">
        <f t="shared" si="159"/>
        <v>104.10707407699809</v>
      </c>
      <c r="AX272" s="7">
        <f t="shared" si="159"/>
        <v>117.84956256582818</v>
      </c>
      <c r="AY272" s="7">
        <f t="shared" si="159"/>
        <v>131.22396358507478</v>
      </c>
      <c r="AZ272" s="7">
        <f t="shared" si="159"/>
        <v>143.72801472628456</v>
      </c>
      <c r="BA272" s="7">
        <f t="shared" si="163"/>
        <v>153.99554519584066</v>
      </c>
      <c r="BB272" s="7">
        <f t="shared" si="161"/>
        <v>158.48544242332625</v>
      </c>
      <c r="BC272" s="7">
        <f t="shared" si="176"/>
        <v>89.753899188445232</v>
      </c>
      <c r="BD272" s="7">
        <f t="shared" si="166"/>
        <v>11.967186558459364</v>
      </c>
      <c r="BE272" s="40">
        <f t="shared" si="177"/>
        <v>0.99281513339691452</v>
      </c>
      <c r="BF272" s="40">
        <f t="shared" si="178"/>
        <v>0</v>
      </c>
      <c r="BG272" s="40">
        <f t="shared" si="179"/>
        <v>0</v>
      </c>
      <c r="BH272" s="40">
        <f t="shared" si="179"/>
        <v>0</v>
      </c>
      <c r="BI272" s="40">
        <f t="shared" si="179"/>
        <v>0</v>
      </c>
      <c r="BJ272" s="40">
        <f t="shared" si="167"/>
        <v>0</v>
      </c>
      <c r="BK272" s="40">
        <f t="shared" si="167"/>
        <v>0</v>
      </c>
      <c r="BL272" s="40">
        <f t="shared" si="180"/>
        <v>0</v>
      </c>
      <c r="BM272" s="40">
        <f t="shared" si="180"/>
        <v>319.99138877268069</v>
      </c>
      <c r="BN272" s="40">
        <f t="shared" si="180"/>
        <v>623.20795273271449</v>
      </c>
      <c r="BO272" s="40">
        <f t="shared" si="168"/>
        <v>883.58591910614382</v>
      </c>
      <c r="BP272" s="40">
        <f t="shared" si="168"/>
        <v>1083.3809597795544</v>
      </c>
      <c r="BQ272" s="40">
        <f t="shared" si="168"/>
        <v>1208.9773729079691</v>
      </c>
      <c r="BR272" s="40">
        <f t="shared" si="168"/>
        <v>1251.8159704945731</v>
      </c>
      <c r="BS272" s="40">
        <f t="shared" si="186"/>
        <v>1208.9773729079691</v>
      </c>
      <c r="BT272" s="40">
        <f t="shared" si="181"/>
        <v>1083.3809597795544</v>
      </c>
      <c r="BU272" s="40">
        <f t="shared" si="181"/>
        <v>883.58591910614382</v>
      </c>
      <c r="BV272" s="40">
        <f t="shared" si="181"/>
        <v>623.20795273271449</v>
      </c>
      <c r="BW272" s="40">
        <f t="shared" si="156"/>
        <v>319.99138877268069</v>
      </c>
      <c r="BX272" s="40">
        <f t="shared" si="156"/>
        <v>0</v>
      </c>
      <c r="BY272" s="40">
        <f t="shared" si="156"/>
        <v>0</v>
      </c>
      <c r="BZ272" s="40">
        <f t="shared" si="156"/>
        <v>0</v>
      </c>
      <c r="CA272" s="40">
        <f t="shared" si="157"/>
        <v>0</v>
      </c>
      <c r="CB272" s="40">
        <f t="shared" si="157"/>
        <v>0</v>
      </c>
      <c r="CC272" s="40">
        <f t="shared" si="157"/>
        <v>0</v>
      </c>
      <c r="CD272" s="40">
        <f t="shared" si="157"/>
        <v>0</v>
      </c>
      <c r="CE272" s="40">
        <f t="shared" si="182"/>
        <v>638.42614495223233</v>
      </c>
      <c r="CF272" s="10">
        <f t="shared" si="169"/>
        <v>1.566501057341436</v>
      </c>
      <c r="CG272" s="14">
        <v>44457</v>
      </c>
      <c r="CH272" s="35">
        <f t="shared" si="170"/>
        <v>6.5133333333333336</v>
      </c>
      <c r="CI272" s="7">
        <f t="shared" si="171"/>
        <v>34.311911167784082</v>
      </c>
      <c r="CJ272" s="7">
        <f t="shared" si="183"/>
        <v>17.499074695569881</v>
      </c>
      <c r="CK272" s="10">
        <f t="shared" si="172"/>
        <v>19.661354549005779</v>
      </c>
      <c r="CM272" s="17" t="s">
        <v>61</v>
      </c>
      <c r="CN272" t="s">
        <v>643</v>
      </c>
      <c r="CO272" s="18" t="s">
        <v>599</v>
      </c>
      <c r="CP272">
        <v>231.1</v>
      </c>
      <c r="CQ272">
        <v>194.8</v>
      </c>
      <c r="CR272">
        <v>216.1</v>
      </c>
      <c r="CS272">
        <v>236.5</v>
      </c>
      <c r="CT272">
        <v>265.2</v>
      </c>
      <c r="CU272">
        <v>283.89999999999998</v>
      </c>
      <c r="CV272">
        <v>303.60000000000002</v>
      </c>
      <c r="CW272">
        <v>307.3</v>
      </c>
      <c r="CX272">
        <v>283.7</v>
      </c>
      <c r="CY272">
        <v>243.9</v>
      </c>
      <c r="CZ272">
        <v>206.8</v>
      </c>
      <c r="DA272">
        <v>208.5</v>
      </c>
      <c r="DB272">
        <v>2981.4</v>
      </c>
      <c r="DC272" s="17">
        <v>-11.02</v>
      </c>
      <c r="DD272">
        <v>-44.52</v>
      </c>
      <c r="DE272">
        <v>450.3</v>
      </c>
      <c r="DF272" s="24">
        <v>4365</v>
      </c>
    </row>
    <row r="273" spans="1:110" ht="15.75" thickBot="1" x14ac:dyDescent="0.3">
      <c r="A273" s="8">
        <v>262</v>
      </c>
      <c r="B273" s="3" t="s">
        <v>24</v>
      </c>
      <c r="C273" s="14">
        <v>44458</v>
      </c>
      <c r="D273" s="11">
        <f t="shared" si="173"/>
        <v>0.20183407703974995</v>
      </c>
      <c r="E273" s="8">
        <f t="shared" ref="E273:K336" si="188">(E$11-12)*15</f>
        <v>-180</v>
      </c>
      <c r="F273" s="3">
        <f t="shared" si="188"/>
        <v>-165</v>
      </c>
      <c r="G273" s="3">
        <f t="shared" si="188"/>
        <v>-150</v>
      </c>
      <c r="H273" s="3">
        <f t="shared" si="187"/>
        <v>-135</v>
      </c>
      <c r="I273" s="3">
        <f t="shared" si="187"/>
        <v>-120</v>
      </c>
      <c r="J273" s="3">
        <f t="shared" si="187"/>
        <v>-105</v>
      </c>
      <c r="K273" s="3">
        <f t="shared" si="187"/>
        <v>-90</v>
      </c>
      <c r="L273" s="3">
        <f t="shared" si="187"/>
        <v>-75</v>
      </c>
      <c r="M273" s="3">
        <f t="shared" ref="M273:T336" si="189">(M$11-12)*15</f>
        <v>-60</v>
      </c>
      <c r="N273" s="3">
        <f t="shared" si="184"/>
        <v>-45</v>
      </c>
      <c r="O273" s="3">
        <f t="shared" si="164"/>
        <v>-30</v>
      </c>
      <c r="P273" s="3">
        <f t="shared" si="152"/>
        <v>-15</v>
      </c>
      <c r="Q273" s="3">
        <f t="shared" si="152"/>
        <v>0</v>
      </c>
      <c r="R273" s="3">
        <f t="shared" si="152"/>
        <v>15</v>
      </c>
      <c r="S273" s="3">
        <f t="shared" si="152"/>
        <v>30</v>
      </c>
      <c r="T273" s="3">
        <f t="shared" si="153"/>
        <v>45</v>
      </c>
      <c r="U273" s="3">
        <f t="shared" si="153"/>
        <v>60</v>
      </c>
      <c r="V273" s="3">
        <f t="shared" si="153"/>
        <v>75</v>
      </c>
      <c r="W273" s="3">
        <f t="shared" si="153"/>
        <v>90</v>
      </c>
      <c r="X273" s="3">
        <f t="shared" si="158"/>
        <v>105</v>
      </c>
      <c r="Y273" s="3">
        <f t="shared" si="158"/>
        <v>120</v>
      </c>
      <c r="Z273" s="3">
        <f t="shared" si="158"/>
        <v>135</v>
      </c>
      <c r="AA273" s="3">
        <f t="shared" si="158"/>
        <v>150</v>
      </c>
      <c r="AB273" s="3">
        <f t="shared" si="162"/>
        <v>165</v>
      </c>
      <c r="AC273" s="3">
        <f t="shared" si="160"/>
        <v>180</v>
      </c>
      <c r="AD273" s="7">
        <f t="shared" si="174"/>
        <v>158.08183407703973</v>
      </c>
      <c r="AE273" s="7">
        <f t="shared" si="174"/>
        <v>153.65677635833836</v>
      </c>
      <c r="AF273" s="7">
        <f t="shared" si="174"/>
        <v>143.47574884941008</v>
      </c>
      <c r="AG273" s="7">
        <f t="shared" si="165"/>
        <v>131.02468791371226</v>
      </c>
      <c r="AH273" s="7">
        <f t="shared" si="165"/>
        <v>117.67930402670163</v>
      </c>
      <c r="AI273" s="7">
        <f t="shared" si="165"/>
        <v>103.95113071135845</v>
      </c>
      <c r="AJ273" s="7">
        <f t="shared" si="165"/>
        <v>90.07600001446356</v>
      </c>
      <c r="AK273" s="7">
        <f t="shared" si="185"/>
        <v>76.205436347239925</v>
      </c>
      <c r="AL273" s="7">
        <f t="shared" si="175"/>
        <v>62.492204078876135</v>
      </c>
      <c r="AM273" s="7">
        <f t="shared" si="175"/>
        <v>49.17648267089919</v>
      </c>
      <c r="AN273" s="7">
        <f t="shared" si="175"/>
        <v>36.778880235228613</v>
      </c>
      <c r="AO273" s="7">
        <f t="shared" si="154"/>
        <v>26.683719628625113</v>
      </c>
      <c r="AP273" s="7">
        <f t="shared" si="154"/>
        <v>22.321834077039775</v>
      </c>
      <c r="AQ273" s="7">
        <f t="shared" si="154"/>
        <v>26.683719628625113</v>
      </c>
      <c r="AR273" s="7">
        <f t="shared" si="154"/>
        <v>36.778880235228613</v>
      </c>
      <c r="AS273" s="7">
        <f t="shared" si="155"/>
        <v>49.17648267089919</v>
      </c>
      <c r="AT273" s="7">
        <f t="shared" si="155"/>
        <v>62.492204078876135</v>
      </c>
      <c r="AU273" s="7">
        <f t="shared" si="155"/>
        <v>76.205436347239925</v>
      </c>
      <c r="AV273" s="7">
        <f t="shared" si="155"/>
        <v>90.07600001446356</v>
      </c>
      <c r="AW273" s="7">
        <f t="shared" si="159"/>
        <v>103.95113071135845</v>
      </c>
      <c r="AX273" s="7">
        <f t="shared" si="159"/>
        <v>117.67930402670163</v>
      </c>
      <c r="AY273" s="7">
        <f t="shared" si="159"/>
        <v>131.02468791371226</v>
      </c>
      <c r="AZ273" s="7">
        <f t="shared" si="159"/>
        <v>143.47574884941008</v>
      </c>
      <c r="BA273" s="7">
        <f t="shared" si="163"/>
        <v>153.65677635833836</v>
      </c>
      <c r="BB273" s="7">
        <f t="shared" si="161"/>
        <v>158.08183407703973</v>
      </c>
      <c r="BC273" s="7">
        <f t="shared" si="176"/>
        <v>89.917961231088952</v>
      </c>
      <c r="BD273" s="7">
        <f t="shared" si="166"/>
        <v>11.989061497478527</v>
      </c>
      <c r="BE273" s="40">
        <f t="shared" si="177"/>
        <v>0.99337061168068908</v>
      </c>
      <c r="BF273" s="40">
        <f t="shared" si="178"/>
        <v>0</v>
      </c>
      <c r="BG273" s="40">
        <f t="shared" si="179"/>
        <v>0</v>
      </c>
      <c r="BH273" s="40">
        <f t="shared" si="179"/>
        <v>0</v>
      </c>
      <c r="BI273" s="40">
        <f t="shared" si="179"/>
        <v>0</v>
      </c>
      <c r="BJ273" s="40">
        <f t="shared" si="167"/>
        <v>0</v>
      </c>
      <c r="BK273" s="40">
        <f t="shared" si="167"/>
        <v>0</v>
      </c>
      <c r="BL273" s="40">
        <f t="shared" si="180"/>
        <v>0</v>
      </c>
      <c r="BM273" s="40">
        <f t="shared" si="180"/>
        <v>323.78843081107254</v>
      </c>
      <c r="BN273" s="40">
        <f t="shared" si="180"/>
        <v>627.18970035092786</v>
      </c>
      <c r="BO273" s="40">
        <f t="shared" si="168"/>
        <v>887.72627700152589</v>
      </c>
      <c r="BP273" s="40">
        <f t="shared" si="168"/>
        <v>1087.6430236211788</v>
      </c>
      <c r="BQ273" s="40">
        <f t="shared" si="168"/>
        <v>1213.3159443058018</v>
      </c>
      <c r="BR273" s="40">
        <f t="shared" si="168"/>
        <v>1256.180637195059</v>
      </c>
      <c r="BS273" s="40">
        <f t="shared" si="186"/>
        <v>1213.3159443058018</v>
      </c>
      <c r="BT273" s="40">
        <f t="shared" si="181"/>
        <v>1087.6430236211788</v>
      </c>
      <c r="BU273" s="40">
        <f t="shared" si="181"/>
        <v>887.72627700152589</v>
      </c>
      <c r="BV273" s="40">
        <f t="shared" si="181"/>
        <v>627.18970035092786</v>
      </c>
      <c r="BW273" s="40">
        <f t="shared" si="156"/>
        <v>323.78843081107254</v>
      </c>
      <c r="BX273" s="40">
        <f t="shared" si="156"/>
        <v>0</v>
      </c>
      <c r="BY273" s="40">
        <f t="shared" si="156"/>
        <v>0</v>
      </c>
      <c r="BZ273" s="40">
        <f t="shared" si="156"/>
        <v>0</v>
      </c>
      <c r="CA273" s="40">
        <f t="shared" si="157"/>
        <v>0</v>
      </c>
      <c r="CB273" s="40">
        <f t="shared" si="157"/>
        <v>0</v>
      </c>
      <c r="CC273" s="40">
        <f t="shared" si="157"/>
        <v>0</v>
      </c>
      <c r="CD273" s="40">
        <f t="shared" si="157"/>
        <v>0</v>
      </c>
      <c r="CE273" s="40">
        <f t="shared" si="182"/>
        <v>640.65212496948016</v>
      </c>
      <c r="CF273" s="10">
        <f t="shared" si="169"/>
        <v>1.5693644801631159</v>
      </c>
      <c r="CG273" s="14">
        <v>44458</v>
      </c>
      <c r="CH273" s="35">
        <f t="shared" si="170"/>
        <v>6.5133333333333336</v>
      </c>
      <c r="CI273" s="7">
        <f t="shared" si="171"/>
        <v>34.505803302830131</v>
      </c>
      <c r="CJ273" s="7">
        <f t="shared" si="183"/>
        <v>17.597959684443367</v>
      </c>
      <c r="CK273" s="10">
        <f t="shared" si="172"/>
        <v>19.754639912114285</v>
      </c>
      <c r="CM273" s="17" t="s">
        <v>229</v>
      </c>
      <c r="CN273" t="s">
        <v>236</v>
      </c>
      <c r="CO273" s="18" t="s">
        <v>600</v>
      </c>
      <c r="CP273">
        <v>246.9</v>
      </c>
      <c r="CQ273">
        <v>224</v>
      </c>
      <c r="CR273">
        <v>235.6</v>
      </c>
      <c r="CS273">
        <v>210.1</v>
      </c>
      <c r="CT273">
        <v>202.6</v>
      </c>
      <c r="CU273">
        <v>168.7</v>
      </c>
      <c r="CV273">
        <v>179.8</v>
      </c>
      <c r="CW273">
        <v>201.7</v>
      </c>
      <c r="CX273">
        <v>237.2</v>
      </c>
      <c r="CY273">
        <v>269.2</v>
      </c>
      <c r="CZ273">
        <v>276.3</v>
      </c>
      <c r="DA273">
        <v>262.60000000000002</v>
      </c>
      <c r="DB273">
        <v>2714.7</v>
      </c>
      <c r="DC273" s="17">
        <v>-7.83</v>
      </c>
      <c r="DD273">
        <v>-35.72</v>
      </c>
      <c r="DE273">
        <v>418.32</v>
      </c>
      <c r="DF273" s="24">
        <v>10867</v>
      </c>
    </row>
    <row r="274" spans="1:110" ht="15.75" thickBot="1" x14ac:dyDescent="0.3">
      <c r="A274" s="8">
        <v>263</v>
      </c>
      <c r="B274" s="3" t="s">
        <v>24</v>
      </c>
      <c r="C274" s="14">
        <v>44459</v>
      </c>
      <c r="D274" s="11">
        <f t="shared" si="173"/>
        <v>-0.2018340770397338</v>
      </c>
      <c r="E274" s="8">
        <f t="shared" si="188"/>
        <v>-180</v>
      </c>
      <c r="F274" s="3">
        <f t="shared" si="188"/>
        <v>-165</v>
      </c>
      <c r="G274" s="3">
        <f t="shared" si="188"/>
        <v>-150</v>
      </c>
      <c r="H274" s="3">
        <f t="shared" si="187"/>
        <v>-135</v>
      </c>
      <c r="I274" s="3">
        <f t="shared" si="187"/>
        <v>-120</v>
      </c>
      <c r="J274" s="3">
        <f t="shared" si="187"/>
        <v>-105</v>
      </c>
      <c r="K274" s="3">
        <f t="shared" si="187"/>
        <v>-90</v>
      </c>
      <c r="L274" s="3">
        <f t="shared" si="187"/>
        <v>-75</v>
      </c>
      <c r="M274" s="3">
        <f t="shared" si="189"/>
        <v>-60</v>
      </c>
      <c r="N274" s="3">
        <f t="shared" si="184"/>
        <v>-45</v>
      </c>
      <c r="O274" s="3">
        <f t="shared" si="164"/>
        <v>-30</v>
      </c>
      <c r="P274" s="3">
        <f t="shared" si="152"/>
        <v>-15</v>
      </c>
      <c r="Q274" s="3">
        <f t="shared" si="152"/>
        <v>0</v>
      </c>
      <c r="R274" s="3">
        <f t="shared" si="152"/>
        <v>15</v>
      </c>
      <c r="S274" s="3">
        <f t="shared" si="152"/>
        <v>30</v>
      </c>
      <c r="T274" s="3">
        <f t="shared" si="153"/>
        <v>45</v>
      </c>
      <c r="U274" s="3">
        <f t="shared" si="153"/>
        <v>60</v>
      </c>
      <c r="V274" s="3">
        <f t="shared" si="153"/>
        <v>75</v>
      </c>
      <c r="W274" s="3">
        <f t="shared" si="153"/>
        <v>90</v>
      </c>
      <c r="X274" s="3">
        <f t="shared" si="158"/>
        <v>105</v>
      </c>
      <c r="Y274" s="3">
        <f t="shared" si="158"/>
        <v>120</v>
      </c>
      <c r="Z274" s="3">
        <f t="shared" si="158"/>
        <v>135</v>
      </c>
      <c r="AA274" s="3">
        <f t="shared" si="158"/>
        <v>150</v>
      </c>
      <c r="AB274" s="3">
        <f t="shared" si="162"/>
        <v>165</v>
      </c>
      <c r="AC274" s="3">
        <f t="shared" si="160"/>
        <v>180</v>
      </c>
      <c r="AD274" s="7">
        <f t="shared" si="174"/>
        <v>157.67816592296023</v>
      </c>
      <c r="AE274" s="7">
        <f t="shared" si="174"/>
        <v>153.31628037137489</v>
      </c>
      <c r="AF274" s="7">
        <f t="shared" si="174"/>
        <v>143.2211197647714</v>
      </c>
      <c r="AG274" s="7">
        <f t="shared" si="165"/>
        <v>130.82351732910081</v>
      </c>
      <c r="AH274" s="7">
        <f t="shared" si="165"/>
        <v>117.50779592112386</v>
      </c>
      <c r="AI274" s="7">
        <f t="shared" si="165"/>
        <v>103.79456365276008</v>
      </c>
      <c r="AJ274" s="7">
        <f t="shared" si="165"/>
        <v>89.92399998553644</v>
      </c>
      <c r="AK274" s="7">
        <f t="shared" si="185"/>
        <v>76.048869288641569</v>
      </c>
      <c r="AL274" s="7">
        <f t="shared" si="175"/>
        <v>62.320695973298371</v>
      </c>
      <c r="AM274" s="7">
        <f t="shared" si="175"/>
        <v>48.975312086287715</v>
      </c>
      <c r="AN274" s="7">
        <f t="shared" si="175"/>
        <v>36.524251150589912</v>
      </c>
      <c r="AO274" s="7">
        <f t="shared" si="154"/>
        <v>26.343223641661652</v>
      </c>
      <c r="AP274" s="7">
        <f t="shared" si="154"/>
        <v>21.918165922960284</v>
      </c>
      <c r="AQ274" s="7">
        <f t="shared" si="154"/>
        <v>26.343223641661652</v>
      </c>
      <c r="AR274" s="7">
        <f t="shared" si="154"/>
        <v>36.524251150589912</v>
      </c>
      <c r="AS274" s="7">
        <f t="shared" si="155"/>
        <v>48.975312086287715</v>
      </c>
      <c r="AT274" s="7">
        <f t="shared" si="155"/>
        <v>62.320695973298371</v>
      </c>
      <c r="AU274" s="7">
        <f t="shared" si="155"/>
        <v>76.048869288641569</v>
      </c>
      <c r="AV274" s="7">
        <f t="shared" si="155"/>
        <v>89.92399998553644</v>
      </c>
      <c r="AW274" s="7">
        <f t="shared" si="159"/>
        <v>103.79456365276008</v>
      </c>
      <c r="AX274" s="7">
        <f t="shared" si="159"/>
        <v>117.50779592112386</v>
      </c>
      <c r="AY274" s="7">
        <f t="shared" si="159"/>
        <v>130.82351732910081</v>
      </c>
      <c r="AZ274" s="7">
        <f t="shared" si="159"/>
        <v>143.2211197647714</v>
      </c>
      <c r="BA274" s="7">
        <f t="shared" si="163"/>
        <v>153.31628037137489</v>
      </c>
      <c r="BB274" s="7">
        <f t="shared" si="161"/>
        <v>157.67816592296023</v>
      </c>
      <c r="BC274" s="7">
        <f t="shared" si="176"/>
        <v>90.082038768911033</v>
      </c>
      <c r="BD274" s="7">
        <f t="shared" si="166"/>
        <v>12.010938502521471</v>
      </c>
      <c r="BE274" s="40">
        <f t="shared" si="177"/>
        <v>0.99392805439529652</v>
      </c>
      <c r="BF274" s="40">
        <f t="shared" si="178"/>
        <v>0</v>
      </c>
      <c r="BG274" s="40">
        <f t="shared" si="179"/>
        <v>0</v>
      </c>
      <c r="BH274" s="40">
        <f t="shared" si="179"/>
        <v>0</v>
      </c>
      <c r="BI274" s="40">
        <f t="shared" si="179"/>
        <v>0</v>
      </c>
      <c r="BJ274" s="40">
        <f t="shared" si="167"/>
        <v>0</v>
      </c>
      <c r="BK274" s="40">
        <f t="shared" si="167"/>
        <v>0</v>
      </c>
      <c r="BL274" s="40">
        <f t="shared" si="180"/>
        <v>1.8022472802633882</v>
      </c>
      <c r="BM274" s="40">
        <f t="shared" si="180"/>
        <v>327.57462342035205</v>
      </c>
      <c r="BN274" s="40">
        <f t="shared" si="180"/>
        <v>631.14615049079941</v>
      </c>
      <c r="BO274" s="40">
        <f t="shared" si="168"/>
        <v>891.82893059742366</v>
      </c>
      <c r="BP274" s="40">
        <f t="shared" si="168"/>
        <v>1091.8578630746215</v>
      </c>
      <c r="BQ274" s="40">
        <f t="shared" si="168"/>
        <v>1217.6013067375118</v>
      </c>
      <c r="BR274" s="40">
        <f t="shared" si="168"/>
        <v>1260.490053701335</v>
      </c>
      <c r="BS274" s="40">
        <f t="shared" si="186"/>
        <v>1217.6013067375118</v>
      </c>
      <c r="BT274" s="40">
        <f t="shared" si="181"/>
        <v>1091.8578630746215</v>
      </c>
      <c r="BU274" s="40">
        <f t="shared" si="181"/>
        <v>891.82893059742366</v>
      </c>
      <c r="BV274" s="40">
        <f t="shared" si="181"/>
        <v>631.14615049079941</v>
      </c>
      <c r="BW274" s="40">
        <f t="shared" si="156"/>
        <v>327.57462342035205</v>
      </c>
      <c r="BX274" s="40">
        <f t="shared" si="156"/>
        <v>1.8022472802633882</v>
      </c>
      <c r="BY274" s="40">
        <f t="shared" si="156"/>
        <v>0</v>
      </c>
      <c r="BZ274" s="40">
        <f t="shared" si="156"/>
        <v>0</v>
      </c>
      <c r="CA274" s="40">
        <f t="shared" si="157"/>
        <v>0</v>
      </c>
      <c r="CB274" s="40">
        <f t="shared" si="157"/>
        <v>0</v>
      </c>
      <c r="CC274" s="40">
        <f t="shared" si="157"/>
        <v>0</v>
      </c>
      <c r="CD274" s="40">
        <f t="shared" si="157"/>
        <v>0</v>
      </c>
      <c r="CE274" s="40">
        <f t="shared" si="182"/>
        <v>642.84992738768085</v>
      </c>
      <c r="CF274" s="10">
        <f t="shared" si="169"/>
        <v>1.572228173426677</v>
      </c>
      <c r="CG274" s="14">
        <v>44459</v>
      </c>
      <c r="CH274" s="35">
        <f t="shared" si="170"/>
        <v>6.5133333333333336</v>
      </c>
      <c r="CI274" s="7">
        <f t="shared" si="171"/>
        <v>34.69798788163444</v>
      </c>
      <c r="CJ274" s="7">
        <f t="shared" si="183"/>
        <v>17.695973819633565</v>
      </c>
      <c r="CK274" s="10">
        <f t="shared" si="172"/>
        <v>19.846811912495355</v>
      </c>
      <c r="CM274" s="17" t="s">
        <v>331</v>
      </c>
      <c r="CN274" t="s">
        <v>336</v>
      </c>
      <c r="CO274" s="18" t="s">
        <v>601</v>
      </c>
      <c r="CP274">
        <v>160.30000000000001</v>
      </c>
      <c r="CQ274">
        <v>150.9</v>
      </c>
      <c r="CR274">
        <v>164.6</v>
      </c>
      <c r="CS274">
        <v>210.7</v>
      </c>
      <c r="CT274">
        <v>249.4</v>
      </c>
      <c r="CU274">
        <v>261.39999999999998</v>
      </c>
      <c r="CV274">
        <v>275.89999999999998</v>
      </c>
      <c r="CW274">
        <v>270.2</v>
      </c>
      <c r="CX274">
        <v>221</v>
      </c>
      <c r="CY274">
        <v>173.9</v>
      </c>
      <c r="CZ274">
        <v>152.80000000000001</v>
      </c>
      <c r="DA274">
        <v>145.30000000000001</v>
      </c>
      <c r="DB274">
        <v>2436.4</v>
      </c>
      <c r="DC274" s="17">
        <v>-12.4</v>
      </c>
      <c r="DD274">
        <v>-46.42</v>
      </c>
      <c r="DE274">
        <v>603.59</v>
      </c>
      <c r="DF274" s="24">
        <v>5835</v>
      </c>
    </row>
    <row r="275" spans="1:110" ht="15.75" thickBot="1" x14ac:dyDescent="0.3">
      <c r="A275" s="8">
        <v>264</v>
      </c>
      <c r="B275" s="3" t="s">
        <v>24</v>
      </c>
      <c r="C275" s="14">
        <v>44460</v>
      </c>
      <c r="D275" s="11">
        <f t="shared" si="173"/>
        <v>-0.60544242332625453</v>
      </c>
      <c r="E275" s="8">
        <f t="shared" si="188"/>
        <v>-180</v>
      </c>
      <c r="F275" s="3">
        <f t="shared" si="188"/>
        <v>-165</v>
      </c>
      <c r="G275" s="3">
        <f t="shared" si="188"/>
        <v>-150</v>
      </c>
      <c r="H275" s="3">
        <f t="shared" si="187"/>
        <v>-135</v>
      </c>
      <c r="I275" s="3">
        <f t="shared" si="187"/>
        <v>-120</v>
      </c>
      <c r="J275" s="3">
        <f t="shared" si="187"/>
        <v>-105</v>
      </c>
      <c r="K275" s="3">
        <f t="shared" si="187"/>
        <v>-90</v>
      </c>
      <c r="L275" s="3">
        <f t="shared" ref="L275:T338" si="190">(L$11-12)*15</f>
        <v>-75</v>
      </c>
      <c r="M275" s="3">
        <f t="shared" si="189"/>
        <v>-60</v>
      </c>
      <c r="N275" s="3">
        <f t="shared" si="184"/>
        <v>-45</v>
      </c>
      <c r="O275" s="3">
        <f t="shared" si="164"/>
        <v>-30</v>
      </c>
      <c r="P275" s="3">
        <f t="shared" si="152"/>
        <v>-15</v>
      </c>
      <c r="Q275" s="3">
        <f t="shared" si="152"/>
        <v>0</v>
      </c>
      <c r="R275" s="3">
        <f t="shared" si="152"/>
        <v>15</v>
      </c>
      <c r="S275" s="3">
        <f t="shared" si="152"/>
        <v>30</v>
      </c>
      <c r="T275" s="3">
        <f t="shared" si="153"/>
        <v>45</v>
      </c>
      <c r="U275" s="3">
        <f t="shared" si="153"/>
        <v>60</v>
      </c>
      <c r="V275" s="3">
        <f t="shared" si="153"/>
        <v>75</v>
      </c>
      <c r="W275" s="3">
        <f t="shared" si="153"/>
        <v>90</v>
      </c>
      <c r="X275" s="3">
        <f t="shared" si="158"/>
        <v>105</v>
      </c>
      <c r="Y275" s="3">
        <f t="shared" si="158"/>
        <v>120</v>
      </c>
      <c r="Z275" s="3">
        <f t="shared" si="158"/>
        <v>135</v>
      </c>
      <c r="AA275" s="3">
        <f t="shared" si="158"/>
        <v>150</v>
      </c>
      <c r="AB275" s="3">
        <f t="shared" si="162"/>
        <v>165</v>
      </c>
      <c r="AC275" s="3">
        <f t="shared" si="160"/>
        <v>180</v>
      </c>
      <c r="AD275" s="7">
        <f t="shared" si="174"/>
        <v>157.27455757667374</v>
      </c>
      <c r="AE275" s="7">
        <f t="shared" si="174"/>
        <v>152.97422178052454</v>
      </c>
      <c r="AF275" s="7">
        <f t="shared" si="174"/>
        <v>142.96425175663171</v>
      </c>
      <c r="AG275" s="7">
        <f t="shared" si="165"/>
        <v>130.62053586362958</v>
      </c>
      <c r="AH275" s="7">
        <f t="shared" si="165"/>
        <v>117.33510175969924</v>
      </c>
      <c r="AI275" s="7">
        <f t="shared" si="165"/>
        <v>103.63742710340262</v>
      </c>
      <c r="AJ275" s="7">
        <f t="shared" si="165"/>
        <v>89.772025713541709</v>
      </c>
      <c r="AK275" s="7">
        <f t="shared" si="185"/>
        <v>75.892925923001911</v>
      </c>
      <c r="AL275" s="7">
        <f t="shared" si="175"/>
        <v>62.150437434171806</v>
      </c>
      <c r="AM275" s="7">
        <f t="shared" si="175"/>
        <v>48.776036414925194</v>
      </c>
      <c r="AN275" s="7">
        <f t="shared" si="175"/>
        <v>36.271985273715444</v>
      </c>
      <c r="AO275" s="7">
        <f t="shared" si="154"/>
        <v>26.004454804159348</v>
      </c>
      <c r="AP275" s="7">
        <f t="shared" si="154"/>
        <v>21.514557576673763</v>
      </c>
      <c r="AQ275" s="7">
        <f t="shared" si="154"/>
        <v>26.004454804159348</v>
      </c>
      <c r="AR275" s="7">
        <f t="shared" si="154"/>
        <v>36.271985273715444</v>
      </c>
      <c r="AS275" s="7">
        <f t="shared" si="155"/>
        <v>48.776036414925194</v>
      </c>
      <c r="AT275" s="7">
        <f t="shared" si="155"/>
        <v>62.150437434171806</v>
      </c>
      <c r="AU275" s="7">
        <f t="shared" si="155"/>
        <v>75.892925923001911</v>
      </c>
      <c r="AV275" s="7">
        <f t="shared" si="155"/>
        <v>89.772025713541709</v>
      </c>
      <c r="AW275" s="7">
        <f t="shared" si="159"/>
        <v>103.63742710340262</v>
      </c>
      <c r="AX275" s="7">
        <f t="shared" si="159"/>
        <v>117.33510175969924</v>
      </c>
      <c r="AY275" s="7">
        <f t="shared" si="159"/>
        <v>130.62053586362958</v>
      </c>
      <c r="AZ275" s="7">
        <f t="shared" si="159"/>
        <v>142.96425175663171</v>
      </c>
      <c r="BA275" s="7">
        <f t="shared" si="163"/>
        <v>152.97422178052454</v>
      </c>
      <c r="BB275" s="7">
        <f t="shared" si="161"/>
        <v>157.27455757667374</v>
      </c>
      <c r="BC275" s="7">
        <f t="shared" si="176"/>
        <v>90.246100811554768</v>
      </c>
      <c r="BD275" s="7">
        <f t="shared" si="166"/>
        <v>12.032813441540636</v>
      </c>
      <c r="BE275" s="40">
        <f t="shared" si="177"/>
        <v>0.99448729635843003</v>
      </c>
      <c r="BF275" s="40">
        <f t="shared" si="178"/>
        <v>0</v>
      </c>
      <c r="BG275" s="40">
        <f t="shared" si="179"/>
        <v>0</v>
      </c>
      <c r="BH275" s="40">
        <f t="shared" si="179"/>
        <v>0</v>
      </c>
      <c r="BI275" s="40">
        <f t="shared" si="179"/>
        <v>0</v>
      </c>
      <c r="BJ275" s="40">
        <f t="shared" si="167"/>
        <v>0</v>
      </c>
      <c r="BK275" s="40">
        <f t="shared" si="167"/>
        <v>0</v>
      </c>
      <c r="BL275" s="40">
        <f t="shared" si="180"/>
        <v>5.4091601652157602</v>
      </c>
      <c r="BM275" s="40">
        <f t="shared" si="180"/>
        <v>331.34865913551005</v>
      </c>
      <c r="BN275" s="40">
        <f t="shared" si="180"/>
        <v>635.07591989146908</v>
      </c>
      <c r="BO275" s="40">
        <f t="shared" si="168"/>
        <v>895.89243154560393</v>
      </c>
      <c r="BP275" s="40">
        <f t="shared" si="168"/>
        <v>1096.0239798483508</v>
      </c>
      <c r="BQ275" s="40">
        <f t="shared" si="168"/>
        <v>1221.8319305158984</v>
      </c>
      <c r="BR275" s="40">
        <f t="shared" si="168"/>
        <v>1264.7426796177222</v>
      </c>
      <c r="BS275" s="40">
        <f t="shared" si="186"/>
        <v>1221.8319305158984</v>
      </c>
      <c r="BT275" s="40">
        <f t="shared" si="181"/>
        <v>1096.0239798483508</v>
      </c>
      <c r="BU275" s="40">
        <f t="shared" si="181"/>
        <v>895.89243154560393</v>
      </c>
      <c r="BV275" s="40">
        <f t="shared" si="181"/>
        <v>635.07591989146908</v>
      </c>
      <c r="BW275" s="40">
        <f t="shared" si="156"/>
        <v>331.34865913551005</v>
      </c>
      <c r="BX275" s="40">
        <f t="shared" si="156"/>
        <v>5.4091601652157602</v>
      </c>
      <c r="BY275" s="40">
        <f t="shared" si="156"/>
        <v>0</v>
      </c>
      <c r="BZ275" s="40">
        <f t="shared" si="156"/>
        <v>0</v>
      </c>
      <c r="CA275" s="40">
        <f t="shared" si="157"/>
        <v>0</v>
      </c>
      <c r="CB275" s="40">
        <f t="shared" si="157"/>
        <v>0</v>
      </c>
      <c r="CC275" s="40">
        <f t="shared" si="157"/>
        <v>0</v>
      </c>
      <c r="CD275" s="40">
        <f t="shared" si="157"/>
        <v>0</v>
      </c>
      <c r="CE275" s="40">
        <f t="shared" si="182"/>
        <v>645.01876660503831</v>
      </c>
      <c r="CF275" s="10">
        <f t="shared" si="169"/>
        <v>1.5750915962483574</v>
      </c>
      <c r="CG275" s="14">
        <v>44460</v>
      </c>
      <c r="CH275" s="35">
        <f t="shared" si="170"/>
        <v>6.5133333333333336</v>
      </c>
      <c r="CI275" s="7">
        <f t="shared" si="171"/>
        <v>34.888396997054706</v>
      </c>
      <c r="CJ275" s="7">
        <f t="shared" si="183"/>
        <v>17.7930824684979</v>
      </c>
      <c r="CK275" s="10">
        <f t="shared" si="172"/>
        <v>19.93783846812174</v>
      </c>
      <c r="CM275" s="17" t="s">
        <v>32</v>
      </c>
      <c r="CN275" t="s">
        <v>34</v>
      </c>
      <c r="CO275" s="18" t="s">
        <v>602</v>
      </c>
      <c r="CP275">
        <v>104.2</v>
      </c>
      <c r="CQ275">
        <v>87.3</v>
      </c>
      <c r="CR275">
        <v>96.9</v>
      </c>
      <c r="CS275">
        <v>122.6</v>
      </c>
      <c r="CT275">
        <v>141.80000000000001</v>
      </c>
      <c r="CU275">
        <v>155.5</v>
      </c>
      <c r="CV275">
        <v>204.6</v>
      </c>
      <c r="CW275">
        <v>187</v>
      </c>
      <c r="CX275">
        <v>163.30000000000001</v>
      </c>
      <c r="CY275">
        <v>159.19999999999999</v>
      </c>
      <c r="CZ275">
        <v>129.1</v>
      </c>
      <c r="DA275">
        <v>104.7</v>
      </c>
      <c r="DB275">
        <v>1656.2</v>
      </c>
      <c r="DC275" s="17">
        <v>-8.17</v>
      </c>
      <c r="DD275">
        <v>-70.77</v>
      </c>
      <c r="DE275">
        <v>190</v>
      </c>
      <c r="DF275" s="24">
        <v>24264</v>
      </c>
    </row>
    <row r="276" spans="1:110" ht="15.75" thickBot="1" x14ac:dyDescent="0.3">
      <c r="A276" s="8">
        <v>265</v>
      </c>
      <c r="B276" s="3" t="s">
        <v>24</v>
      </c>
      <c r="C276" s="14">
        <v>44461</v>
      </c>
      <c r="D276" s="11">
        <f t="shared" si="173"/>
        <v>-1.0088713639562366</v>
      </c>
      <c r="E276" s="8">
        <f t="shared" si="188"/>
        <v>-180</v>
      </c>
      <c r="F276" s="3">
        <f t="shared" si="188"/>
        <v>-165</v>
      </c>
      <c r="G276" s="3">
        <f t="shared" si="188"/>
        <v>-150</v>
      </c>
      <c r="H276" s="3">
        <f t="shared" si="187"/>
        <v>-135</v>
      </c>
      <c r="I276" s="3">
        <f t="shared" si="187"/>
        <v>-120</v>
      </c>
      <c r="J276" s="3">
        <f t="shared" si="187"/>
        <v>-105</v>
      </c>
      <c r="K276" s="3">
        <f t="shared" si="187"/>
        <v>-90</v>
      </c>
      <c r="L276" s="3">
        <f t="shared" si="190"/>
        <v>-75</v>
      </c>
      <c r="M276" s="3">
        <f t="shared" si="189"/>
        <v>-60</v>
      </c>
      <c r="N276" s="3">
        <f t="shared" si="184"/>
        <v>-45</v>
      </c>
      <c r="O276" s="3">
        <f t="shared" si="164"/>
        <v>-30</v>
      </c>
      <c r="P276" s="3">
        <f t="shared" si="152"/>
        <v>-15</v>
      </c>
      <c r="Q276" s="3">
        <f t="shared" si="152"/>
        <v>0</v>
      </c>
      <c r="R276" s="3">
        <f t="shared" si="152"/>
        <v>15</v>
      </c>
      <c r="S276" s="3">
        <f t="shared" si="152"/>
        <v>30</v>
      </c>
      <c r="T276" s="3">
        <f t="shared" si="153"/>
        <v>45</v>
      </c>
      <c r="U276" s="3">
        <f t="shared" si="153"/>
        <v>60</v>
      </c>
      <c r="V276" s="3">
        <f t="shared" si="153"/>
        <v>75</v>
      </c>
      <c r="W276" s="3">
        <f t="shared" si="153"/>
        <v>90</v>
      </c>
      <c r="X276" s="3">
        <f t="shared" si="158"/>
        <v>105</v>
      </c>
      <c r="Y276" s="3">
        <f t="shared" si="158"/>
        <v>120</v>
      </c>
      <c r="Z276" s="3">
        <f t="shared" si="158"/>
        <v>135</v>
      </c>
      <c r="AA276" s="3">
        <f t="shared" si="158"/>
        <v>150</v>
      </c>
      <c r="AB276" s="3">
        <f t="shared" si="162"/>
        <v>165</v>
      </c>
      <c r="AC276" s="3">
        <f t="shared" si="160"/>
        <v>180</v>
      </c>
      <c r="AD276" s="7">
        <f t="shared" si="174"/>
        <v>156.87112863604375</v>
      </c>
      <c r="AE276" s="7">
        <f t="shared" si="174"/>
        <v>152.6307640910012</v>
      </c>
      <c r="AF276" s="7">
        <f t="shared" si="174"/>
        <v>142.70527084778777</v>
      </c>
      <c r="AG276" s="7">
        <f t="shared" si="165"/>
        <v>130.41582953445072</v>
      </c>
      <c r="AH276" s="7">
        <f t="shared" si="165"/>
        <v>117.16128643630081</v>
      </c>
      <c r="AI276" s="7">
        <f t="shared" si="165"/>
        <v>103.47977594487837</v>
      </c>
      <c r="AJ276" s="7">
        <f t="shared" si="165"/>
        <v>89.620128696126528</v>
      </c>
      <c r="AK276" s="7">
        <f t="shared" si="185"/>
        <v>75.737659735999216</v>
      </c>
      <c r="AL276" s="7">
        <f t="shared" si="175"/>
        <v>61.981490534424111</v>
      </c>
      <c r="AM276" s="7">
        <f t="shared" si="175"/>
        <v>48.578737608765465</v>
      </c>
      <c r="AN276" s="7">
        <f t="shared" si="175"/>
        <v>36.02220498424748</v>
      </c>
      <c r="AO276" s="7">
        <f t="shared" si="154"/>
        <v>25.667578633859748</v>
      </c>
      <c r="AP276" s="7">
        <f t="shared" si="154"/>
        <v>21.111128636043766</v>
      </c>
      <c r="AQ276" s="7">
        <f t="shared" si="154"/>
        <v>25.667578633859748</v>
      </c>
      <c r="AR276" s="7">
        <f t="shared" si="154"/>
        <v>36.02220498424748</v>
      </c>
      <c r="AS276" s="7">
        <f t="shared" si="155"/>
        <v>48.578737608765465</v>
      </c>
      <c r="AT276" s="7">
        <f t="shared" si="155"/>
        <v>61.981490534424111</v>
      </c>
      <c r="AU276" s="7">
        <f t="shared" si="155"/>
        <v>75.737659735999216</v>
      </c>
      <c r="AV276" s="7">
        <f t="shared" si="155"/>
        <v>89.620128696126528</v>
      </c>
      <c r="AW276" s="7">
        <f t="shared" si="159"/>
        <v>103.47977594487837</v>
      </c>
      <c r="AX276" s="7">
        <f t="shared" si="159"/>
        <v>117.16128643630081</v>
      </c>
      <c r="AY276" s="7">
        <f t="shared" si="159"/>
        <v>130.41582953445072</v>
      </c>
      <c r="AZ276" s="7">
        <f t="shared" si="159"/>
        <v>142.70527084778777</v>
      </c>
      <c r="BA276" s="7">
        <f t="shared" si="163"/>
        <v>152.6307640910012</v>
      </c>
      <c r="BB276" s="7">
        <f t="shared" si="161"/>
        <v>156.87112863604375</v>
      </c>
      <c r="BC276" s="7">
        <f t="shared" si="176"/>
        <v>90.410116353697333</v>
      </c>
      <c r="BD276" s="7">
        <f t="shared" si="166"/>
        <v>12.054682180492978</v>
      </c>
      <c r="BE276" s="40">
        <f t="shared" si="177"/>
        <v>0.99504817185462646</v>
      </c>
      <c r="BF276" s="40">
        <f t="shared" si="178"/>
        <v>0</v>
      </c>
      <c r="BG276" s="40">
        <f t="shared" si="179"/>
        <v>0</v>
      </c>
      <c r="BH276" s="40">
        <f t="shared" si="179"/>
        <v>0</v>
      </c>
      <c r="BI276" s="40">
        <f t="shared" si="179"/>
        <v>0</v>
      </c>
      <c r="BJ276" s="40">
        <f t="shared" si="167"/>
        <v>0</v>
      </c>
      <c r="BK276" s="40">
        <f t="shared" si="167"/>
        <v>0</v>
      </c>
      <c r="BL276" s="40">
        <f t="shared" si="180"/>
        <v>9.0182712546923636</v>
      </c>
      <c r="BM276" s="40">
        <f t="shared" si="180"/>
        <v>335.10924535033263</v>
      </c>
      <c r="BN276" s="40">
        <f t="shared" si="180"/>
        <v>638.97765845216963</v>
      </c>
      <c r="BO276" s="40">
        <f t="shared" si="168"/>
        <v>899.91538037360863</v>
      </c>
      <c r="BP276" s="40">
        <f t="shared" si="168"/>
        <v>1100.139936585678</v>
      </c>
      <c r="BQ276" s="40">
        <f t="shared" si="168"/>
        <v>1226.0063544692491</v>
      </c>
      <c r="BR276" s="40">
        <f t="shared" si="168"/>
        <v>1268.9370456496467</v>
      </c>
      <c r="BS276" s="40">
        <f t="shared" si="186"/>
        <v>1226.0063544692491</v>
      </c>
      <c r="BT276" s="40">
        <f t="shared" si="181"/>
        <v>1100.139936585678</v>
      </c>
      <c r="BU276" s="40">
        <f t="shared" si="181"/>
        <v>899.91538037360863</v>
      </c>
      <c r="BV276" s="40">
        <f t="shared" si="181"/>
        <v>638.97765845216963</v>
      </c>
      <c r="BW276" s="40">
        <f t="shared" si="156"/>
        <v>335.10924535033263</v>
      </c>
      <c r="BX276" s="40">
        <f t="shared" si="156"/>
        <v>9.0182712546923636</v>
      </c>
      <c r="BY276" s="40">
        <f t="shared" si="156"/>
        <v>0</v>
      </c>
      <c r="BZ276" s="40">
        <f t="shared" si="156"/>
        <v>0</v>
      </c>
      <c r="CA276" s="40">
        <f t="shared" si="157"/>
        <v>0</v>
      </c>
      <c r="CB276" s="40">
        <f t="shared" si="157"/>
        <v>0</v>
      </c>
      <c r="CC276" s="40">
        <f t="shared" si="157"/>
        <v>0</v>
      </c>
      <c r="CD276" s="40">
        <f t="shared" si="157"/>
        <v>0</v>
      </c>
      <c r="CE276" s="40">
        <f t="shared" si="182"/>
        <v>647.15789328131984</v>
      </c>
      <c r="CF276" s="10">
        <f t="shared" si="169"/>
        <v>1.5779542074831887</v>
      </c>
      <c r="CG276" s="14">
        <v>44461</v>
      </c>
      <c r="CH276" s="35">
        <f t="shared" si="170"/>
        <v>6.5133333333333336</v>
      </c>
      <c r="CI276" s="7">
        <f t="shared" si="171"/>
        <v>35.076964897912447</v>
      </c>
      <c r="CJ276" s="7">
        <f t="shared" si="183"/>
        <v>17.889252097935348</v>
      </c>
      <c r="CK276" s="10">
        <f t="shared" si="172"/>
        <v>20.027688868377624</v>
      </c>
      <c r="CM276" s="17" t="s">
        <v>89</v>
      </c>
      <c r="CN276" t="s">
        <v>100</v>
      </c>
      <c r="CO276" s="18" t="s">
        <v>603</v>
      </c>
      <c r="CP276">
        <v>175.3</v>
      </c>
      <c r="CQ276">
        <v>152.80000000000001</v>
      </c>
      <c r="CR276">
        <v>168.8</v>
      </c>
      <c r="CS276">
        <v>164.9</v>
      </c>
      <c r="CT276">
        <v>196.7</v>
      </c>
      <c r="CU276">
        <v>222.5</v>
      </c>
      <c r="CV276">
        <v>253.5</v>
      </c>
      <c r="CW276">
        <v>277.2</v>
      </c>
      <c r="CX276">
        <v>277.8</v>
      </c>
      <c r="CY276">
        <v>272.3</v>
      </c>
      <c r="CZ276">
        <v>242.4</v>
      </c>
      <c r="DA276">
        <v>208.9</v>
      </c>
      <c r="DB276">
        <v>2613.1</v>
      </c>
      <c r="DC276" s="17">
        <v>-6</v>
      </c>
      <c r="DD276">
        <v>-40.42</v>
      </c>
      <c r="DE276">
        <v>398.77</v>
      </c>
      <c r="DF276" s="24">
        <v>22678</v>
      </c>
    </row>
    <row r="277" spans="1:110" ht="15.75" thickBot="1" x14ac:dyDescent="0.3">
      <c r="A277" s="8">
        <v>266</v>
      </c>
      <c r="B277" s="3" t="s">
        <v>24</v>
      </c>
      <c r="C277" s="14">
        <v>44462</v>
      </c>
      <c r="D277" s="11">
        <f t="shared" si="173"/>
        <v>-1.4120013542278405</v>
      </c>
      <c r="E277" s="8">
        <f t="shared" si="188"/>
        <v>-180</v>
      </c>
      <c r="F277" s="3">
        <f t="shared" si="188"/>
        <v>-165</v>
      </c>
      <c r="G277" s="3">
        <f t="shared" si="188"/>
        <v>-150</v>
      </c>
      <c r="H277" s="3">
        <f t="shared" si="187"/>
        <v>-135</v>
      </c>
      <c r="I277" s="3">
        <f t="shared" si="187"/>
        <v>-120</v>
      </c>
      <c r="J277" s="3">
        <f t="shared" si="187"/>
        <v>-105</v>
      </c>
      <c r="K277" s="3">
        <f t="shared" si="187"/>
        <v>-90</v>
      </c>
      <c r="L277" s="3">
        <f t="shared" si="190"/>
        <v>-75</v>
      </c>
      <c r="M277" s="3">
        <f t="shared" si="189"/>
        <v>-60</v>
      </c>
      <c r="N277" s="3">
        <f t="shared" si="184"/>
        <v>-45</v>
      </c>
      <c r="O277" s="3">
        <f t="shared" si="164"/>
        <v>-30</v>
      </c>
      <c r="P277" s="3">
        <f t="shared" si="152"/>
        <v>-15</v>
      </c>
      <c r="Q277" s="3">
        <f t="shared" si="152"/>
        <v>0</v>
      </c>
      <c r="R277" s="3">
        <f t="shared" si="152"/>
        <v>15</v>
      </c>
      <c r="S277" s="3">
        <f t="shared" si="152"/>
        <v>30</v>
      </c>
      <c r="T277" s="3">
        <f t="shared" si="153"/>
        <v>45</v>
      </c>
      <c r="U277" s="3">
        <f t="shared" si="153"/>
        <v>60</v>
      </c>
      <c r="V277" s="3">
        <f t="shared" si="153"/>
        <v>75</v>
      </c>
      <c r="W277" s="3">
        <f t="shared" si="153"/>
        <v>90</v>
      </c>
      <c r="X277" s="3">
        <f t="shared" si="158"/>
        <v>105</v>
      </c>
      <c r="Y277" s="3">
        <f t="shared" si="158"/>
        <v>120</v>
      </c>
      <c r="Z277" s="3">
        <f t="shared" si="158"/>
        <v>135</v>
      </c>
      <c r="AA277" s="3">
        <f t="shared" si="158"/>
        <v>150</v>
      </c>
      <c r="AB277" s="3">
        <f t="shared" si="162"/>
        <v>165</v>
      </c>
      <c r="AC277" s="3">
        <f t="shared" si="160"/>
        <v>180</v>
      </c>
      <c r="AD277" s="7">
        <f t="shared" si="174"/>
        <v>156.46799864577216</v>
      </c>
      <c r="AE277" s="7">
        <f t="shared" si="174"/>
        <v>152.28606970697709</v>
      </c>
      <c r="AF277" s="7">
        <f t="shared" si="174"/>
        <v>142.44430463721508</v>
      </c>
      <c r="AG277" s="7">
        <f t="shared" si="165"/>
        <v>130.20948624665351</v>
      </c>
      <c r="AH277" s="7">
        <f t="shared" si="165"/>
        <v>116.98641617227617</v>
      </c>
      <c r="AI277" s="7">
        <f t="shared" si="165"/>
        <v>103.32166570030864</v>
      </c>
      <c r="AJ277" s="7">
        <f t="shared" si="165"/>
        <v>89.468360382312198</v>
      </c>
      <c r="AK277" s="7">
        <f t="shared" si="185"/>
        <v>75.583123460465984</v>
      </c>
      <c r="AL277" s="7">
        <f t="shared" si="175"/>
        <v>61.81391585640776</v>
      </c>
      <c r="AM277" s="7">
        <f t="shared" si="175"/>
        <v>48.383495445058429</v>
      </c>
      <c r="AN277" s="7">
        <f t="shared" si="175"/>
        <v>35.775030587659927</v>
      </c>
      <c r="AO277" s="7">
        <f t="shared" si="154"/>
        <v>25.332761544136893</v>
      </c>
      <c r="AP277" s="7">
        <f t="shared" si="154"/>
        <v>20.707998645772172</v>
      </c>
      <c r="AQ277" s="7">
        <f t="shared" si="154"/>
        <v>25.332761544136893</v>
      </c>
      <c r="AR277" s="7">
        <f t="shared" si="154"/>
        <v>35.775030587659927</v>
      </c>
      <c r="AS277" s="7">
        <f t="shared" si="155"/>
        <v>48.383495445058429</v>
      </c>
      <c r="AT277" s="7">
        <f t="shared" si="155"/>
        <v>61.81391585640776</v>
      </c>
      <c r="AU277" s="7">
        <f t="shared" si="155"/>
        <v>75.583123460465984</v>
      </c>
      <c r="AV277" s="7">
        <f t="shared" si="155"/>
        <v>89.468360382312198</v>
      </c>
      <c r="AW277" s="7">
        <f t="shared" si="159"/>
        <v>103.32166570030864</v>
      </c>
      <c r="AX277" s="7">
        <f t="shared" si="159"/>
        <v>116.98641617227617</v>
      </c>
      <c r="AY277" s="7">
        <f t="shared" si="159"/>
        <v>130.20948624665351</v>
      </c>
      <c r="AZ277" s="7">
        <f t="shared" si="159"/>
        <v>142.44430463721508</v>
      </c>
      <c r="BA277" s="7">
        <f t="shared" si="163"/>
        <v>152.28606970697709</v>
      </c>
      <c r="BB277" s="7">
        <f t="shared" si="161"/>
        <v>156.46799864577216</v>
      </c>
      <c r="BC277" s="7">
        <f t="shared" si="176"/>
        <v>90.574054345149079</v>
      </c>
      <c r="BD277" s="7">
        <f t="shared" si="166"/>
        <v>12.07654057935321</v>
      </c>
      <c r="BE277" s="40">
        <f t="shared" si="177"/>
        <v>0.99561051468437156</v>
      </c>
      <c r="BF277" s="40">
        <f t="shared" si="178"/>
        <v>0</v>
      </c>
      <c r="BG277" s="40">
        <f t="shared" si="179"/>
        <v>0</v>
      </c>
      <c r="BH277" s="40">
        <f t="shared" si="179"/>
        <v>0</v>
      </c>
      <c r="BI277" s="40">
        <f t="shared" si="179"/>
        <v>0</v>
      </c>
      <c r="BJ277" s="40">
        <f t="shared" si="167"/>
        <v>0</v>
      </c>
      <c r="BK277" s="40">
        <f t="shared" si="167"/>
        <v>0</v>
      </c>
      <c r="BL277" s="40">
        <f t="shared" si="180"/>
        <v>12.628345689430333</v>
      </c>
      <c r="BM277" s="40">
        <f t="shared" si="180"/>
        <v>338.85510521802928</v>
      </c>
      <c r="BN277" s="40">
        <f t="shared" si="180"/>
        <v>642.85005019996515</v>
      </c>
      <c r="BO277" s="40">
        <f t="shared" si="168"/>
        <v>903.89642751011763</v>
      </c>
      <c r="BP277" s="40">
        <f t="shared" si="168"/>
        <v>1104.2043579343363</v>
      </c>
      <c r="BQ277" s="40">
        <f t="shared" si="168"/>
        <v>1230.1231870387171</v>
      </c>
      <c r="BR277" s="40">
        <f t="shared" si="168"/>
        <v>1273.0717547104998</v>
      </c>
      <c r="BS277" s="40">
        <f t="shared" si="186"/>
        <v>1230.1231870387171</v>
      </c>
      <c r="BT277" s="40">
        <f t="shared" si="181"/>
        <v>1104.2043579343363</v>
      </c>
      <c r="BU277" s="40">
        <f t="shared" si="181"/>
        <v>903.89642751011763</v>
      </c>
      <c r="BV277" s="40">
        <f t="shared" si="181"/>
        <v>642.85005019996515</v>
      </c>
      <c r="BW277" s="40">
        <f t="shared" si="156"/>
        <v>338.85510521802928</v>
      </c>
      <c r="BX277" s="40">
        <f t="shared" si="156"/>
        <v>12.628345689430333</v>
      </c>
      <c r="BY277" s="40">
        <f t="shared" si="156"/>
        <v>0</v>
      </c>
      <c r="BZ277" s="40">
        <f t="shared" si="156"/>
        <v>0</v>
      </c>
      <c r="CA277" s="40">
        <f t="shared" si="157"/>
        <v>0</v>
      </c>
      <c r="CB277" s="40">
        <f t="shared" si="157"/>
        <v>0</v>
      </c>
      <c r="CC277" s="40">
        <f t="shared" si="157"/>
        <v>0</v>
      </c>
      <c r="CD277" s="40">
        <f t="shared" si="157"/>
        <v>0</v>
      </c>
      <c r="CE277" s="40">
        <f t="shared" si="182"/>
        <v>649.26659490235488</v>
      </c>
      <c r="CF277" s="10">
        <f t="shared" si="169"/>
        <v>1.5808154652031281</v>
      </c>
      <c r="CG277" s="14">
        <v>44462</v>
      </c>
      <c r="CH277" s="35">
        <f t="shared" si="170"/>
        <v>6.5133333333333336</v>
      </c>
      <c r="CI277" s="7">
        <f t="shared" si="171"/>
        <v>35.263628037477041</v>
      </c>
      <c r="CJ277" s="7">
        <f t="shared" si="183"/>
        <v>17.984450299113291</v>
      </c>
      <c r="CK277" s="10">
        <f t="shared" si="172"/>
        <v>20.116333796036031</v>
      </c>
      <c r="CM277" s="17" t="s">
        <v>315</v>
      </c>
      <c r="CN277" t="s">
        <v>327</v>
      </c>
      <c r="CO277" s="18" t="s">
        <v>604</v>
      </c>
      <c r="CP277">
        <v>148.9</v>
      </c>
      <c r="CQ277">
        <v>154.30000000000001</v>
      </c>
      <c r="CR277">
        <v>158.4</v>
      </c>
      <c r="CS277">
        <v>178.6</v>
      </c>
      <c r="CT277">
        <v>171.6</v>
      </c>
      <c r="CU277">
        <v>179.3</v>
      </c>
      <c r="CV277">
        <v>183.6</v>
      </c>
      <c r="CW277">
        <v>197.7</v>
      </c>
      <c r="CX277">
        <v>137</v>
      </c>
      <c r="CY277">
        <v>147.1</v>
      </c>
      <c r="CZ277">
        <v>152.19999999999999</v>
      </c>
      <c r="DA277">
        <v>162.6</v>
      </c>
      <c r="DB277">
        <v>1971.3</v>
      </c>
      <c r="DC277" s="17">
        <v>-23.03</v>
      </c>
      <c r="DD277">
        <v>-45.55</v>
      </c>
      <c r="DE277">
        <v>577</v>
      </c>
      <c r="DF277" s="24">
        <v>15707</v>
      </c>
    </row>
    <row r="278" spans="1:110" ht="15.75" thickBot="1" x14ac:dyDescent="0.3">
      <c r="A278" s="8">
        <v>267</v>
      </c>
      <c r="B278" s="3" t="s">
        <v>24</v>
      </c>
      <c r="C278" s="14">
        <v>44463</v>
      </c>
      <c r="D278" s="11">
        <f t="shared" si="173"/>
        <v>-1.814712938024702</v>
      </c>
      <c r="E278" s="8">
        <f t="shared" si="188"/>
        <v>-180</v>
      </c>
      <c r="F278" s="3">
        <f t="shared" si="188"/>
        <v>-165</v>
      </c>
      <c r="G278" s="3">
        <f t="shared" si="188"/>
        <v>-150</v>
      </c>
      <c r="H278" s="3">
        <f t="shared" si="187"/>
        <v>-135</v>
      </c>
      <c r="I278" s="3">
        <f t="shared" si="187"/>
        <v>-120</v>
      </c>
      <c r="J278" s="3">
        <f t="shared" si="187"/>
        <v>-105</v>
      </c>
      <c r="K278" s="3">
        <f t="shared" si="187"/>
        <v>-90</v>
      </c>
      <c r="L278" s="3">
        <f t="shared" si="190"/>
        <v>-75</v>
      </c>
      <c r="M278" s="3">
        <f t="shared" si="189"/>
        <v>-60</v>
      </c>
      <c r="N278" s="3">
        <f t="shared" si="184"/>
        <v>-45</v>
      </c>
      <c r="O278" s="3">
        <f t="shared" si="164"/>
        <v>-30</v>
      </c>
      <c r="P278" s="3">
        <f t="shared" si="152"/>
        <v>-15</v>
      </c>
      <c r="Q278" s="3">
        <f t="shared" si="152"/>
        <v>0</v>
      </c>
      <c r="R278" s="3">
        <f t="shared" si="152"/>
        <v>15</v>
      </c>
      <c r="S278" s="3">
        <f t="shared" si="152"/>
        <v>30</v>
      </c>
      <c r="T278" s="3">
        <f t="shared" si="153"/>
        <v>45</v>
      </c>
      <c r="U278" s="3">
        <f t="shared" si="153"/>
        <v>60</v>
      </c>
      <c r="V278" s="3">
        <f t="shared" si="153"/>
        <v>75</v>
      </c>
      <c r="W278" s="3">
        <f t="shared" si="153"/>
        <v>90</v>
      </c>
      <c r="X278" s="3">
        <f t="shared" si="158"/>
        <v>105</v>
      </c>
      <c r="Y278" s="3">
        <f t="shared" si="158"/>
        <v>120</v>
      </c>
      <c r="Z278" s="3">
        <f t="shared" si="158"/>
        <v>135</v>
      </c>
      <c r="AA278" s="3">
        <f t="shared" si="158"/>
        <v>150</v>
      </c>
      <c r="AB278" s="3">
        <f t="shared" si="162"/>
        <v>165</v>
      </c>
      <c r="AC278" s="3">
        <f t="shared" si="160"/>
        <v>180</v>
      </c>
      <c r="AD278" s="7">
        <f t="shared" si="174"/>
        <v>156.06528706197531</v>
      </c>
      <c r="AE278" s="7">
        <f t="shared" si="174"/>
        <v>151.94029987764102</v>
      </c>
      <c r="AF278" s="7">
        <f t="shared" si="174"/>
        <v>142.18148214167647</v>
      </c>
      <c r="AG278" s="7">
        <f t="shared" si="165"/>
        <v>130.00159569552764</v>
      </c>
      <c r="AH278" s="7">
        <f t="shared" si="165"/>
        <v>116.81055845938995</v>
      </c>
      <c r="AI278" s="7">
        <f t="shared" si="165"/>
        <v>103.16315249581379</v>
      </c>
      <c r="AJ278" s="7">
        <f t="shared" si="165"/>
        <v>89.316772140167842</v>
      </c>
      <c r="AK278" s="7">
        <f t="shared" si="185"/>
        <v>75.429369040936692</v>
      </c>
      <c r="AL278" s="7">
        <f t="shared" si="175"/>
        <v>61.647772440633972</v>
      </c>
      <c r="AM278" s="7">
        <f t="shared" si="175"/>
        <v>48.190387433742949</v>
      </c>
      <c r="AN278" s="7">
        <f t="shared" si="175"/>
        <v>35.530580142566635</v>
      </c>
      <c r="AO278" s="7">
        <f t="shared" si="154"/>
        <v>25.000170758230059</v>
      </c>
      <c r="AP278" s="7">
        <f t="shared" si="154"/>
        <v>20.305287061975307</v>
      </c>
      <c r="AQ278" s="7">
        <f t="shared" si="154"/>
        <v>25.000170758230059</v>
      </c>
      <c r="AR278" s="7">
        <f t="shared" si="154"/>
        <v>35.530580142566635</v>
      </c>
      <c r="AS278" s="7">
        <f t="shared" si="155"/>
        <v>48.190387433742949</v>
      </c>
      <c r="AT278" s="7">
        <f t="shared" si="155"/>
        <v>61.647772440633972</v>
      </c>
      <c r="AU278" s="7">
        <f t="shared" si="155"/>
        <v>75.429369040936692</v>
      </c>
      <c r="AV278" s="7">
        <f t="shared" si="155"/>
        <v>89.316772140167842</v>
      </c>
      <c r="AW278" s="7">
        <f t="shared" si="159"/>
        <v>103.16315249581379</v>
      </c>
      <c r="AX278" s="7">
        <f t="shared" si="159"/>
        <v>116.81055845938995</v>
      </c>
      <c r="AY278" s="7">
        <f t="shared" si="159"/>
        <v>130.00159569552764</v>
      </c>
      <c r="AZ278" s="7">
        <f t="shared" si="159"/>
        <v>142.18148214167647</v>
      </c>
      <c r="BA278" s="7">
        <f t="shared" si="163"/>
        <v>151.94029987764102</v>
      </c>
      <c r="BB278" s="7">
        <f t="shared" si="161"/>
        <v>156.06528706197531</v>
      </c>
      <c r="BC278" s="7">
        <f t="shared" si="176"/>
        <v>90.737883661046538</v>
      </c>
      <c r="BD278" s="7">
        <f t="shared" si="166"/>
        <v>12.098384488139539</v>
      </c>
      <c r="BE278" s="40">
        <f t="shared" si="177"/>
        <v>0.99617415821334843</v>
      </c>
      <c r="BF278" s="40">
        <f t="shared" si="178"/>
        <v>0</v>
      </c>
      <c r="BG278" s="40">
        <f t="shared" si="179"/>
        <v>0</v>
      </c>
      <c r="BH278" s="40">
        <f t="shared" si="179"/>
        <v>0</v>
      </c>
      <c r="BI278" s="40">
        <f t="shared" si="179"/>
        <v>0</v>
      </c>
      <c r="BJ278" s="40">
        <f t="shared" si="167"/>
        <v>0</v>
      </c>
      <c r="BK278" s="40">
        <f t="shared" si="167"/>
        <v>0</v>
      </c>
      <c r="BL278" s="40">
        <f t="shared" si="180"/>
        <v>16.238145492220188</v>
      </c>
      <c r="BM278" s="40">
        <f t="shared" si="180"/>
        <v>342.58497853055422</v>
      </c>
      <c r="BN278" s="40">
        <f t="shared" si="180"/>
        <v>646.69181421096789</v>
      </c>
      <c r="BO278" s="40">
        <f t="shared" si="168"/>
        <v>907.8342742421471</v>
      </c>
      <c r="BP278" s="40">
        <f t="shared" si="168"/>
        <v>1108.2159315312881</v>
      </c>
      <c r="BQ278" s="40">
        <f t="shared" si="168"/>
        <v>1234.1811072804815</v>
      </c>
      <c r="BR278" s="40">
        <f t="shared" si="168"/>
        <v>1277.1454829297149</v>
      </c>
      <c r="BS278" s="40">
        <f t="shared" si="186"/>
        <v>1234.1811072804815</v>
      </c>
      <c r="BT278" s="40">
        <f t="shared" si="181"/>
        <v>1108.2159315312881</v>
      </c>
      <c r="BU278" s="40">
        <f t="shared" si="181"/>
        <v>907.8342742421471</v>
      </c>
      <c r="BV278" s="40">
        <f t="shared" si="181"/>
        <v>646.69181421096789</v>
      </c>
      <c r="BW278" s="40">
        <f t="shared" si="156"/>
        <v>342.58497853055422</v>
      </c>
      <c r="BX278" s="40">
        <f t="shared" si="156"/>
        <v>16.238145492220188</v>
      </c>
      <c r="BY278" s="40">
        <f t="shared" si="156"/>
        <v>0</v>
      </c>
      <c r="BZ278" s="40">
        <f t="shared" si="156"/>
        <v>0</v>
      </c>
      <c r="CA278" s="40">
        <f t="shared" si="157"/>
        <v>0</v>
      </c>
      <c r="CB278" s="40">
        <f t="shared" si="157"/>
        <v>0</v>
      </c>
      <c r="CC278" s="40">
        <f t="shared" si="157"/>
        <v>0</v>
      </c>
      <c r="CD278" s="40">
        <f t="shared" si="157"/>
        <v>0</v>
      </c>
      <c r="CE278" s="40">
        <f t="shared" si="182"/>
        <v>651.34419629415459</v>
      </c>
      <c r="CF278" s="10">
        <f t="shared" si="169"/>
        <v>1.5836748261768285</v>
      </c>
      <c r="CG278" s="14">
        <v>44463</v>
      </c>
      <c r="CH278" s="35">
        <f t="shared" si="170"/>
        <v>6.5133333333333336</v>
      </c>
      <c r="CI278" s="7">
        <f t="shared" si="171"/>
        <v>35.448325119135561</v>
      </c>
      <c r="CJ278" s="7">
        <f t="shared" si="183"/>
        <v>18.078645810759138</v>
      </c>
      <c r="CK278" s="10">
        <f t="shared" si="172"/>
        <v>20.20374534753029</v>
      </c>
      <c r="CM278" s="17" t="s">
        <v>42</v>
      </c>
      <c r="CN278" t="s">
        <v>55</v>
      </c>
      <c r="CO278" s="18" t="s">
        <v>605</v>
      </c>
      <c r="CP278">
        <v>140.19999999999999</v>
      </c>
      <c r="CQ278">
        <v>112.3</v>
      </c>
      <c r="CR278">
        <v>127.5</v>
      </c>
      <c r="CS278">
        <v>125.2</v>
      </c>
      <c r="CT278">
        <v>130.9</v>
      </c>
      <c r="CU278">
        <v>142.5</v>
      </c>
      <c r="CV278">
        <v>181</v>
      </c>
      <c r="CW278">
        <v>191.8</v>
      </c>
      <c r="CX278">
        <v>180.2</v>
      </c>
      <c r="CY278">
        <v>170.3</v>
      </c>
      <c r="CZ278">
        <v>148.30000000000001</v>
      </c>
      <c r="DA278">
        <v>140.9</v>
      </c>
      <c r="DB278">
        <v>1791.1</v>
      </c>
      <c r="DC278" s="17">
        <v>-3.83</v>
      </c>
      <c r="DD278">
        <v>-64.7</v>
      </c>
      <c r="DE278">
        <v>47</v>
      </c>
      <c r="DF278" s="24">
        <v>10597</v>
      </c>
    </row>
    <row r="279" spans="1:110" ht="15.75" thickBot="1" x14ac:dyDescent="0.3">
      <c r="A279" s="8">
        <v>268</v>
      </c>
      <c r="B279" s="3" t="s">
        <v>24</v>
      </c>
      <c r="C279" s="14">
        <v>44464</v>
      </c>
      <c r="D279" s="11">
        <f t="shared" si="173"/>
        <v>-2.2168867832133139</v>
      </c>
      <c r="E279" s="8">
        <f t="shared" si="188"/>
        <v>-180</v>
      </c>
      <c r="F279" s="3">
        <f t="shared" si="188"/>
        <v>-165</v>
      </c>
      <c r="G279" s="3">
        <f t="shared" si="188"/>
        <v>-150</v>
      </c>
      <c r="H279" s="3">
        <f t="shared" si="187"/>
        <v>-135</v>
      </c>
      <c r="I279" s="3">
        <f t="shared" si="187"/>
        <v>-120</v>
      </c>
      <c r="J279" s="3">
        <f t="shared" si="187"/>
        <v>-105</v>
      </c>
      <c r="K279" s="3">
        <f t="shared" si="187"/>
        <v>-90</v>
      </c>
      <c r="L279" s="3">
        <f t="shared" si="190"/>
        <v>-75</v>
      </c>
      <c r="M279" s="3">
        <f t="shared" si="189"/>
        <v>-60</v>
      </c>
      <c r="N279" s="3">
        <f t="shared" si="184"/>
        <v>-45</v>
      </c>
      <c r="O279" s="3">
        <f t="shared" si="164"/>
        <v>-30</v>
      </c>
      <c r="P279" s="3">
        <f t="shared" si="152"/>
        <v>-15</v>
      </c>
      <c r="Q279" s="3">
        <f t="shared" si="152"/>
        <v>0</v>
      </c>
      <c r="R279" s="3">
        <f t="shared" si="152"/>
        <v>15</v>
      </c>
      <c r="S279" s="3">
        <f t="shared" si="152"/>
        <v>30</v>
      </c>
      <c r="T279" s="3">
        <f t="shared" si="153"/>
        <v>45</v>
      </c>
      <c r="U279" s="3">
        <f t="shared" si="153"/>
        <v>60</v>
      </c>
      <c r="V279" s="3">
        <f t="shared" si="153"/>
        <v>75</v>
      </c>
      <c r="W279" s="3">
        <f t="shared" si="153"/>
        <v>90</v>
      </c>
      <c r="X279" s="3">
        <f t="shared" si="158"/>
        <v>105</v>
      </c>
      <c r="Y279" s="3">
        <f t="shared" si="158"/>
        <v>120</v>
      </c>
      <c r="Z279" s="3">
        <f t="shared" si="158"/>
        <v>135</v>
      </c>
      <c r="AA279" s="3">
        <f t="shared" si="158"/>
        <v>150</v>
      </c>
      <c r="AB279" s="3">
        <f t="shared" si="162"/>
        <v>165</v>
      </c>
      <c r="AC279" s="3">
        <f t="shared" si="160"/>
        <v>180</v>
      </c>
      <c r="AD279" s="7">
        <f t="shared" si="174"/>
        <v>155.66311321678666</v>
      </c>
      <c r="AE279" s="7">
        <f t="shared" si="174"/>
        <v>151.59361464928304</v>
      </c>
      <c r="AF279" s="7">
        <f t="shared" si="174"/>
        <v>141.91693364148637</v>
      </c>
      <c r="AG279" s="7">
        <f t="shared" si="165"/>
        <v>129.79224926814814</v>
      </c>
      <c r="AH279" s="7">
        <f t="shared" si="165"/>
        <v>116.63378200162553</v>
      </c>
      <c r="AI279" s="7">
        <f t="shared" si="165"/>
        <v>103.0042930213867</v>
      </c>
      <c r="AJ279" s="7">
        <f t="shared" si="165"/>
        <v>89.165415224620531</v>
      </c>
      <c r="AK279" s="7">
        <f t="shared" si="185"/>
        <v>75.276447599135466</v>
      </c>
      <c r="AL279" s="7">
        <f t="shared" si="175"/>
        <v>61.483117736261924</v>
      </c>
      <c r="AM279" s="7">
        <f t="shared" si="175"/>
        <v>47.999488726766124</v>
      </c>
      <c r="AN279" s="7">
        <f t="shared" si="175"/>
        <v>35.28896928524744</v>
      </c>
      <c r="AO279" s="7">
        <f t="shared" si="154"/>
        <v>24.669974213295976</v>
      </c>
      <c r="AP279" s="7">
        <f t="shared" si="154"/>
        <v>19.903113216786675</v>
      </c>
      <c r="AQ279" s="7">
        <f t="shared" si="154"/>
        <v>24.669974213295976</v>
      </c>
      <c r="AR279" s="7">
        <f t="shared" si="154"/>
        <v>35.28896928524744</v>
      </c>
      <c r="AS279" s="7">
        <f t="shared" si="155"/>
        <v>47.999488726766124</v>
      </c>
      <c r="AT279" s="7">
        <f t="shared" si="155"/>
        <v>61.483117736261924</v>
      </c>
      <c r="AU279" s="7">
        <f t="shared" si="155"/>
        <v>75.276447599135466</v>
      </c>
      <c r="AV279" s="7">
        <f t="shared" si="155"/>
        <v>89.165415224620531</v>
      </c>
      <c r="AW279" s="7">
        <f t="shared" si="159"/>
        <v>103.0042930213867</v>
      </c>
      <c r="AX279" s="7">
        <f t="shared" si="159"/>
        <v>116.63378200162553</v>
      </c>
      <c r="AY279" s="7">
        <f t="shared" si="159"/>
        <v>129.79224926814814</v>
      </c>
      <c r="AZ279" s="7">
        <f t="shared" si="159"/>
        <v>141.91693364148637</v>
      </c>
      <c r="BA279" s="7">
        <f t="shared" si="163"/>
        <v>151.59361464928304</v>
      </c>
      <c r="BB279" s="7">
        <f t="shared" si="161"/>
        <v>155.66311321678666</v>
      </c>
      <c r="BC279" s="7">
        <f t="shared" si="176"/>
        <v>90.901573072202254</v>
      </c>
      <c r="BD279" s="7">
        <f t="shared" si="166"/>
        <v>12.1202097429603</v>
      </c>
      <c r="BE279" s="40">
        <f t="shared" si="177"/>
        <v>0.99673893542181524</v>
      </c>
      <c r="BF279" s="40">
        <f t="shared" si="178"/>
        <v>0</v>
      </c>
      <c r="BG279" s="40">
        <f t="shared" si="179"/>
        <v>0</v>
      </c>
      <c r="BH279" s="40">
        <f t="shared" si="179"/>
        <v>0</v>
      </c>
      <c r="BI279" s="40">
        <f t="shared" si="179"/>
        <v>0</v>
      </c>
      <c r="BJ279" s="40">
        <f t="shared" si="167"/>
        <v>0</v>
      </c>
      <c r="BK279" s="40">
        <f t="shared" si="167"/>
        <v>0</v>
      </c>
      <c r="BL279" s="40">
        <f t="shared" si="180"/>
        <v>19.846430406416456</v>
      </c>
      <c r="BM279" s="40">
        <f t="shared" si="180"/>
        <v>346.29762257488045</v>
      </c>
      <c r="BN279" s="40">
        <f t="shared" si="180"/>
        <v>650.50170548316657</v>
      </c>
      <c r="BO279" s="40">
        <f t="shared" si="168"/>
        <v>911.72767360209139</v>
      </c>
      <c r="BP279" s="40">
        <f t="shared" si="168"/>
        <v>1112.1734089006741</v>
      </c>
      <c r="BQ279" s="40">
        <f t="shared" si="168"/>
        <v>1238.1788657705554</v>
      </c>
      <c r="BR279" s="40">
        <f t="shared" si="168"/>
        <v>1281.1569805599165</v>
      </c>
      <c r="BS279" s="40">
        <f t="shared" si="186"/>
        <v>1238.1788657705554</v>
      </c>
      <c r="BT279" s="40">
        <f t="shared" si="181"/>
        <v>1112.1734089006741</v>
      </c>
      <c r="BU279" s="40">
        <f t="shared" si="181"/>
        <v>911.72767360209139</v>
      </c>
      <c r="BV279" s="40">
        <f t="shared" si="181"/>
        <v>650.50170548316657</v>
      </c>
      <c r="BW279" s="40">
        <f t="shared" si="156"/>
        <v>346.29762257488045</v>
      </c>
      <c r="BX279" s="40">
        <f t="shared" si="156"/>
        <v>19.846430406416456</v>
      </c>
      <c r="BY279" s="40">
        <f t="shared" si="156"/>
        <v>0</v>
      </c>
      <c r="BZ279" s="40">
        <f t="shared" si="156"/>
        <v>0</v>
      </c>
      <c r="CA279" s="40">
        <f t="shared" si="157"/>
        <v>0</v>
      </c>
      <c r="CB279" s="40">
        <f t="shared" si="157"/>
        <v>0</v>
      </c>
      <c r="CC279" s="40">
        <f t="shared" si="157"/>
        <v>0</v>
      </c>
      <c r="CD279" s="40">
        <f t="shared" si="157"/>
        <v>0</v>
      </c>
      <c r="CE279" s="40">
        <f t="shared" si="182"/>
        <v>653.39006008555748</v>
      </c>
      <c r="CF279" s="10">
        <f t="shared" si="169"/>
        <v>1.5865317453521464</v>
      </c>
      <c r="CG279" s="14">
        <v>44464</v>
      </c>
      <c r="CH279" s="35">
        <f t="shared" si="170"/>
        <v>6.5133333333333336</v>
      </c>
      <c r="CI279" s="7">
        <f t="shared" si="171"/>
        <v>35.630997139153962</v>
      </c>
      <c r="CJ279" s="7">
        <f t="shared" si="183"/>
        <v>18.17180854096852</v>
      </c>
      <c r="CK279" s="10">
        <f t="shared" si="172"/>
        <v>20.289897051474352</v>
      </c>
      <c r="CM279" s="17" t="s">
        <v>139</v>
      </c>
      <c r="CN279" t="s">
        <v>183</v>
      </c>
      <c r="CO279" s="18" t="s">
        <v>606</v>
      </c>
      <c r="CP279">
        <v>197.7</v>
      </c>
      <c r="CQ279">
        <v>199</v>
      </c>
      <c r="CR279">
        <v>189.2</v>
      </c>
      <c r="CS279">
        <v>176.8</v>
      </c>
      <c r="CT279">
        <v>167.6</v>
      </c>
      <c r="CU279">
        <v>161.30000000000001</v>
      </c>
      <c r="CV279">
        <v>168</v>
      </c>
      <c r="CW279">
        <v>180.3</v>
      </c>
      <c r="CX279">
        <v>152.6</v>
      </c>
      <c r="CY279">
        <v>170.3</v>
      </c>
      <c r="CZ279">
        <v>138.9</v>
      </c>
      <c r="DA279">
        <v>159.80000000000001</v>
      </c>
      <c r="DB279">
        <v>2061.5</v>
      </c>
      <c r="DC279" s="17">
        <v>-17.850000000000001</v>
      </c>
      <c r="DD279">
        <v>-41.52</v>
      </c>
      <c r="DE279">
        <v>356.38</v>
      </c>
      <c r="DF279" s="24">
        <v>3958</v>
      </c>
    </row>
    <row r="280" spans="1:110" ht="15.75" thickBot="1" x14ac:dyDescent="0.3">
      <c r="A280" s="8">
        <v>269</v>
      </c>
      <c r="B280" s="3" t="s">
        <v>24</v>
      </c>
      <c r="C280" s="14">
        <v>44465</v>
      </c>
      <c r="D280" s="11">
        <f t="shared" si="173"/>
        <v>-2.6184037170037344</v>
      </c>
      <c r="E280" s="8">
        <f t="shared" si="188"/>
        <v>-180</v>
      </c>
      <c r="F280" s="3">
        <f t="shared" si="188"/>
        <v>-165</v>
      </c>
      <c r="G280" s="3">
        <f t="shared" si="188"/>
        <v>-150</v>
      </c>
      <c r="H280" s="3">
        <f t="shared" si="187"/>
        <v>-135</v>
      </c>
      <c r="I280" s="3">
        <f t="shared" si="187"/>
        <v>-120</v>
      </c>
      <c r="J280" s="3">
        <f t="shared" si="187"/>
        <v>-105</v>
      </c>
      <c r="K280" s="3">
        <f t="shared" si="187"/>
        <v>-90</v>
      </c>
      <c r="L280" s="3">
        <f t="shared" si="190"/>
        <v>-75</v>
      </c>
      <c r="M280" s="3">
        <f t="shared" si="189"/>
        <v>-60</v>
      </c>
      <c r="N280" s="3">
        <f t="shared" si="184"/>
        <v>-45</v>
      </c>
      <c r="O280" s="3">
        <f t="shared" si="164"/>
        <v>-30</v>
      </c>
      <c r="P280" s="3">
        <f t="shared" si="152"/>
        <v>-15</v>
      </c>
      <c r="Q280" s="3">
        <f t="shared" si="152"/>
        <v>0</v>
      </c>
      <c r="R280" s="3">
        <f t="shared" si="152"/>
        <v>15</v>
      </c>
      <c r="S280" s="3">
        <f t="shared" si="152"/>
        <v>30</v>
      </c>
      <c r="T280" s="3">
        <f t="shared" si="153"/>
        <v>45</v>
      </c>
      <c r="U280" s="3">
        <f t="shared" si="153"/>
        <v>60</v>
      </c>
      <c r="V280" s="3">
        <f t="shared" si="153"/>
        <v>75</v>
      </c>
      <c r="W280" s="3">
        <f t="shared" si="153"/>
        <v>90</v>
      </c>
      <c r="X280" s="3">
        <f t="shared" si="158"/>
        <v>105</v>
      </c>
      <c r="Y280" s="3">
        <f t="shared" si="158"/>
        <v>120</v>
      </c>
      <c r="Z280" s="3">
        <f t="shared" si="158"/>
        <v>135</v>
      </c>
      <c r="AA280" s="3">
        <f t="shared" si="158"/>
        <v>150</v>
      </c>
      <c r="AB280" s="3">
        <f t="shared" si="162"/>
        <v>165</v>
      </c>
      <c r="AC280" s="3">
        <f t="shared" si="160"/>
        <v>180</v>
      </c>
      <c r="AD280" s="7">
        <f t="shared" si="174"/>
        <v>155.26159628299624</v>
      </c>
      <c r="AE280" s="7">
        <f t="shared" si="174"/>
        <v>151.24617282274596</v>
      </c>
      <c r="AF280" s="7">
        <f t="shared" si="174"/>
        <v>141.65079053058457</v>
      </c>
      <c r="AG280" s="7">
        <f t="shared" si="165"/>
        <v>129.58153994450669</v>
      </c>
      <c r="AH280" s="7">
        <f t="shared" si="165"/>
        <v>116.4561566559664</v>
      </c>
      <c r="AI280" s="7">
        <f t="shared" si="165"/>
        <v>102.84514449123908</v>
      </c>
      <c r="AJ280" s="7">
        <f t="shared" si="165"/>
        <v>89.014340745455399</v>
      </c>
      <c r="AK280" s="7">
        <f t="shared" si="185"/>
        <v>75.124409400470014</v>
      </c>
      <c r="AL280" s="7">
        <f t="shared" si="175"/>
        <v>61.320007553464727</v>
      </c>
      <c r="AM280" s="7">
        <f t="shared" si="175"/>
        <v>47.81087202959889</v>
      </c>
      <c r="AN280" s="7">
        <f t="shared" si="175"/>
        <v>35.050311051799589</v>
      </c>
      <c r="AO280" s="7">
        <f t="shared" si="154"/>
        <v>24.342340453273636</v>
      </c>
      <c r="AP280" s="7">
        <f t="shared" si="154"/>
        <v>19.501596282996275</v>
      </c>
      <c r="AQ280" s="7">
        <f t="shared" si="154"/>
        <v>24.342340453273636</v>
      </c>
      <c r="AR280" s="7">
        <f t="shared" si="154"/>
        <v>35.050311051799589</v>
      </c>
      <c r="AS280" s="7">
        <f t="shared" si="155"/>
        <v>47.81087202959889</v>
      </c>
      <c r="AT280" s="7">
        <f t="shared" si="155"/>
        <v>61.320007553464727</v>
      </c>
      <c r="AU280" s="7">
        <f t="shared" si="155"/>
        <v>75.124409400470014</v>
      </c>
      <c r="AV280" s="7">
        <f t="shared" si="155"/>
        <v>89.014340745455399</v>
      </c>
      <c r="AW280" s="7">
        <f t="shared" si="159"/>
        <v>102.84514449123908</v>
      </c>
      <c r="AX280" s="7">
        <f t="shared" si="159"/>
        <v>116.4561566559664</v>
      </c>
      <c r="AY280" s="7">
        <f t="shared" si="159"/>
        <v>129.58153994450669</v>
      </c>
      <c r="AZ280" s="7">
        <f t="shared" si="159"/>
        <v>141.65079053058457</v>
      </c>
      <c r="BA280" s="7">
        <f t="shared" si="163"/>
        <v>151.24617282274596</v>
      </c>
      <c r="BB280" s="7">
        <f t="shared" si="161"/>
        <v>155.26159628299624</v>
      </c>
      <c r="BC280" s="7">
        <f t="shared" si="176"/>
        <v>91.065091215674443</v>
      </c>
      <c r="BD280" s="7">
        <f t="shared" si="166"/>
        <v>12.142012162089925</v>
      </c>
      <c r="BE280" s="40">
        <f t="shared" si="177"/>
        <v>0.99730467895409602</v>
      </c>
      <c r="BF280" s="40">
        <f t="shared" si="178"/>
        <v>0</v>
      </c>
      <c r="BG280" s="40">
        <f t="shared" si="179"/>
        <v>0</v>
      </c>
      <c r="BH280" s="40">
        <f t="shared" si="179"/>
        <v>0</v>
      </c>
      <c r="BI280" s="40">
        <f t="shared" si="179"/>
        <v>0</v>
      </c>
      <c r="BJ280" s="40">
        <f t="shared" si="167"/>
        <v>0</v>
      </c>
      <c r="BK280" s="40">
        <f t="shared" si="167"/>
        <v>0</v>
      </c>
      <c r="BL280" s="40">
        <f t="shared" si="180"/>
        <v>23.451958737020398</v>
      </c>
      <c r="BM280" s="40">
        <f t="shared" si="180"/>
        <v>349.99181296455089</v>
      </c>
      <c r="BN280" s="40">
        <f t="shared" si="180"/>
        <v>654.27851575909961</v>
      </c>
      <c r="BO280" s="40">
        <f t="shared" si="168"/>
        <v>915.57543118276908</v>
      </c>
      <c r="BP280" s="40">
        <f t="shared" si="168"/>
        <v>1116.0756062630066</v>
      </c>
      <c r="BQ280" s="40">
        <f t="shared" si="168"/>
        <v>1242.1152854102995</v>
      </c>
      <c r="BR280" s="40">
        <f t="shared" si="168"/>
        <v>1285.1050727811785</v>
      </c>
      <c r="BS280" s="40">
        <f t="shared" si="186"/>
        <v>1242.1152854102995</v>
      </c>
      <c r="BT280" s="40">
        <f t="shared" si="181"/>
        <v>1116.0756062630066</v>
      </c>
      <c r="BU280" s="40">
        <f t="shared" si="181"/>
        <v>915.57543118276908</v>
      </c>
      <c r="BV280" s="40">
        <f t="shared" si="181"/>
        <v>654.27851575909961</v>
      </c>
      <c r="BW280" s="40">
        <f t="shared" si="156"/>
        <v>349.99181296455089</v>
      </c>
      <c r="BX280" s="40">
        <f t="shared" si="156"/>
        <v>23.451958737020398</v>
      </c>
      <c r="BY280" s="40">
        <f t="shared" si="156"/>
        <v>0</v>
      </c>
      <c r="BZ280" s="40">
        <f t="shared" si="156"/>
        <v>0</v>
      </c>
      <c r="CA280" s="40">
        <f t="shared" si="157"/>
        <v>0</v>
      </c>
      <c r="CB280" s="40">
        <f t="shared" si="157"/>
        <v>0</v>
      </c>
      <c r="CC280" s="40">
        <f t="shared" si="157"/>
        <v>0</v>
      </c>
      <c r="CD280" s="40">
        <f t="shared" si="157"/>
        <v>0</v>
      </c>
      <c r="CE280" s="40">
        <f t="shared" si="182"/>
        <v>655.40358711840099</v>
      </c>
      <c r="CF280" s="10">
        <f t="shared" si="169"/>
        <v>1.5893856753424844</v>
      </c>
      <c r="CG280" s="14">
        <v>44465</v>
      </c>
      <c r="CH280" s="35">
        <f t="shared" si="170"/>
        <v>6.5133333333333336</v>
      </c>
      <c r="CI280" s="7">
        <f t="shared" si="171"/>
        <v>35.811587426440113</v>
      </c>
      <c r="CJ280" s="7">
        <f t="shared" si="183"/>
        <v>18.263909587484459</v>
      </c>
      <c r="CK280" s="10">
        <f t="shared" si="172"/>
        <v>20.374763885389495</v>
      </c>
      <c r="CM280" s="17" t="s">
        <v>239</v>
      </c>
      <c r="CN280" t="s">
        <v>250</v>
      </c>
      <c r="CO280" s="18" t="s">
        <v>607</v>
      </c>
      <c r="CP280">
        <v>191.6</v>
      </c>
      <c r="CQ280">
        <v>170.6</v>
      </c>
      <c r="CR280">
        <v>187.9</v>
      </c>
      <c r="CS280">
        <v>191.4</v>
      </c>
      <c r="CT280">
        <v>236.3</v>
      </c>
      <c r="CU280">
        <v>264.89999999999998</v>
      </c>
      <c r="CV280">
        <v>285.5</v>
      </c>
      <c r="CW280">
        <v>302.5</v>
      </c>
      <c r="CX280">
        <v>283.89999999999998</v>
      </c>
      <c r="CY280">
        <v>286.8</v>
      </c>
      <c r="CZ280">
        <v>251.3</v>
      </c>
      <c r="DA280">
        <v>221.1</v>
      </c>
      <c r="DB280">
        <v>2873.8</v>
      </c>
      <c r="DC280" s="17">
        <v>-5.08</v>
      </c>
      <c r="DD280">
        <v>-42.82</v>
      </c>
      <c r="DE280">
        <v>74.36</v>
      </c>
      <c r="DF280" s="24">
        <v>4098</v>
      </c>
    </row>
    <row r="281" spans="1:110" ht="15.75" thickBot="1" x14ac:dyDescent="0.3">
      <c r="A281" s="8">
        <v>270</v>
      </c>
      <c r="B281" s="3" t="s">
        <v>24</v>
      </c>
      <c r="C281" s="14">
        <v>44466</v>
      </c>
      <c r="D281" s="11">
        <f t="shared" si="173"/>
        <v>-3.0191447612630165</v>
      </c>
      <c r="E281" s="8">
        <f t="shared" si="188"/>
        <v>-180</v>
      </c>
      <c r="F281" s="3">
        <f t="shared" si="188"/>
        <v>-165</v>
      </c>
      <c r="G281" s="3">
        <f t="shared" si="188"/>
        <v>-150</v>
      </c>
      <c r="H281" s="3">
        <f t="shared" si="187"/>
        <v>-135</v>
      </c>
      <c r="I281" s="3">
        <f t="shared" si="187"/>
        <v>-120</v>
      </c>
      <c r="J281" s="3">
        <f t="shared" si="187"/>
        <v>-105</v>
      </c>
      <c r="K281" s="3">
        <f t="shared" si="187"/>
        <v>-90</v>
      </c>
      <c r="L281" s="3">
        <f t="shared" si="190"/>
        <v>-75</v>
      </c>
      <c r="M281" s="3">
        <f t="shared" si="189"/>
        <v>-60</v>
      </c>
      <c r="N281" s="3">
        <f t="shared" si="184"/>
        <v>-45</v>
      </c>
      <c r="O281" s="3">
        <f t="shared" si="164"/>
        <v>-30</v>
      </c>
      <c r="P281" s="3">
        <f t="shared" si="152"/>
        <v>-15</v>
      </c>
      <c r="Q281" s="3">
        <f t="shared" si="152"/>
        <v>0</v>
      </c>
      <c r="R281" s="3">
        <f t="shared" si="152"/>
        <v>15</v>
      </c>
      <c r="S281" s="3">
        <f t="shared" si="152"/>
        <v>30</v>
      </c>
      <c r="T281" s="3">
        <f t="shared" si="153"/>
        <v>45</v>
      </c>
      <c r="U281" s="3">
        <f t="shared" si="153"/>
        <v>60</v>
      </c>
      <c r="V281" s="3">
        <f t="shared" si="153"/>
        <v>75</v>
      </c>
      <c r="W281" s="3">
        <f t="shared" si="153"/>
        <v>90</v>
      </c>
      <c r="X281" s="3">
        <f t="shared" si="158"/>
        <v>105</v>
      </c>
      <c r="Y281" s="3">
        <f t="shared" si="158"/>
        <v>120</v>
      </c>
      <c r="Z281" s="3">
        <f t="shared" si="158"/>
        <v>135</v>
      </c>
      <c r="AA281" s="3">
        <f t="shared" si="158"/>
        <v>150</v>
      </c>
      <c r="AB281" s="3">
        <f t="shared" si="162"/>
        <v>165</v>
      </c>
      <c r="AC281" s="3">
        <f t="shared" si="160"/>
        <v>180</v>
      </c>
      <c r="AD281" s="7">
        <f t="shared" si="174"/>
        <v>154.86085523873697</v>
      </c>
      <c r="AE281" s="7">
        <f t="shared" si="174"/>
        <v>150.89813191564127</v>
      </c>
      <c r="AF281" s="7">
        <f t="shared" si="174"/>
        <v>141.38318517104042</v>
      </c>
      <c r="AG281" s="7">
        <f t="shared" si="165"/>
        <v>129.36956219840232</v>
      </c>
      <c r="AH281" s="7">
        <f t="shared" si="165"/>
        <v>116.27775337227786</v>
      </c>
      <c r="AI281" s="7">
        <f t="shared" si="165"/>
        <v>102.68576460368999</v>
      </c>
      <c r="AJ281" s="7">
        <f t="shared" si="165"/>
        <v>88.863599635559922</v>
      </c>
      <c r="AK281" s="7">
        <f t="shared" si="185"/>
        <v>74.973303821597071</v>
      </c>
      <c r="AL281" s="7">
        <f t="shared" si="175"/>
        <v>61.158496017792629</v>
      </c>
      <c r="AM281" s="7">
        <f t="shared" si="175"/>
        <v>47.624607515222841</v>
      </c>
      <c r="AN281" s="7">
        <f t="shared" si="175"/>
        <v>34.814715698370613</v>
      </c>
      <c r="AO281" s="7">
        <f t="shared" si="154"/>
        <v>24.017438509499865</v>
      </c>
      <c r="AP281" s="7">
        <f t="shared" si="154"/>
        <v>19.100855238736969</v>
      </c>
      <c r="AQ281" s="7">
        <f t="shared" si="154"/>
        <v>24.017438509499865</v>
      </c>
      <c r="AR281" s="7">
        <f t="shared" si="154"/>
        <v>34.814715698370613</v>
      </c>
      <c r="AS281" s="7">
        <f t="shared" si="155"/>
        <v>47.624607515222841</v>
      </c>
      <c r="AT281" s="7">
        <f t="shared" si="155"/>
        <v>61.158496017792629</v>
      </c>
      <c r="AU281" s="7">
        <f t="shared" si="155"/>
        <v>74.973303821597071</v>
      </c>
      <c r="AV281" s="7">
        <f t="shared" si="155"/>
        <v>88.863599635559922</v>
      </c>
      <c r="AW281" s="7">
        <f t="shared" si="159"/>
        <v>102.68576460368999</v>
      </c>
      <c r="AX281" s="7">
        <f t="shared" si="159"/>
        <v>116.27775337227786</v>
      </c>
      <c r="AY281" s="7">
        <f t="shared" si="159"/>
        <v>129.36956219840232</v>
      </c>
      <c r="AZ281" s="7">
        <f t="shared" si="159"/>
        <v>141.38318517104042</v>
      </c>
      <c r="BA281" s="7">
        <f t="shared" si="163"/>
        <v>150.89813191564127</v>
      </c>
      <c r="BB281" s="7">
        <f t="shared" si="161"/>
        <v>154.86085523873697</v>
      </c>
      <c r="BC281" s="7">
        <f t="shared" si="176"/>
        <v>91.228406565619665</v>
      </c>
      <c r="BD281" s="7">
        <f t="shared" si="166"/>
        <v>12.163787542082622</v>
      </c>
      <c r="BE281" s="40">
        <f t="shared" si="177"/>
        <v>0.99787122116817262</v>
      </c>
      <c r="BF281" s="40">
        <f t="shared" si="178"/>
        <v>0</v>
      </c>
      <c r="BG281" s="40">
        <f t="shared" si="179"/>
        <v>0</v>
      </c>
      <c r="BH281" s="40">
        <f t="shared" si="179"/>
        <v>0</v>
      </c>
      <c r="BI281" s="40">
        <f t="shared" si="179"/>
        <v>0</v>
      </c>
      <c r="BJ281" s="40">
        <f t="shared" si="167"/>
        <v>0</v>
      </c>
      <c r="BK281" s="40">
        <f t="shared" si="167"/>
        <v>0</v>
      </c>
      <c r="BL281" s="40">
        <f t="shared" si="180"/>
        <v>27.053488192735653</v>
      </c>
      <c r="BM281" s="40">
        <f t="shared" si="180"/>
        <v>353.66634444486778</v>
      </c>
      <c r="BN281" s="40">
        <f t="shared" si="180"/>
        <v>658.02107429668274</v>
      </c>
      <c r="BO281" s="40">
        <f t="shared" si="168"/>
        <v>919.37640587875114</v>
      </c>
      <c r="BP281" s="40">
        <f t="shared" si="168"/>
        <v>1119.9214052538621</v>
      </c>
      <c r="BQ281" s="40">
        <f t="shared" si="168"/>
        <v>1245.9892621308834</v>
      </c>
      <c r="BR281" s="40">
        <f t="shared" si="168"/>
        <v>1288.9886604006294</v>
      </c>
      <c r="BS281" s="40">
        <f t="shared" si="186"/>
        <v>1245.9892621308834</v>
      </c>
      <c r="BT281" s="40">
        <f t="shared" si="181"/>
        <v>1119.9214052538621</v>
      </c>
      <c r="BU281" s="40">
        <f t="shared" si="181"/>
        <v>919.37640587875114</v>
      </c>
      <c r="BV281" s="40">
        <f t="shared" si="181"/>
        <v>658.02107429668274</v>
      </c>
      <c r="BW281" s="40">
        <f t="shared" si="156"/>
        <v>353.66634444486778</v>
      </c>
      <c r="BX281" s="40">
        <f t="shared" si="156"/>
        <v>27.053488192735653</v>
      </c>
      <c r="BY281" s="40">
        <f t="shared" si="156"/>
        <v>0</v>
      </c>
      <c r="BZ281" s="40">
        <f t="shared" si="156"/>
        <v>0</v>
      </c>
      <c r="CA281" s="40">
        <f t="shared" si="157"/>
        <v>0</v>
      </c>
      <c r="CB281" s="40">
        <f t="shared" si="157"/>
        <v>0</v>
      </c>
      <c r="CC281" s="40">
        <f t="shared" si="157"/>
        <v>0</v>
      </c>
      <c r="CD281" s="40">
        <f t="shared" si="157"/>
        <v>0</v>
      </c>
      <c r="CE281" s="40">
        <f t="shared" si="182"/>
        <v>657.384216804321</v>
      </c>
      <c r="CF281" s="10">
        <f t="shared" si="169"/>
        <v>1.5922360659180754</v>
      </c>
      <c r="CG281" s="14">
        <v>44466</v>
      </c>
      <c r="CH281" s="35">
        <f t="shared" si="170"/>
        <v>6.5133333333333336</v>
      </c>
      <c r="CI281" s="7">
        <f t="shared" si="171"/>
        <v>35.990041679224042</v>
      </c>
      <c r="CJ281" s="7">
        <f t="shared" si="183"/>
        <v>18.354921256404261</v>
      </c>
      <c r="CK281" s="10">
        <f t="shared" si="172"/>
        <v>20.458322290597906</v>
      </c>
      <c r="CM281" s="17" t="s">
        <v>284</v>
      </c>
      <c r="CN281" t="s">
        <v>300</v>
      </c>
      <c r="CO281" s="18" t="s">
        <v>608</v>
      </c>
      <c r="CP281">
        <v>202.3</v>
      </c>
      <c r="CQ281">
        <v>174.2</v>
      </c>
      <c r="CR281">
        <v>189.1</v>
      </c>
      <c r="CS281">
        <v>177.8</v>
      </c>
      <c r="CT281">
        <v>170</v>
      </c>
      <c r="CU281">
        <v>140.4</v>
      </c>
      <c r="CV281">
        <v>160.6</v>
      </c>
      <c r="CW281">
        <v>162</v>
      </c>
      <c r="CX281">
        <v>147.69999999999999</v>
      </c>
      <c r="CY281">
        <v>160.80000000000001</v>
      </c>
      <c r="CZ281">
        <v>193.6</v>
      </c>
      <c r="DA281">
        <v>211.5</v>
      </c>
      <c r="DB281">
        <v>2090</v>
      </c>
      <c r="DC281" s="17">
        <v>-29.35</v>
      </c>
      <c r="DD281">
        <v>-49.73</v>
      </c>
      <c r="DE281">
        <v>4.66</v>
      </c>
      <c r="DF281" s="24">
        <v>4750</v>
      </c>
    </row>
    <row r="282" spans="1:110" ht="15.75" thickBot="1" x14ac:dyDescent="0.3">
      <c r="A282" s="8">
        <v>271</v>
      </c>
      <c r="B282" s="3" t="s">
        <v>24</v>
      </c>
      <c r="C282" s="14">
        <v>44467</v>
      </c>
      <c r="D282" s="11">
        <f t="shared" si="173"/>
        <v>-3.4189911677710549</v>
      </c>
      <c r="E282" s="8">
        <f t="shared" si="188"/>
        <v>-180</v>
      </c>
      <c r="F282" s="3">
        <f t="shared" si="188"/>
        <v>-165</v>
      </c>
      <c r="G282" s="3">
        <f t="shared" si="188"/>
        <v>-150</v>
      </c>
      <c r="H282" s="3">
        <f t="shared" si="187"/>
        <v>-135</v>
      </c>
      <c r="I282" s="3">
        <f t="shared" si="187"/>
        <v>-120</v>
      </c>
      <c r="J282" s="3">
        <f t="shared" si="187"/>
        <v>-105</v>
      </c>
      <c r="K282" s="3">
        <f t="shared" si="187"/>
        <v>-90</v>
      </c>
      <c r="L282" s="3">
        <f t="shared" si="190"/>
        <v>-75</v>
      </c>
      <c r="M282" s="3">
        <f t="shared" si="189"/>
        <v>-60</v>
      </c>
      <c r="N282" s="3">
        <f t="shared" si="184"/>
        <v>-45</v>
      </c>
      <c r="O282" s="3">
        <f t="shared" si="164"/>
        <v>-30</v>
      </c>
      <c r="P282" s="3">
        <f t="shared" si="164"/>
        <v>-15</v>
      </c>
      <c r="Q282" s="3">
        <f t="shared" si="164"/>
        <v>0</v>
      </c>
      <c r="R282" s="3">
        <f t="shared" si="164"/>
        <v>15</v>
      </c>
      <c r="S282" s="3">
        <f t="shared" si="164"/>
        <v>30</v>
      </c>
      <c r="T282" s="3">
        <f t="shared" si="164"/>
        <v>45</v>
      </c>
      <c r="U282" s="3">
        <f t="shared" si="164"/>
        <v>60</v>
      </c>
      <c r="V282" s="3">
        <f t="shared" ref="V282:Z345" si="191">(V$11-12)*15</f>
        <v>75</v>
      </c>
      <c r="W282" s="3">
        <f t="shared" si="191"/>
        <v>90</v>
      </c>
      <c r="X282" s="3">
        <f t="shared" si="158"/>
        <v>105</v>
      </c>
      <c r="Y282" s="3">
        <f t="shared" si="158"/>
        <v>120</v>
      </c>
      <c r="Z282" s="3">
        <f t="shared" si="158"/>
        <v>135</v>
      </c>
      <c r="AA282" s="3">
        <f t="shared" si="158"/>
        <v>150</v>
      </c>
      <c r="AB282" s="3">
        <f t="shared" si="162"/>
        <v>165</v>
      </c>
      <c r="AC282" s="3">
        <f t="shared" si="160"/>
        <v>180</v>
      </c>
      <c r="AD282" s="7">
        <f t="shared" si="174"/>
        <v>154.46100883222894</v>
      </c>
      <c r="AE282" s="7">
        <f t="shared" si="174"/>
        <v>150.54964812877441</v>
      </c>
      <c r="AF282" s="7">
        <f t="shared" si="174"/>
        <v>141.11425075207512</v>
      </c>
      <c r="AG282" s="7">
        <f t="shared" si="165"/>
        <v>129.15641189829583</v>
      </c>
      <c r="AH282" s="7">
        <f t="shared" si="165"/>
        <v>116.09864413240645</v>
      </c>
      <c r="AI282" s="7">
        <f t="shared" si="165"/>
        <v>102.52621150066528</v>
      </c>
      <c r="AJ282" s="7">
        <f t="shared" si="165"/>
        <v>88.713242619464879</v>
      </c>
      <c r="AK282" s="7">
        <f t="shared" si="185"/>
        <v>74.823179319123838</v>
      </c>
      <c r="AL282" s="7">
        <f t="shared" si="175"/>
        <v>60.99863552665186</v>
      </c>
      <c r="AM282" s="7">
        <f t="shared" si="175"/>
        <v>47.440762740866866</v>
      </c>
      <c r="AN282" s="7">
        <f t="shared" si="175"/>
        <v>34.58229051997791</v>
      </c>
      <c r="AO282" s="7">
        <f t="shared" si="175"/>
        <v>23.695437767964407</v>
      </c>
      <c r="AP282" s="7">
        <f t="shared" si="175"/>
        <v>18.701008832228936</v>
      </c>
      <c r="AQ282" s="7">
        <f t="shared" ref="AQ282:AT345" si="192">DEGREES(ACOS((SIN(RADIANS($J$4))*SIN(RADIANS($D282))+COS(RADIANS($J$4))*COS(RADIANS($D282))*COS(RADIANS(R282)))))</f>
        <v>23.695437767964407</v>
      </c>
      <c r="AR282" s="7">
        <f t="shared" si="192"/>
        <v>34.58229051997791</v>
      </c>
      <c r="AS282" s="7">
        <f t="shared" si="192"/>
        <v>47.440762740866866</v>
      </c>
      <c r="AT282" s="7">
        <f t="shared" si="192"/>
        <v>60.99863552665186</v>
      </c>
      <c r="AU282" s="7">
        <f t="shared" ref="AU282:AY345" si="193">DEGREES(ACOS((SIN(RADIANS($J$4))*SIN(RADIANS($D282))+COS(RADIANS($J$4))*COS(RADIANS($D282))*COS(RADIANS(V282)))))</f>
        <v>74.823179319123838</v>
      </c>
      <c r="AV282" s="7">
        <f t="shared" si="193"/>
        <v>88.713242619464879</v>
      </c>
      <c r="AW282" s="7">
        <f t="shared" si="159"/>
        <v>102.52621150066528</v>
      </c>
      <c r="AX282" s="7">
        <f t="shared" si="159"/>
        <v>116.09864413240645</v>
      </c>
      <c r="AY282" s="7">
        <f t="shared" si="159"/>
        <v>129.15641189829583</v>
      </c>
      <c r="AZ282" s="7">
        <f t="shared" si="159"/>
        <v>141.11425075207512</v>
      </c>
      <c r="BA282" s="7">
        <f t="shared" si="163"/>
        <v>150.54964812877441</v>
      </c>
      <c r="BB282" s="7">
        <f t="shared" si="161"/>
        <v>154.46100883222894</v>
      </c>
      <c r="BC282" s="7">
        <f t="shared" si="176"/>
        <v>91.391487404493091</v>
      </c>
      <c r="BD282" s="7">
        <f t="shared" si="166"/>
        <v>12.185531653932411</v>
      </c>
      <c r="BE282" s="40">
        <f t="shared" si="177"/>
        <v>0.99843839418535973</v>
      </c>
      <c r="BF282" s="40">
        <f t="shared" si="178"/>
        <v>0</v>
      </c>
      <c r="BG282" s="40">
        <f t="shared" si="179"/>
        <v>0</v>
      </c>
      <c r="BH282" s="40">
        <f t="shared" si="179"/>
        <v>0</v>
      </c>
      <c r="BI282" s="40">
        <f t="shared" si="179"/>
        <v>0</v>
      </c>
      <c r="BJ282" s="40">
        <f t="shared" si="167"/>
        <v>0</v>
      </c>
      <c r="BK282" s="40">
        <f t="shared" si="167"/>
        <v>0</v>
      </c>
      <c r="BL282" s="40">
        <f t="shared" si="180"/>
        <v>30.64977672741318</v>
      </c>
      <c r="BM282" s="40">
        <f t="shared" si="180"/>
        <v>357.3200316701305</v>
      </c>
      <c r="BN282" s="40">
        <f t="shared" si="180"/>
        <v>661.72824858662341</v>
      </c>
      <c r="BO282" s="40">
        <f t="shared" si="168"/>
        <v>923.12951055239614</v>
      </c>
      <c r="BP282" s="40">
        <f t="shared" si="168"/>
        <v>1123.7097535504913</v>
      </c>
      <c r="BQ282" s="40">
        <f t="shared" si="168"/>
        <v>1249.7997654951137</v>
      </c>
      <c r="BR282" s="40">
        <f t="shared" si="168"/>
        <v>1292.8067204458339</v>
      </c>
      <c r="BS282" s="40">
        <f t="shared" si="186"/>
        <v>1249.7997654951137</v>
      </c>
      <c r="BT282" s="40">
        <f t="shared" si="181"/>
        <v>1123.7097535504913</v>
      </c>
      <c r="BU282" s="40">
        <f t="shared" si="181"/>
        <v>923.12951055239614</v>
      </c>
      <c r="BV282" s="40">
        <f t="shared" si="181"/>
        <v>661.72824858662341</v>
      </c>
      <c r="BW282" s="40">
        <f t="shared" si="181"/>
        <v>357.3200316701305</v>
      </c>
      <c r="BX282" s="40">
        <f t="shared" si="181"/>
        <v>30.64977672741318</v>
      </c>
      <c r="BY282" s="40">
        <f t="shared" ref="BY282:CB345" si="194">IF(1367*$BE282*COS(RADIANS(AW282))&gt;0,1367*$BE282*COS(RADIANS(AW282)),0)</f>
        <v>0</v>
      </c>
      <c r="BZ282" s="40">
        <f t="shared" si="194"/>
        <v>0</v>
      </c>
      <c r="CA282" s="40">
        <f t="shared" si="194"/>
        <v>0</v>
      </c>
      <c r="CB282" s="40">
        <f t="shared" si="194"/>
        <v>0</v>
      </c>
      <c r="CC282" s="40">
        <f t="shared" ref="CC282:CD345" si="195">IF(1367*$BE282*COS(RADIANS(BA282))&gt;0,1367*$BE282*COS(RADIANS(BA282)),0)</f>
        <v>0</v>
      </c>
      <c r="CD282" s="40">
        <f t="shared" si="195"/>
        <v>0</v>
      </c>
      <c r="CE282" s="40">
        <f t="shared" si="182"/>
        <v>659.33142742737527</v>
      </c>
      <c r="CF282" s="10">
        <f t="shared" si="169"/>
        <v>1.5950823635033311</v>
      </c>
      <c r="CG282" s="14">
        <v>44467</v>
      </c>
      <c r="CH282" s="35">
        <f t="shared" si="170"/>
        <v>6.5133333333333336</v>
      </c>
      <c r="CI282" s="7">
        <f t="shared" si="171"/>
        <v>36.166307998576315</v>
      </c>
      <c r="CJ282" s="7">
        <f t="shared" si="183"/>
        <v>18.444817079273921</v>
      </c>
      <c r="CK282" s="10">
        <f t="shared" si="172"/>
        <v>20.540550185246548</v>
      </c>
      <c r="CM282" s="17" t="s">
        <v>206</v>
      </c>
      <c r="CN282" t="s">
        <v>219</v>
      </c>
      <c r="CO282" s="18" t="s">
        <v>609</v>
      </c>
      <c r="CP282">
        <v>155.6</v>
      </c>
      <c r="CQ282">
        <v>113.8</v>
      </c>
      <c r="CR282">
        <v>102.8</v>
      </c>
      <c r="CS282">
        <v>110.3</v>
      </c>
      <c r="CT282">
        <v>148.5</v>
      </c>
      <c r="CU282">
        <v>179.6</v>
      </c>
      <c r="CV282">
        <v>211.3</v>
      </c>
      <c r="CW282">
        <v>249.8</v>
      </c>
      <c r="CX282">
        <v>250.3</v>
      </c>
      <c r="CY282">
        <v>265.2</v>
      </c>
      <c r="CZ282">
        <v>239.6</v>
      </c>
      <c r="DA282">
        <v>212.1</v>
      </c>
      <c r="DB282">
        <v>2238.9</v>
      </c>
      <c r="DC282" s="17">
        <v>-1.07</v>
      </c>
      <c r="DD282">
        <v>-46.9</v>
      </c>
      <c r="DE282">
        <v>36</v>
      </c>
      <c r="DF282" s="24">
        <v>26550</v>
      </c>
    </row>
    <row r="283" spans="1:110" ht="15.75" thickBot="1" x14ac:dyDescent="0.3">
      <c r="A283" s="8">
        <v>272</v>
      </c>
      <c r="B283" s="3" t="s">
        <v>24</v>
      </c>
      <c r="C283" s="14">
        <v>44468</v>
      </c>
      <c r="D283" s="11">
        <f t="shared" si="173"/>
        <v>-3.8178244534082109</v>
      </c>
      <c r="E283" s="8">
        <f t="shared" si="188"/>
        <v>-180</v>
      </c>
      <c r="F283" s="3">
        <f t="shared" si="188"/>
        <v>-165</v>
      </c>
      <c r="G283" s="3">
        <f t="shared" si="188"/>
        <v>-150</v>
      </c>
      <c r="H283" s="3">
        <f t="shared" si="187"/>
        <v>-135</v>
      </c>
      <c r="I283" s="3">
        <f t="shared" si="187"/>
        <v>-120</v>
      </c>
      <c r="J283" s="3">
        <f t="shared" si="187"/>
        <v>-105</v>
      </c>
      <c r="K283" s="3">
        <f t="shared" si="187"/>
        <v>-90</v>
      </c>
      <c r="L283" s="3">
        <f t="shared" si="190"/>
        <v>-75</v>
      </c>
      <c r="M283" s="3">
        <f t="shared" si="189"/>
        <v>-60</v>
      </c>
      <c r="N283" s="3">
        <f t="shared" si="184"/>
        <v>-45</v>
      </c>
      <c r="O283" s="3">
        <f t="shared" si="164"/>
        <v>-30</v>
      </c>
      <c r="P283" s="3">
        <f t="shared" si="164"/>
        <v>-15</v>
      </c>
      <c r="Q283" s="3">
        <f t="shared" si="164"/>
        <v>0</v>
      </c>
      <c r="R283" s="3">
        <f t="shared" si="164"/>
        <v>15</v>
      </c>
      <c r="S283" s="3">
        <f t="shared" si="164"/>
        <v>30</v>
      </c>
      <c r="T283" s="3">
        <f t="shared" si="164"/>
        <v>45</v>
      </c>
      <c r="U283" s="3">
        <f t="shared" si="164"/>
        <v>60</v>
      </c>
      <c r="V283" s="3">
        <f t="shared" si="191"/>
        <v>75</v>
      </c>
      <c r="W283" s="3">
        <f t="shared" si="191"/>
        <v>90</v>
      </c>
      <c r="X283" s="3">
        <f t="shared" si="158"/>
        <v>105</v>
      </c>
      <c r="Y283" s="3">
        <f t="shared" si="158"/>
        <v>120</v>
      </c>
      <c r="Z283" s="3">
        <f t="shared" si="158"/>
        <v>135</v>
      </c>
      <c r="AA283" s="3">
        <f t="shared" si="158"/>
        <v>150</v>
      </c>
      <c r="AB283" s="3">
        <f t="shared" si="162"/>
        <v>165</v>
      </c>
      <c r="AC283" s="3">
        <f t="shared" si="160"/>
        <v>180</v>
      </c>
      <c r="AD283" s="7">
        <f t="shared" si="174"/>
        <v>154.06217554659179</v>
      </c>
      <c r="AE283" s="7">
        <f t="shared" si="174"/>
        <v>150.20087631627672</v>
      </c>
      <c r="AF283" s="7">
        <f t="shared" si="174"/>
        <v>140.84412115366075</v>
      </c>
      <c r="AG283" s="7">
        <f t="shared" si="165"/>
        <v>128.94218620832038</v>
      </c>
      <c r="AH283" s="7">
        <f t="shared" si="165"/>
        <v>115.91890188861356</v>
      </c>
      <c r="AI283" s="7">
        <f t="shared" si="165"/>
        <v>102.36654372687697</v>
      </c>
      <c r="AJ283" s="7">
        <f t="shared" si="165"/>
        <v>88.563320182234619</v>
      </c>
      <c r="AK283" s="7">
        <f t="shared" si="185"/>
        <v>74.674083399507367</v>
      </c>
      <c r="AL283" s="7">
        <f t="shared" si="175"/>
        <v>60.840476708015196</v>
      </c>
      <c r="AM283" s="7">
        <f t="shared" si="175"/>
        <v>47.259402567773868</v>
      </c>
      <c r="AN283" s="7">
        <f t="shared" si="175"/>
        <v>34.353139668467968</v>
      </c>
      <c r="AO283" s="7">
        <f t="shared" si="175"/>
        <v>23.376507822046328</v>
      </c>
      <c r="AP283" s="7">
        <f t="shared" si="175"/>
        <v>18.302175546591801</v>
      </c>
      <c r="AQ283" s="7">
        <f t="shared" si="192"/>
        <v>23.376507822046328</v>
      </c>
      <c r="AR283" s="7">
        <f t="shared" si="192"/>
        <v>34.353139668467968</v>
      </c>
      <c r="AS283" s="7">
        <f t="shared" si="192"/>
        <v>47.259402567773868</v>
      </c>
      <c r="AT283" s="7">
        <f t="shared" si="192"/>
        <v>60.840476708015196</v>
      </c>
      <c r="AU283" s="7">
        <f t="shared" si="193"/>
        <v>74.674083399507367</v>
      </c>
      <c r="AV283" s="7">
        <f t="shared" si="193"/>
        <v>88.563320182234619</v>
      </c>
      <c r="AW283" s="7">
        <f t="shared" si="159"/>
        <v>102.36654372687697</v>
      </c>
      <c r="AX283" s="7">
        <f t="shared" si="159"/>
        <v>115.91890188861356</v>
      </c>
      <c r="AY283" s="7">
        <f t="shared" si="159"/>
        <v>128.94218620832038</v>
      </c>
      <c r="AZ283" s="7">
        <f t="shared" si="159"/>
        <v>140.84412115366075</v>
      </c>
      <c r="BA283" s="7">
        <f t="shared" si="163"/>
        <v>150.20087631627672</v>
      </c>
      <c r="BB283" s="7">
        <f t="shared" si="161"/>
        <v>154.06217554659179</v>
      </c>
      <c r="BC283" s="7">
        <f t="shared" si="176"/>
        <v>91.554301794660191</v>
      </c>
      <c r="BD283" s="7">
        <f t="shared" si="166"/>
        <v>12.207240239288025</v>
      </c>
      <c r="BE283" s="40">
        <f t="shared" si="177"/>
        <v>0.99900602994005205</v>
      </c>
      <c r="BF283" s="40">
        <f t="shared" si="178"/>
        <v>0</v>
      </c>
      <c r="BG283" s="40">
        <f t="shared" si="179"/>
        <v>0</v>
      </c>
      <c r="BH283" s="40">
        <f t="shared" si="179"/>
        <v>0</v>
      </c>
      <c r="BI283" s="40">
        <f t="shared" si="179"/>
        <v>0</v>
      </c>
      <c r="BJ283" s="40">
        <f t="shared" si="167"/>
        <v>0</v>
      </c>
      <c r="BK283" s="40">
        <f t="shared" si="167"/>
        <v>0</v>
      </c>
      <c r="BL283" s="40">
        <f t="shared" si="180"/>
        <v>34.239583379295198</v>
      </c>
      <c r="BM283" s="40">
        <f t="shared" si="180"/>
        <v>360.95170995140228</v>
      </c>
      <c r="BN283" s="40">
        <f t="shared" si="180"/>
        <v>665.39894501493814</v>
      </c>
      <c r="BO283" s="40">
        <f t="shared" si="168"/>
        <v>926.83371262316587</v>
      </c>
      <c r="BP283" s="40">
        <f t="shared" si="168"/>
        <v>1127.4396654049672</v>
      </c>
      <c r="BQ283" s="40">
        <f t="shared" si="168"/>
        <v>1253.5458391952732</v>
      </c>
      <c r="BR283" s="40">
        <f t="shared" si="168"/>
        <v>1296.5583066505803</v>
      </c>
      <c r="BS283" s="40">
        <f t="shared" si="186"/>
        <v>1253.5458391952732</v>
      </c>
      <c r="BT283" s="40">
        <f t="shared" si="181"/>
        <v>1127.4396654049672</v>
      </c>
      <c r="BU283" s="40">
        <f t="shared" si="181"/>
        <v>926.83371262316587</v>
      </c>
      <c r="BV283" s="40">
        <f t="shared" si="181"/>
        <v>665.39894501493814</v>
      </c>
      <c r="BW283" s="40">
        <f t="shared" si="181"/>
        <v>360.95170995140228</v>
      </c>
      <c r="BX283" s="40">
        <f t="shared" si="181"/>
        <v>34.239583379295198</v>
      </c>
      <c r="BY283" s="40">
        <f t="shared" si="194"/>
        <v>0</v>
      </c>
      <c r="BZ283" s="40">
        <f t="shared" si="194"/>
        <v>0</v>
      </c>
      <c r="CA283" s="40">
        <f t="shared" si="194"/>
        <v>0</v>
      </c>
      <c r="CB283" s="40">
        <f t="shared" si="194"/>
        <v>0</v>
      </c>
      <c r="CC283" s="40">
        <f t="shared" si="195"/>
        <v>0</v>
      </c>
      <c r="CD283" s="40">
        <f t="shared" si="195"/>
        <v>0</v>
      </c>
      <c r="CE283" s="40">
        <f t="shared" si="182"/>
        <v>661.24473639179598</v>
      </c>
      <c r="CF283" s="10">
        <f t="shared" si="169"/>
        <v>1.5979240106813737</v>
      </c>
      <c r="CG283" s="14">
        <v>44468</v>
      </c>
      <c r="CH283" s="35">
        <f t="shared" si="170"/>
        <v>6.5133333333333336</v>
      </c>
      <c r="CI283" s="7">
        <f t="shared" si="171"/>
        <v>36.340336918691172</v>
      </c>
      <c r="CJ283" s="7">
        <f t="shared" si="183"/>
        <v>18.533571828532498</v>
      </c>
      <c r="CK283" s="10">
        <f t="shared" si="172"/>
        <v>20.621426975428236</v>
      </c>
      <c r="CM283" s="17" t="s">
        <v>190</v>
      </c>
      <c r="CN283" t="s">
        <v>196</v>
      </c>
      <c r="CO283" s="18" t="s">
        <v>610</v>
      </c>
      <c r="CP283">
        <v>186.3</v>
      </c>
      <c r="CQ283">
        <v>196.4</v>
      </c>
      <c r="CR283">
        <v>210.2</v>
      </c>
      <c r="CS283">
        <v>219.4</v>
      </c>
      <c r="CT283">
        <v>215.8</v>
      </c>
      <c r="CU283">
        <v>191</v>
      </c>
      <c r="CV283">
        <v>224.6</v>
      </c>
      <c r="CW283">
        <v>224.8</v>
      </c>
      <c r="CX283">
        <v>184.7</v>
      </c>
      <c r="CY283">
        <v>204.5</v>
      </c>
      <c r="CZ283">
        <v>211.5</v>
      </c>
      <c r="DA283">
        <v>201.2</v>
      </c>
      <c r="DB283">
        <v>2470.4</v>
      </c>
      <c r="DC283" s="17">
        <v>-20.78</v>
      </c>
      <c r="DD283">
        <v>-51.7</v>
      </c>
      <c r="DE283">
        <v>313</v>
      </c>
      <c r="DF283" s="24">
        <v>4994</v>
      </c>
    </row>
    <row r="284" spans="1:110" ht="15.75" thickBot="1" x14ac:dyDescent="0.3">
      <c r="A284" s="8">
        <v>273</v>
      </c>
      <c r="B284" s="3" t="s">
        <v>24</v>
      </c>
      <c r="C284" s="14">
        <v>44469</v>
      </c>
      <c r="D284" s="11">
        <f t="shared" si="173"/>
        <v>-4.2155264352644215</v>
      </c>
      <c r="E284" s="8">
        <f t="shared" si="188"/>
        <v>-180</v>
      </c>
      <c r="F284" s="3">
        <f t="shared" si="188"/>
        <v>-165</v>
      </c>
      <c r="G284" s="3">
        <f t="shared" si="188"/>
        <v>-150</v>
      </c>
      <c r="H284" s="3">
        <f t="shared" si="187"/>
        <v>-135</v>
      </c>
      <c r="I284" s="3">
        <f t="shared" si="187"/>
        <v>-120</v>
      </c>
      <c r="J284" s="3">
        <f t="shared" si="187"/>
        <v>-105</v>
      </c>
      <c r="K284" s="3">
        <f t="shared" si="187"/>
        <v>-90</v>
      </c>
      <c r="L284" s="3">
        <f t="shared" si="190"/>
        <v>-75</v>
      </c>
      <c r="M284" s="3">
        <f t="shared" si="189"/>
        <v>-60</v>
      </c>
      <c r="N284" s="3">
        <f t="shared" si="184"/>
        <v>-45</v>
      </c>
      <c r="O284" s="3">
        <f t="shared" si="164"/>
        <v>-30</v>
      </c>
      <c r="P284" s="3">
        <f t="shared" si="164"/>
        <v>-15</v>
      </c>
      <c r="Q284" s="3">
        <f t="shared" si="164"/>
        <v>0</v>
      </c>
      <c r="R284" s="3">
        <f t="shared" si="164"/>
        <v>15</v>
      </c>
      <c r="S284" s="3">
        <f t="shared" si="164"/>
        <v>30</v>
      </c>
      <c r="T284" s="3">
        <f t="shared" si="164"/>
        <v>45</v>
      </c>
      <c r="U284" s="3">
        <f t="shared" si="164"/>
        <v>60</v>
      </c>
      <c r="V284" s="3">
        <f t="shared" si="191"/>
        <v>75</v>
      </c>
      <c r="W284" s="3">
        <f t="shared" si="191"/>
        <v>90</v>
      </c>
      <c r="X284" s="3">
        <f t="shared" si="158"/>
        <v>105</v>
      </c>
      <c r="Y284" s="3">
        <f t="shared" si="158"/>
        <v>120</v>
      </c>
      <c r="Z284" s="3">
        <f t="shared" si="158"/>
        <v>135</v>
      </c>
      <c r="AA284" s="3">
        <f t="shared" si="158"/>
        <v>150</v>
      </c>
      <c r="AB284" s="3">
        <f t="shared" si="162"/>
        <v>165</v>
      </c>
      <c r="AC284" s="3">
        <f t="shared" si="160"/>
        <v>180</v>
      </c>
      <c r="AD284" s="7">
        <f t="shared" si="174"/>
        <v>153.66447356473557</v>
      </c>
      <c r="AE284" s="7">
        <f t="shared" si="174"/>
        <v>149.85196995898437</v>
      </c>
      <c r="AF284" s="7">
        <f t="shared" si="174"/>
        <v>140.57293081472758</v>
      </c>
      <c r="AG284" s="7">
        <f t="shared" si="165"/>
        <v>128.72698348963121</v>
      </c>
      <c r="AH284" s="7">
        <f t="shared" si="165"/>
        <v>115.73860050145674</v>
      </c>
      <c r="AI284" s="7">
        <f t="shared" si="165"/>
        <v>102.20682018875009</v>
      </c>
      <c r="AJ284" s="7">
        <f t="shared" si="165"/>
        <v>88.413882538758102</v>
      </c>
      <c r="AK284" s="7">
        <f t="shared" si="185"/>
        <v>74.526062590213257</v>
      </c>
      <c r="AL284" s="7">
        <f t="shared" si="175"/>
        <v>60.684068381477964</v>
      </c>
      <c r="AM284" s="7">
        <f t="shared" si="175"/>
        <v>47.080589084279453</v>
      </c>
      <c r="AN284" s="7">
        <f t="shared" si="175"/>
        <v>34.127363970218248</v>
      </c>
      <c r="AO284" s="7">
        <f t="shared" si="175"/>
        <v>23.06081830953908</v>
      </c>
      <c r="AP284" s="7">
        <f t="shared" si="175"/>
        <v>17.904473564735582</v>
      </c>
      <c r="AQ284" s="7">
        <f t="shared" si="192"/>
        <v>23.06081830953908</v>
      </c>
      <c r="AR284" s="7">
        <f t="shared" si="192"/>
        <v>34.127363970218248</v>
      </c>
      <c r="AS284" s="7">
        <f t="shared" si="192"/>
        <v>47.080589084279453</v>
      </c>
      <c r="AT284" s="7">
        <f t="shared" si="192"/>
        <v>60.684068381477964</v>
      </c>
      <c r="AU284" s="7">
        <f t="shared" si="193"/>
        <v>74.526062590213257</v>
      </c>
      <c r="AV284" s="7">
        <f t="shared" si="193"/>
        <v>88.413882538758102</v>
      </c>
      <c r="AW284" s="7">
        <f t="shared" si="159"/>
        <v>102.20682018875009</v>
      </c>
      <c r="AX284" s="7">
        <f t="shared" si="159"/>
        <v>115.73860050145674</v>
      </c>
      <c r="AY284" s="7">
        <f t="shared" si="159"/>
        <v>128.72698348963121</v>
      </c>
      <c r="AZ284" s="7">
        <f t="shared" si="159"/>
        <v>140.57293081472758</v>
      </c>
      <c r="BA284" s="7">
        <f t="shared" si="163"/>
        <v>149.85196995898437</v>
      </c>
      <c r="BB284" s="7">
        <f t="shared" si="161"/>
        <v>153.66447356473557</v>
      </c>
      <c r="BC284" s="7">
        <f t="shared" si="176"/>
        <v>91.716817550485516</v>
      </c>
      <c r="BD284" s="7">
        <f t="shared" si="166"/>
        <v>12.228909006731403</v>
      </c>
      <c r="BE284" s="40">
        <f t="shared" si="177"/>
        <v>0.99957396022952472</v>
      </c>
      <c r="BF284" s="40">
        <f t="shared" si="178"/>
        <v>0</v>
      </c>
      <c r="BG284" s="40">
        <f t="shared" si="179"/>
        <v>0</v>
      </c>
      <c r="BH284" s="40">
        <f t="shared" si="179"/>
        <v>0</v>
      </c>
      <c r="BI284" s="40">
        <f t="shared" si="179"/>
        <v>0</v>
      </c>
      <c r="BJ284" s="40">
        <f t="shared" si="167"/>
        <v>0</v>
      </c>
      <c r="BK284" s="40">
        <f t="shared" si="167"/>
        <v>0</v>
      </c>
      <c r="BL284" s="40">
        <f t="shared" si="180"/>
        <v>37.821669106486553</v>
      </c>
      <c r="BM284" s="40">
        <f t="shared" si="180"/>
        <v>364.56023597332631</v>
      </c>
      <c r="BN284" s="40">
        <f t="shared" si="180"/>
        <v>669.03210946920399</v>
      </c>
      <c r="BO284" s="40">
        <f t="shared" si="168"/>
        <v>930.48803457893507</v>
      </c>
      <c r="BP284" s="40">
        <f t="shared" si="168"/>
        <v>1131.1102220826378</v>
      </c>
      <c r="BQ284" s="40">
        <f t="shared" si="168"/>
        <v>1257.2266014457753</v>
      </c>
      <c r="BR284" s="40">
        <f t="shared" si="168"/>
        <v>1300.2425498319212</v>
      </c>
      <c r="BS284" s="40">
        <f t="shared" si="186"/>
        <v>1257.2266014457753</v>
      </c>
      <c r="BT284" s="40">
        <f t="shared" si="181"/>
        <v>1131.1102220826378</v>
      </c>
      <c r="BU284" s="40">
        <f t="shared" si="181"/>
        <v>930.48803457893507</v>
      </c>
      <c r="BV284" s="40">
        <f t="shared" si="181"/>
        <v>669.03210946920399</v>
      </c>
      <c r="BW284" s="40">
        <f t="shared" si="181"/>
        <v>364.56023597332631</v>
      </c>
      <c r="BX284" s="40">
        <f t="shared" si="181"/>
        <v>37.821669106486553</v>
      </c>
      <c r="BY284" s="40">
        <f t="shared" si="194"/>
        <v>0</v>
      </c>
      <c r="BZ284" s="40">
        <f t="shared" si="194"/>
        <v>0</v>
      </c>
      <c r="CA284" s="40">
        <f t="shared" si="194"/>
        <v>0</v>
      </c>
      <c r="CB284" s="40">
        <f t="shared" si="194"/>
        <v>0</v>
      </c>
      <c r="CC284" s="40">
        <f t="shared" si="195"/>
        <v>0</v>
      </c>
      <c r="CD284" s="40">
        <f t="shared" si="195"/>
        <v>0</v>
      </c>
      <c r="CE284" s="40">
        <f t="shared" si="182"/>
        <v>663.12370041427982</v>
      </c>
      <c r="CF284" s="10">
        <f t="shared" si="169"/>
        <v>1.6007604457068927</v>
      </c>
      <c r="CG284" s="14">
        <v>44469</v>
      </c>
      <c r="CH284" s="35">
        <f t="shared" si="170"/>
        <v>6.5133333333333336</v>
      </c>
      <c r="CI284" s="7">
        <f t="shared" si="171"/>
        <v>36.512081433866342</v>
      </c>
      <c r="CJ284" s="7">
        <f t="shared" si="183"/>
        <v>18.621161531271834</v>
      </c>
      <c r="CK284" s="10">
        <f t="shared" si="172"/>
        <v>20.700933564369567</v>
      </c>
      <c r="CM284" s="17" t="s">
        <v>229</v>
      </c>
      <c r="CN284" t="s">
        <v>237</v>
      </c>
      <c r="CO284" s="18" t="s">
        <v>611</v>
      </c>
      <c r="CP284">
        <v>227.9</v>
      </c>
      <c r="CQ284">
        <v>201.6</v>
      </c>
      <c r="CR284">
        <v>223.3</v>
      </c>
      <c r="CS284">
        <v>217.5</v>
      </c>
      <c r="CT284">
        <v>205.2</v>
      </c>
      <c r="CU284">
        <v>175.4</v>
      </c>
      <c r="CV284">
        <v>200.9</v>
      </c>
      <c r="CW284">
        <v>232.2</v>
      </c>
      <c r="CX284">
        <v>266.8</v>
      </c>
      <c r="CY284">
        <v>285.7</v>
      </c>
      <c r="CZ284">
        <v>273.10000000000002</v>
      </c>
      <c r="DA284">
        <v>259.8</v>
      </c>
      <c r="DB284">
        <v>2769.4</v>
      </c>
      <c r="DC284" s="17">
        <v>-7.82</v>
      </c>
      <c r="DD284">
        <v>-38.119999999999997</v>
      </c>
      <c r="DE284">
        <v>1105</v>
      </c>
      <c r="DF284" s="24">
        <v>19511</v>
      </c>
    </row>
    <row r="285" spans="1:110" ht="15.75" thickBot="1" x14ac:dyDescent="0.3">
      <c r="A285" s="8">
        <v>274</v>
      </c>
      <c r="B285" s="3" t="s">
        <v>25</v>
      </c>
      <c r="C285" s="14">
        <v>44470</v>
      </c>
      <c r="D285" s="11">
        <f t="shared" si="173"/>
        <v>-4.6119792656593619</v>
      </c>
      <c r="E285" s="8">
        <f t="shared" si="188"/>
        <v>-180</v>
      </c>
      <c r="F285" s="3">
        <f t="shared" si="188"/>
        <v>-165</v>
      </c>
      <c r="G285" s="3">
        <f t="shared" si="188"/>
        <v>-150</v>
      </c>
      <c r="H285" s="3">
        <f t="shared" si="187"/>
        <v>-135</v>
      </c>
      <c r="I285" s="3">
        <f t="shared" si="187"/>
        <v>-120</v>
      </c>
      <c r="J285" s="3">
        <f t="shared" si="187"/>
        <v>-105</v>
      </c>
      <c r="K285" s="3">
        <f t="shared" si="187"/>
        <v>-90</v>
      </c>
      <c r="L285" s="3">
        <f t="shared" si="190"/>
        <v>-75</v>
      </c>
      <c r="M285" s="3">
        <f t="shared" si="189"/>
        <v>-60</v>
      </c>
      <c r="N285" s="3">
        <f t="shared" si="184"/>
        <v>-45</v>
      </c>
      <c r="O285" s="3">
        <f t="shared" si="164"/>
        <v>-30</v>
      </c>
      <c r="P285" s="3">
        <f t="shared" si="164"/>
        <v>-15</v>
      </c>
      <c r="Q285" s="3">
        <f t="shared" si="164"/>
        <v>0</v>
      </c>
      <c r="R285" s="3">
        <f t="shared" si="164"/>
        <v>15</v>
      </c>
      <c r="S285" s="3">
        <f t="shared" si="164"/>
        <v>30</v>
      </c>
      <c r="T285" s="3">
        <f t="shared" si="164"/>
        <v>45</v>
      </c>
      <c r="U285" s="3">
        <f t="shared" si="164"/>
        <v>60</v>
      </c>
      <c r="V285" s="3">
        <f t="shared" si="191"/>
        <v>75</v>
      </c>
      <c r="W285" s="3">
        <f t="shared" si="191"/>
        <v>90</v>
      </c>
      <c r="X285" s="3">
        <f t="shared" si="191"/>
        <v>105</v>
      </c>
      <c r="Y285" s="3">
        <f t="shared" si="191"/>
        <v>120</v>
      </c>
      <c r="Z285" s="3">
        <f t="shared" si="191"/>
        <v>135</v>
      </c>
      <c r="AA285" s="3">
        <f t="shared" ref="AA285:AC348" si="196">(AA$11-12)*15</f>
        <v>150</v>
      </c>
      <c r="AB285" s="3">
        <f t="shared" si="162"/>
        <v>165</v>
      </c>
      <c r="AC285" s="3">
        <f t="shared" si="160"/>
        <v>180</v>
      </c>
      <c r="AD285" s="7">
        <f t="shared" si="174"/>
        <v>153.26802073434067</v>
      </c>
      <c r="AE285" s="7">
        <f t="shared" si="174"/>
        <v>149.50308114064958</v>
      </c>
      <c r="AF285" s="7">
        <f t="shared" si="174"/>
        <v>140.30081460598723</v>
      </c>
      <c r="AG285" s="7">
        <f t="shared" si="165"/>
        <v>128.51090320226507</v>
      </c>
      <c r="AH285" s="7">
        <f t="shared" si="165"/>
        <v>115.55781467723028</v>
      </c>
      <c r="AI285" s="7">
        <f t="shared" si="165"/>
        <v>102.0471001131645</v>
      </c>
      <c r="AJ285" s="7">
        <f t="shared" si="165"/>
        <v>88.264979603491071</v>
      </c>
      <c r="AK285" s="7">
        <f t="shared" si="185"/>
        <v>74.379162412191974</v>
      </c>
      <c r="AL285" s="7">
        <f t="shared" si="175"/>
        <v>60.529457521769132</v>
      </c>
      <c r="AM285" s="7">
        <f t="shared" si="175"/>
        <v>46.904381532483612</v>
      </c>
      <c r="AN285" s="7">
        <f t="shared" si="175"/>
        <v>33.905060744231413</v>
      </c>
      <c r="AO285" s="7">
        <f t="shared" si="175"/>
        <v>22.748538732743878</v>
      </c>
      <c r="AP285" s="7">
        <f t="shared" si="175"/>
        <v>17.508020734340626</v>
      </c>
      <c r="AQ285" s="7">
        <f t="shared" si="192"/>
        <v>22.748538732743878</v>
      </c>
      <c r="AR285" s="7">
        <f t="shared" si="192"/>
        <v>33.905060744231413</v>
      </c>
      <c r="AS285" s="7">
        <f t="shared" si="192"/>
        <v>46.904381532483612</v>
      </c>
      <c r="AT285" s="7">
        <f t="shared" si="192"/>
        <v>60.529457521769132</v>
      </c>
      <c r="AU285" s="7">
        <f t="shared" si="193"/>
        <v>74.379162412191974</v>
      </c>
      <c r="AV285" s="7">
        <f t="shared" si="193"/>
        <v>88.264979603491071</v>
      </c>
      <c r="AW285" s="7">
        <f t="shared" si="193"/>
        <v>102.0471001131645</v>
      </c>
      <c r="AX285" s="7">
        <f t="shared" si="193"/>
        <v>115.55781467723028</v>
      </c>
      <c r="AY285" s="7">
        <f t="shared" si="193"/>
        <v>128.51090320226507</v>
      </c>
      <c r="AZ285" s="7">
        <f t="shared" ref="AZ285:BB348" si="197">DEGREES(ACOS((SIN(RADIANS($J$4))*SIN(RADIANS($D285))+COS(RADIANS($J$4))*COS(RADIANS($D285))*COS(RADIANS(AA285)))))</f>
        <v>140.30081460598723</v>
      </c>
      <c r="BA285" s="7">
        <f t="shared" si="163"/>
        <v>149.50308114064958</v>
      </c>
      <c r="BB285" s="7">
        <f t="shared" si="161"/>
        <v>153.26802073434067</v>
      </c>
      <c r="BC285" s="7">
        <f t="shared" si="176"/>
        <v>91.879002210964543</v>
      </c>
      <c r="BD285" s="7">
        <f t="shared" si="166"/>
        <v>12.250533628128606</v>
      </c>
      <c r="BE285" s="40">
        <f t="shared" si="177"/>
        <v>1.000142016763776</v>
      </c>
      <c r="BF285" s="40">
        <f t="shared" si="178"/>
        <v>0</v>
      </c>
      <c r="BG285" s="40">
        <f t="shared" si="179"/>
        <v>0</v>
      </c>
      <c r="BH285" s="40">
        <f t="shared" si="179"/>
        <v>0</v>
      </c>
      <c r="BI285" s="40">
        <f t="shared" si="179"/>
        <v>0</v>
      </c>
      <c r="BJ285" s="40">
        <f t="shared" si="167"/>
        <v>0</v>
      </c>
      <c r="BK285" s="40">
        <f t="shared" si="167"/>
        <v>0</v>
      </c>
      <c r="BL285" s="40">
        <f t="shared" si="180"/>
        <v>41.394797617093481</v>
      </c>
      <c r="BM285" s="40">
        <f t="shared" si="180"/>
        <v>368.14448847860569</v>
      </c>
      <c r="BN285" s="40">
        <f t="shared" si="180"/>
        <v>672.62672788730106</v>
      </c>
      <c r="BO285" s="40">
        <f t="shared" si="168"/>
        <v>934.09155440816892</v>
      </c>
      <c r="BP285" s="40">
        <f t="shared" si="168"/>
        <v>1134.7205722048677</v>
      </c>
      <c r="BQ285" s="40">
        <f t="shared" si="168"/>
        <v>1260.8412452696809</v>
      </c>
      <c r="BR285" s="40">
        <f t="shared" si="168"/>
        <v>1303.8586581575084</v>
      </c>
      <c r="BS285" s="40">
        <f t="shared" si="186"/>
        <v>1260.8412452696809</v>
      </c>
      <c r="BT285" s="40">
        <f t="shared" si="181"/>
        <v>1134.7205722048677</v>
      </c>
      <c r="BU285" s="40">
        <f t="shared" si="181"/>
        <v>934.09155440816892</v>
      </c>
      <c r="BV285" s="40">
        <f t="shared" si="181"/>
        <v>672.62672788730106</v>
      </c>
      <c r="BW285" s="40">
        <f t="shared" si="181"/>
        <v>368.14448847860569</v>
      </c>
      <c r="BX285" s="40">
        <f t="shared" si="181"/>
        <v>41.394797617093481</v>
      </c>
      <c r="BY285" s="40">
        <f t="shared" si="194"/>
        <v>0</v>
      </c>
      <c r="BZ285" s="40">
        <f t="shared" si="194"/>
        <v>0</v>
      </c>
      <c r="CA285" s="40">
        <f t="shared" si="194"/>
        <v>0</v>
      </c>
      <c r="CB285" s="40">
        <f t="shared" si="194"/>
        <v>0</v>
      </c>
      <c r="CC285" s="40">
        <f t="shared" si="195"/>
        <v>0</v>
      </c>
      <c r="CD285" s="40">
        <f t="shared" si="195"/>
        <v>0</v>
      </c>
      <c r="CE285" s="40">
        <f t="shared" si="182"/>
        <v>664.96791566032937</v>
      </c>
      <c r="CF285" s="10">
        <f t="shared" si="169"/>
        <v>1.603591102028481</v>
      </c>
      <c r="CG285" s="14">
        <v>44470</v>
      </c>
      <c r="CH285" s="35">
        <f t="shared" si="170"/>
        <v>6.9709677419354836</v>
      </c>
      <c r="CI285" s="7">
        <f t="shared" si="171"/>
        <v>36.681497022118243</v>
      </c>
      <c r="CJ285" s="7">
        <f t="shared" si="183"/>
        <v>18.707563481280303</v>
      </c>
      <c r="CK285" s="10">
        <f t="shared" si="172"/>
        <v>21.491600250802911</v>
      </c>
      <c r="CM285" s="17" t="s">
        <v>206</v>
      </c>
      <c r="CN285" t="s">
        <v>220</v>
      </c>
      <c r="CO285" s="18" t="s">
        <v>612</v>
      </c>
      <c r="CP285">
        <v>146.5</v>
      </c>
      <c r="CQ285">
        <v>128</v>
      </c>
      <c r="CR285">
        <v>135.1</v>
      </c>
      <c r="CS285">
        <v>151</v>
      </c>
      <c r="CT285">
        <v>197</v>
      </c>
      <c r="CU285">
        <v>239.1</v>
      </c>
      <c r="CV285">
        <v>254.6</v>
      </c>
      <c r="CW285">
        <v>248</v>
      </c>
      <c r="CX285">
        <v>186.3</v>
      </c>
      <c r="CY285">
        <v>154.19999999999999</v>
      </c>
      <c r="CZ285">
        <v>129.30000000000001</v>
      </c>
      <c r="DA285">
        <v>124</v>
      </c>
      <c r="DB285">
        <v>2093.1</v>
      </c>
      <c r="DC285" s="17">
        <v>-3.77</v>
      </c>
      <c r="DD285">
        <v>-49.67</v>
      </c>
      <c r="DE285">
        <v>40</v>
      </c>
      <c r="DF285" s="24">
        <v>25569</v>
      </c>
    </row>
    <row r="286" spans="1:110" ht="15.75" thickBot="1" x14ac:dyDescent="0.3">
      <c r="A286" s="8">
        <v>275</v>
      </c>
      <c r="B286" s="3" t="s">
        <v>25</v>
      </c>
      <c r="C286" s="14">
        <v>44471</v>
      </c>
      <c r="D286" s="11">
        <f t="shared" si="173"/>
        <v>-5.0070654670632138</v>
      </c>
      <c r="E286" s="8">
        <f t="shared" si="188"/>
        <v>-180</v>
      </c>
      <c r="F286" s="3">
        <f t="shared" si="188"/>
        <v>-165</v>
      </c>
      <c r="G286" s="3">
        <f t="shared" si="188"/>
        <v>-150</v>
      </c>
      <c r="H286" s="3">
        <f t="shared" si="187"/>
        <v>-135</v>
      </c>
      <c r="I286" s="3">
        <f t="shared" si="187"/>
        <v>-120</v>
      </c>
      <c r="J286" s="3">
        <f t="shared" si="187"/>
        <v>-105</v>
      </c>
      <c r="K286" s="3">
        <f t="shared" si="187"/>
        <v>-90</v>
      </c>
      <c r="L286" s="3">
        <f t="shared" si="190"/>
        <v>-75</v>
      </c>
      <c r="M286" s="3">
        <f t="shared" si="189"/>
        <v>-60</v>
      </c>
      <c r="N286" s="3">
        <f t="shared" si="184"/>
        <v>-45</v>
      </c>
      <c r="O286" s="3">
        <f t="shared" si="164"/>
        <v>-30</v>
      </c>
      <c r="P286" s="3">
        <f t="shared" si="164"/>
        <v>-15</v>
      </c>
      <c r="Q286" s="3">
        <f t="shared" si="164"/>
        <v>0</v>
      </c>
      <c r="R286" s="3">
        <f t="shared" si="164"/>
        <v>15</v>
      </c>
      <c r="S286" s="3">
        <f t="shared" si="164"/>
        <v>30</v>
      </c>
      <c r="T286" s="3">
        <f t="shared" si="164"/>
        <v>45</v>
      </c>
      <c r="U286" s="3">
        <f t="shared" si="164"/>
        <v>60</v>
      </c>
      <c r="V286" s="3">
        <f t="shared" si="191"/>
        <v>75</v>
      </c>
      <c r="W286" s="3">
        <f t="shared" si="191"/>
        <v>90</v>
      </c>
      <c r="X286" s="3">
        <f t="shared" si="191"/>
        <v>105</v>
      </c>
      <c r="Y286" s="3">
        <f t="shared" si="191"/>
        <v>120</v>
      </c>
      <c r="Z286" s="3">
        <f t="shared" si="191"/>
        <v>135</v>
      </c>
      <c r="AA286" s="3">
        <f t="shared" si="196"/>
        <v>150</v>
      </c>
      <c r="AB286" s="3">
        <f t="shared" si="162"/>
        <v>165</v>
      </c>
      <c r="AC286" s="3">
        <f t="shared" si="162"/>
        <v>180</v>
      </c>
      <c r="AD286" s="7">
        <f t="shared" si="174"/>
        <v>152.8729345329368</v>
      </c>
      <c r="AE286" s="7">
        <f t="shared" si="174"/>
        <v>149.15436052660809</v>
      </c>
      <c r="AF286" s="7">
        <f t="shared" si="174"/>
        <v>140.02790770735561</v>
      </c>
      <c r="AG286" s="7">
        <f t="shared" si="165"/>
        <v>128.29404580767064</v>
      </c>
      <c r="AH286" s="7">
        <f t="shared" si="165"/>
        <v>115.37661990507326</v>
      </c>
      <c r="AI286" s="7">
        <f t="shared" si="165"/>
        <v>101.88744300607748</v>
      </c>
      <c r="AJ286" s="7">
        <f t="shared" si="165"/>
        <v>88.116660960699065</v>
      </c>
      <c r="AK286" s="7">
        <f t="shared" si="185"/>
        <v>74.233427353730207</v>
      </c>
      <c r="AL286" s="7">
        <f t="shared" si="175"/>
        <v>60.376689224824453</v>
      </c>
      <c r="AM286" s="7">
        <f t="shared" si="175"/>
        <v>46.730836238794453</v>
      </c>
      <c r="AN286" s="7">
        <f t="shared" si="175"/>
        <v>33.686323621318863</v>
      </c>
      <c r="AO286" s="7">
        <f t="shared" si="175"/>
        <v>22.439838260397647</v>
      </c>
      <c r="AP286" s="7">
        <f t="shared" si="175"/>
        <v>17.112934532936773</v>
      </c>
      <c r="AQ286" s="7">
        <f t="shared" si="192"/>
        <v>22.439838260397647</v>
      </c>
      <c r="AR286" s="7">
        <f t="shared" si="192"/>
        <v>33.686323621318863</v>
      </c>
      <c r="AS286" s="7">
        <f t="shared" si="192"/>
        <v>46.730836238794453</v>
      </c>
      <c r="AT286" s="7">
        <f t="shared" si="192"/>
        <v>60.376689224824453</v>
      </c>
      <c r="AU286" s="7">
        <f t="shared" si="193"/>
        <v>74.233427353730207</v>
      </c>
      <c r="AV286" s="7">
        <f t="shared" si="193"/>
        <v>88.116660960699065</v>
      </c>
      <c r="AW286" s="7">
        <f t="shared" si="193"/>
        <v>101.88744300607748</v>
      </c>
      <c r="AX286" s="7">
        <f t="shared" si="193"/>
        <v>115.37661990507326</v>
      </c>
      <c r="AY286" s="7">
        <f t="shared" si="193"/>
        <v>128.29404580767064</v>
      </c>
      <c r="AZ286" s="7">
        <f t="shared" si="197"/>
        <v>140.02790770735561</v>
      </c>
      <c r="BA286" s="7">
        <f t="shared" si="163"/>
        <v>149.15436052660809</v>
      </c>
      <c r="BB286" s="7">
        <f t="shared" si="163"/>
        <v>152.8729345329368</v>
      </c>
      <c r="BC286" s="7">
        <f t="shared" si="176"/>
        <v>92.040823012965049</v>
      </c>
      <c r="BD286" s="7">
        <f t="shared" si="166"/>
        <v>12.272109735062006</v>
      </c>
      <c r="BE286" s="40">
        <f t="shared" si="177"/>
        <v>1.0007100312153954</v>
      </c>
      <c r="BF286" s="40">
        <f t="shared" si="178"/>
        <v>0</v>
      </c>
      <c r="BG286" s="40">
        <f t="shared" si="179"/>
        <v>0</v>
      </c>
      <c r="BH286" s="40">
        <f t="shared" si="179"/>
        <v>0</v>
      </c>
      <c r="BI286" s="40">
        <f t="shared" si="179"/>
        <v>0</v>
      </c>
      <c r="BJ286" s="40">
        <f t="shared" si="167"/>
        <v>0</v>
      </c>
      <c r="BK286" s="40">
        <f t="shared" si="167"/>
        <v>0</v>
      </c>
      <c r="BL286" s="40">
        <f t="shared" si="180"/>
        <v>44.957736192490422</v>
      </c>
      <c r="BM286" s="40">
        <f t="shared" si="180"/>
        <v>371.7033689187956</v>
      </c>
      <c r="BN286" s="40">
        <f t="shared" si="180"/>
        <v>676.18182674749278</v>
      </c>
      <c r="BO286" s="40">
        <f t="shared" si="168"/>
        <v>937.64340595199758</v>
      </c>
      <c r="BP286" s="40">
        <f t="shared" si="168"/>
        <v>1138.2699319952123</v>
      </c>
      <c r="BQ286" s="40">
        <f t="shared" si="168"/>
        <v>1264.389038678303</v>
      </c>
      <c r="BR286" s="40">
        <f t="shared" si="168"/>
        <v>1307.405917302495</v>
      </c>
      <c r="BS286" s="40">
        <f t="shared" si="186"/>
        <v>1264.389038678303</v>
      </c>
      <c r="BT286" s="40">
        <f t="shared" si="181"/>
        <v>1138.2699319952123</v>
      </c>
      <c r="BU286" s="40">
        <f t="shared" si="181"/>
        <v>937.64340595199758</v>
      </c>
      <c r="BV286" s="40">
        <f t="shared" si="181"/>
        <v>676.18182674749278</v>
      </c>
      <c r="BW286" s="40">
        <f t="shared" si="181"/>
        <v>371.7033689187956</v>
      </c>
      <c r="BX286" s="40">
        <f t="shared" si="181"/>
        <v>44.957736192490422</v>
      </c>
      <c r="BY286" s="40">
        <f t="shared" si="194"/>
        <v>0</v>
      </c>
      <c r="BZ286" s="40">
        <f t="shared" si="194"/>
        <v>0</v>
      </c>
      <c r="CA286" s="40">
        <f t="shared" si="194"/>
        <v>0</v>
      </c>
      <c r="CB286" s="40">
        <f t="shared" si="194"/>
        <v>0</v>
      </c>
      <c r="CC286" s="40">
        <f t="shared" si="195"/>
        <v>0</v>
      </c>
      <c r="CD286" s="40">
        <f t="shared" si="195"/>
        <v>0</v>
      </c>
      <c r="CE286" s="40">
        <f t="shared" si="182"/>
        <v>666.77701782427243</v>
      </c>
      <c r="CF286" s="10">
        <f t="shared" si="169"/>
        <v>1.6064154078216075</v>
      </c>
      <c r="CG286" s="14">
        <v>44471</v>
      </c>
      <c r="CH286" s="35">
        <f t="shared" si="170"/>
        <v>6.9709677419354836</v>
      </c>
      <c r="CI286" s="7">
        <f t="shared" si="171"/>
        <v>36.848541665376501</v>
      </c>
      <c r="CJ286" s="7">
        <f t="shared" si="183"/>
        <v>18.792756249342016</v>
      </c>
      <c r="CK286" s="10">
        <f t="shared" si="172"/>
        <v>21.570301591436642</v>
      </c>
      <c r="CM286" s="17" t="s">
        <v>125</v>
      </c>
      <c r="CN286" t="s">
        <v>136</v>
      </c>
      <c r="CO286" s="18" t="s">
        <v>613</v>
      </c>
      <c r="CP286">
        <v>160.6</v>
      </c>
      <c r="CQ286">
        <v>122.7</v>
      </c>
      <c r="CR286">
        <v>114.9</v>
      </c>
      <c r="CS286">
        <v>111.4</v>
      </c>
      <c r="CT286">
        <v>153.19999999999999</v>
      </c>
      <c r="CU286">
        <v>192.1</v>
      </c>
      <c r="CV286">
        <v>219.4</v>
      </c>
      <c r="CW286">
        <v>254.7</v>
      </c>
      <c r="CX286">
        <v>254.5</v>
      </c>
      <c r="CY286">
        <v>254.7</v>
      </c>
      <c r="CZ286">
        <v>242.2</v>
      </c>
      <c r="DA286">
        <v>214.8</v>
      </c>
      <c r="DB286">
        <v>2295.1999999999998</v>
      </c>
      <c r="DC286" s="17">
        <v>-1.67</v>
      </c>
      <c r="DD286">
        <v>-45.37</v>
      </c>
      <c r="DE286">
        <v>44.06</v>
      </c>
      <c r="DF286" s="24">
        <v>27970</v>
      </c>
    </row>
    <row r="287" spans="1:110" ht="15.75" thickBot="1" x14ac:dyDescent="0.3">
      <c r="A287" s="8">
        <v>276</v>
      </c>
      <c r="B287" s="3" t="s">
        <v>25</v>
      </c>
      <c r="C287" s="14">
        <v>44472</v>
      </c>
      <c r="D287" s="11">
        <f t="shared" si="173"/>
        <v>-5.4006679669078501</v>
      </c>
      <c r="E287" s="8">
        <f t="shared" si="188"/>
        <v>-180</v>
      </c>
      <c r="F287" s="3">
        <f t="shared" si="188"/>
        <v>-165</v>
      </c>
      <c r="G287" s="3">
        <f t="shared" si="188"/>
        <v>-150</v>
      </c>
      <c r="H287" s="3">
        <f t="shared" si="187"/>
        <v>-135</v>
      </c>
      <c r="I287" s="3">
        <f t="shared" si="187"/>
        <v>-120</v>
      </c>
      <c r="J287" s="3">
        <f t="shared" si="187"/>
        <v>-105</v>
      </c>
      <c r="K287" s="3">
        <f t="shared" si="187"/>
        <v>-90</v>
      </c>
      <c r="L287" s="3">
        <f t="shared" si="190"/>
        <v>-75</v>
      </c>
      <c r="M287" s="3">
        <f t="shared" si="189"/>
        <v>-60</v>
      </c>
      <c r="N287" s="3">
        <f t="shared" si="184"/>
        <v>-45</v>
      </c>
      <c r="O287" s="3">
        <f t="shared" si="164"/>
        <v>-30</v>
      </c>
      <c r="P287" s="3">
        <f t="shared" si="164"/>
        <v>-15</v>
      </c>
      <c r="Q287" s="3">
        <f t="shared" si="164"/>
        <v>0</v>
      </c>
      <c r="R287" s="3">
        <f t="shared" si="164"/>
        <v>15</v>
      </c>
      <c r="S287" s="3">
        <f t="shared" si="164"/>
        <v>30</v>
      </c>
      <c r="T287" s="3">
        <f t="shared" si="164"/>
        <v>45</v>
      </c>
      <c r="U287" s="3">
        <f t="shared" si="164"/>
        <v>60</v>
      </c>
      <c r="V287" s="3">
        <f t="shared" si="191"/>
        <v>75</v>
      </c>
      <c r="W287" s="3">
        <f t="shared" si="191"/>
        <v>90</v>
      </c>
      <c r="X287" s="3">
        <f t="shared" si="191"/>
        <v>105</v>
      </c>
      <c r="Y287" s="3">
        <f t="shared" si="191"/>
        <v>120</v>
      </c>
      <c r="Z287" s="3">
        <f t="shared" si="191"/>
        <v>135</v>
      </c>
      <c r="AA287" s="3">
        <f t="shared" si="196"/>
        <v>150</v>
      </c>
      <c r="AB287" s="3">
        <f t="shared" si="162"/>
        <v>165</v>
      </c>
      <c r="AC287" s="3">
        <f t="shared" si="162"/>
        <v>180</v>
      </c>
      <c r="AD287" s="7">
        <f t="shared" si="174"/>
        <v>152.47933203309216</v>
      </c>
      <c r="AE287" s="7">
        <f t="shared" si="174"/>
        <v>148.80595734456568</v>
      </c>
      <c r="AF287" s="7">
        <f t="shared" si="174"/>
        <v>139.75434548994212</v>
      </c>
      <c r="AG287" s="7">
        <f t="shared" si="165"/>
        <v>128.07651267205907</v>
      </c>
      <c r="AH287" s="7">
        <f t="shared" si="165"/>
        <v>115.19509239385077</v>
      </c>
      <c r="AI287" s="7">
        <f t="shared" si="165"/>
        <v>101.72790861109279</v>
      </c>
      <c r="AJ287" s="7">
        <f t="shared" si="165"/>
        <v>87.968975835249353</v>
      </c>
      <c r="AK287" s="7">
        <f t="shared" si="185"/>
        <v>74.088900845731061</v>
      </c>
      <c r="AL287" s="7">
        <f t="shared" si="175"/>
        <v>60.225806676523447</v>
      </c>
      <c r="AM287" s="7">
        <f t="shared" si="175"/>
        <v>46.560006548619874</v>
      </c>
      <c r="AN287" s="7">
        <f t="shared" si="175"/>
        <v>33.471242365114577</v>
      </c>
      <c r="AO287" s="7">
        <f t="shared" si="175"/>
        <v>22.134885510205041</v>
      </c>
      <c r="AP287" s="7">
        <f t="shared" si="175"/>
        <v>16.71933203309214</v>
      </c>
      <c r="AQ287" s="7">
        <f t="shared" si="192"/>
        <v>22.134885510205041</v>
      </c>
      <c r="AR287" s="7">
        <f t="shared" si="192"/>
        <v>33.471242365114577</v>
      </c>
      <c r="AS287" s="7">
        <f t="shared" si="192"/>
        <v>46.560006548619874</v>
      </c>
      <c r="AT287" s="7">
        <f t="shared" si="192"/>
        <v>60.225806676523447</v>
      </c>
      <c r="AU287" s="7">
        <f t="shared" si="193"/>
        <v>74.088900845731061</v>
      </c>
      <c r="AV287" s="7">
        <f t="shared" si="193"/>
        <v>87.968975835249353</v>
      </c>
      <c r="AW287" s="7">
        <f t="shared" si="193"/>
        <v>101.72790861109279</v>
      </c>
      <c r="AX287" s="7">
        <f t="shared" si="193"/>
        <v>115.19509239385077</v>
      </c>
      <c r="AY287" s="7">
        <f t="shared" si="193"/>
        <v>128.07651267205907</v>
      </c>
      <c r="AZ287" s="7">
        <f t="shared" si="197"/>
        <v>139.75434548994212</v>
      </c>
      <c r="BA287" s="7">
        <f t="shared" si="163"/>
        <v>148.80595734456568</v>
      </c>
      <c r="BB287" s="7">
        <f t="shared" si="163"/>
        <v>152.47933203309216</v>
      </c>
      <c r="BC287" s="7">
        <f t="shared" si="176"/>
        <v>92.202246865146137</v>
      </c>
      <c r="BD287" s="7">
        <f t="shared" si="166"/>
        <v>12.293632915352818</v>
      </c>
      <c r="BE287" s="40">
        <f t="shared" si="177"/>
        <v>1.0012778352694418</v>
      </c>
      <c r="BF287" s="40">
        <f t="shared" si="178"/>
        <v>0</v>
      </c>
      <c r="BG287" s="40">
        <f t="shared" si="179"/>
        <v>0</v>
      </c>
      <c r="BH287" s="40">
        <f t="shared" si="179"/>
        <v>0</v>
      </c>
      <c r="BI287" s="40">
        <f t="shared" si="179"/>
        <v>0</v>
      </c>
      <c r="BJ287" s="40">
        <f t="shared" si="167"/>
        <v>0</v>
      </c>
      <c r="BK287" s="40">
        <f t="shared" si="167"/>
        <v>0</v>
      </c>
      <c r="BL287" s="40">
        <f t="shared" si="180"/>
        <v>48.509256502197026</v>
      </c>
      <c r="BM287" s="40">
        <f t="shared" si="180"/>
        <v>375.23580207017159</v>
      </c>
      <c r="BN287" s="40">
        <f t="shared" si="180"/>
        <v>679.69647349883451</v>
      </c>
      <c r="BO287" s="40">
        <f t="shared" si="168"/>
        <v>941.14277917537129</v>
      </c>
      <c r="BP287" s="40">
        <f t="shared" si="168"/>
        <v>1141.757585428375</v>
      </c>
      <c r="BQ287" s="40">
        <f t="shared" si="168"/>
        <v>1267.8693247433459</v>
      </c>
      <c r="BR287" s="40">
        <f t="shared" si="168"/>
        <v>1310.8836904954719</v>
      </c>
      <c r="BS287" s="40">
        <f t="shared" si="186"/>
        <v>1267.8693247433459</v>
      </c>
      <c r="BT287" s="40">
        <f t="shared" si="181"/>
        <v>1141.757585428375</v>
      </c>
      <c r="BU287" s="40">
        <f t="shared" si="181"/>
        <v>941.14277917537129</v>
      </c>
      <c r="BV287" s="40">
        <f t="shared" si="181"/>
        <v>679.69647349883451</v>
      </c>
      <c r="BW287" s="40">
        <f t="shared" si="181"/>
        <v>375.23580207017159</v>
      </c>
      <c r="BX287" s="40">
        <f t="shared" si="181"/>
        <v>48.509256502197026</v>
      </c>
      <c r="BY287" s="40">
        <f t="shared" si="194"/>
        <v>0</v>
      </c>
      <c r="BZ287" s="40">
        <f t="shared" si="194"/>
        <v>0</v>
      </c>
      <c r="CA287" s="40">
        <f t="shared" si="194"/>
        <v>0</v>
      </c>
      <c r="CB287" s="40">
        <f t="shared" si="194"/>
        <v>0</v>
      </c>
      <c r="CC287" s="40">
        <f t="shared" si="195"/>
        <v>0</v>
      </c>
      <c r="CD287" s="40">
        <f t="shared" si="195"/>
        <v>0</v>
      </c>
      <c r="CE287" s="40">
        <f t="shared" si="182"/>
        <v>668.55068215269068</v>
      </c>
      <c r="CF287" s="10">
        <f t="shared" si="169"/>
        <v>1.6092327855334203</v>
      </c>
      <c r="CG287" s="14">
        <v>44472</v>
      </c>
      <c r="CH287" s="35">
        <f t="shared" si="170"/>
        <v>6.9709677419354836</v>
      </c>
      <c r="CI287" s="7">
        <f t="shared" si="171"/>
        <v>37.01317586620889</v>
      </c>
      <c r="CJ287" s="7">
        <f t="shared" si="183"/>
        <v>18.876719691766535</v>
      </c>
      <c r="CK287" s="10">
        <f t="shared" si="172"/>
        <v>21.647533938505376</v>
      </c>
      <c r="CM287" s="17" t="s">
        <v>315</v>
      </c>
      <c r="CN287" t="s">
        <v>328</v>
      </c>
      <c r="CO287" s="18" t="s">
        <v>614</v>
      </c>
      <c r="CP287">
        <v>143.6</v>
      </c>
      <c r="CQ287">
        <v>157.5</v>
      </c>
      <c r="CR287">
        <v>152</v>
      </c>
      <c r="CS287">
        <v>151.9</v>
      </c>
      <c r="CT287">
        <v>150.80000000000001</v>
      </c>
      <c r="CU287">
        <v>154.5</v>
      </c>
      <c r="CV287">
        <v>154</v>
      </c>
      <c r="CW287">
        <v>155.1</v>
      </c>
      <c r="CX287">
        <v>105.2</v>
      </c>
      <c r="CY287">
        <v>110.9</v>
      </c>
      <c r="CZ287">
        <v>121</v>
      </c>
      <c r="DA287">
        <v>131.5</v>
      </c>
      <c r="DB287">
        <v>1688</v>
      </c>
      <c r="DC287" s="17">
        <v>-23.45</v>
      </c>
      <c r="DD287">
        <v>-45.07</v>
      </c>
      <c r="DE287">
        <v>8</v>
      </c>
      <c r="DF287" s="24">
        <v>7306</v>
      </c>
    </row>
    <row r="288" spans="1:110" ht="15.75" thickBot="1" x14ac:dyDescent="0.3">
      <c r="A288" s="8">
        <v>277</v>
      </c>
      <c r="B288" s="3" t="s">
        <v>25</v>
      </c>
      <c r="C288" s="14">
        <v>44473</v>
      </c>
      <c r="D288" s="11">
        <f t="shared" si="173"/>
        <v>-5.7926701322779319</v>
      </c>
      <c r="E288" s="8">
        <f t="shared" si="188"/>
        <v>-180</v>
      </c>
      <c r="F288" s="3">
        <f t="shared" si="188"/>
        <v>-165</v>
      </c>
      <c r="G288" s="3">
        <f t="shared" si="188"/>
        <v>-150</v>
      </c>
      <c r="H288" s="3">
        <f t="shared" si="187"/>
        <v>-135</v>
      </c>
      <c r="I288" s="3">
        <f t="shared" si="187"/>
        <v>-120</v>
      </c>
      <c r="J288" s="3">
        <f t="shared" si="187"/>
        <v>-105</v>
      </c>
      <c r="K288" s="3">
        <f t="shared" si="187"/>
        <v>-90</v>
      </c>
      <c r="L288" s="3">
        <f t="shared" si="190"/>
        <v>-75</v>
      </c>
      <c r="M288" s="3">
        <f t="shared" si="189"/>
        <v>-60</v>
      </c>
      <c r="N288" s="3">
        <f t="shared" si="184"/>
        <v>-45</v>
      </c>
      <c r="O288" s="3">
        <f t="shared" si="164"/>
        <v>-30</v>
      </c>
      <c r="P288" s="3">
        <f t="shared" si="164"/>
        <v>-15</v>
      </c>
      <c r="Q288" s="3">
        <f t="shared" si="164"/>
        <v>0</v>
      </c>
      <c r="R288" s="3">
        <f t="shared" si="164"/>
        <v>15</v>
      </c>
      <c r="S288" s="3">
        <f t="shared" si="164"/>
        <v>30</v>
      </c>
      <c r="T288" s="3">
        <f t="shared" si="164"/>
        <v>45</v>
      </c>
      <c r="U288" s="3">
        <f t="shared" si="164"/>
        <v>60</v>
      </c>
      <c r="V288" s="3">
        <f t="shared" si="191"/>
        <v>75</v>
      </c>
      <c r="W288" s="3">
        <f t="shared" si="191"/>
        <v>90</v>
      </c>
      <c r="X288" s="3">
        <f t="shared" si="191"/>
        <v>105</v>
      </c>
      <c r="Y288" s="3">
        <f t="shared" si="191"/>
        <v>120</v>
      </c>
      <c r="Z288" s="3">
        <f t="shared" si="191"/>
        <v>135</v>
      </c>
      <c r="AA288" s="3">
        <f t="shared" si="196"/>
        <v>150</v>
      </c>
      <c r="AB288" s="3">
        <f t="shared" si="196"/>
        <v>165</v>
      </c>
      <c r="AC288" s="3">
        <f t="shared" si="196"/>
        <v>180</v>
      </c>
      <c r="AD288" s="7">
        <f t="shared" si="174"/>
        <v>152.08732986772205</v>
      </c>
      <c r="AE288" s="7">
        <f t="shared" si="174"/>
        <v>148.45801936720002</v>
      </c>
      <c r="AF288" s="7">
        <f t="shared" si="174"/>
        <v>139.48026340255214</v>
      </c>
      <c r="AG288" s="7">
        <f t="shared" si="165"/>
        <v>127.85840597071329</v>
      </c>
      <c r="AH288" s="7">
        <f t="shared" si="165"/>
        <v>115.0133090089105</v>
      </c>
      <c r="AI288" s="7">
        <f t="shared" si="165"/>
        <v>101.56855686803972</v>
      </c>
      <c r="AJ288" s="7">
        <f t="shared" si="165"/>
        <v>87.82197306399901</v>
      </c>
      <c r="AK288" s="7">
        <f t="shared" si="185"/>
        <v>73.945625238475969</v>
      </c>
      <c r="AL288" s="7">
        <f t="shared" si="175"/>
        <v>60.07685112418811</v>
      </c>
      <c r="AM288" s="7">
        <f t="shared" si="175"/>
        <v>46.391942765477864</v>
      </c>
      <c r="AN288" s="7">
        <f t="shared" si="175"/>
        <v>33.259902695701967</v>
      </c>
      <c r="AO288" s="7">
        <f t="shared" si="175"/>
        <v>21.833848310765752</v>
      </c>
      <c r="AP288" s="7">
        <f t="shared" si="175"/>
        <v>16.327329867722071</v>
      </c>
      <c r="AQ288" s="7">
        <f t="shared" si="192"/>
        <v>21.833848310765752</v>
      </c>
      <c r="AR288" s="7">
        <f t="shared" si="192"/>
        <v>33.259902695701967</v>
      </c>
      <c r="AS288" s="7">
        <f t="shared" si="192"/>
        <v>46.391942765477864</v>
      </c>
      <c r="AT288" s="7">
        <f t="shared" si="192"/>
        <v>60.07685112418811</v>
      </c>
      <c r="AU288" s="7">
        <f t="shared" si="193"/>
        <v>73.945625238475969</v>
      </c>
      <c r="AV288" s="7">
        <f t="shared" si="193"/>
        <v>87.82197306399901</v>
      </c>
      <c r="AW288" s="7">
        <f t="shared" si="193"/>
        <v>101.56855686803972</v>
      </c>
      <c r="AX288" s="7">
        <f t="shared" si="193"/>
        <v>115.0133090089105</v>
      </c>
      <c r="AY288" s="7">
        <f t="shared" si="193"/>
        <v>127.85840597071329</v>
      </c>
      <c r="AZ288" s="7">
        <f t="shared" si="197"/>
        <v>139.48026340255214</v>
      </c>
      <c r="BA288" s="7">
        <f t="shared" si="197"/>
        <v>148.45801936720002</v>
      </c>
      <c r="BB288" s="7">
        <f t="shared" si="197"/>
        <v>152.08732986772205</v>
      </c>
      <c r="BC288" s="7">
        <f t="shared" si="176"/>
        <v>92.363240322623426</v>
      </c>
      <c r="BD288" s="7">
        <f t="shared" si="166"/>
        <v>12.315098709683124</v>
      </c>
      <c r="BE288" s="40">
        <f t="shared" si="177"/>
        <v>1.0018452606733199</v>
      </c>
      <c r="BF288" s="40">
        <f t="shared" si="178"/>
        <v>0</v>
      </c>
      <c r="BG288" s="40">
        <f t="shared" si="179"/>
        <v>0</v>
      </c>
      <c r="BH288" s="40">
        <f t="shared" si="179"/>
        <v>0</v>
      </c>
      <c r="BI288" s="40">
        <f t="shared" si="179"/>
        <v>0</v>
      </c>
      <c r="BJ288" s="40">
        <f t="shared" si="167"/>
        <v>0</v>
      </c>
      <c r="BK288" s="40">
        <f t="shared" si="167"/>
        <v>0</v>
      </c>
      <c r="BL288" s="40">
        <f t="shared" si="180"/>
        <v>52.048135408878636</v>
      </c>
      <c r="BM288" s="40">
        <f t="shared" si="180"/>
        <v>378.74073661346551</v>
      </c>
      <c r="BN288" s="40">
        <f t="shared" si="180"/>
        <v>683.16977693100978</v>
      </c>
      <c r="BO288" s="40">
        <f t="shared" si="168"/>
        <v>944.58892035664758</v>
      </c>
      <c r="BP288" s="40">
        <f t="shared" si="168"/>
        <v>1145.1828842814816</v>
      </c>
      <c r="BQ288" s="40">
        <f t="shared" si="168"/>
        <v>1271.2815215612341</v>
      </c>
      <c r="BR288" s="40">
        <f t="shared" si="168"/>
        <v>1314.291418453141</v>
      </c>
      <c r="BS288" s="40">
        <f t="shared" si="186"/>
        <v>1271.2815215612341</v>
      </c>
      <c r="BT288" s="40">
        <f t="shared" si="181"/>
        <v>1145.1828842814816</v>
      </c>
      <c r="BU288" s="40">
        <f t="shared" si="181"/>
        <v>944.58892035664758</v>
      </c>
      <c r="BV288" s="40">
        <f t="shared" si="181"/>
        <v>683.16977693100978</v>
      </c>
      <c r="BW288" s="40">
        <f t="shared" si="181"/>
        <v>378.74073661346551</v>
      </c>
      <c r="BX288" s="40">
        <f t="shared" si="181"/>
        <v>52.048135408878636</v>
      </c>
      <c r="BY288" s="40">
        <f t="shared" si="194"/>
        <v>0</v>
      </c>
      <c r="BZ288" s="40">
        <f t="shared" si="194"/>
        <v>0</v>
      </c>
      <c r="CA288" s="40">
        <f t="shared" si="194"/>
        <v>0</v>
      </c>
      <c r="CB288" s="40">
        <f t="shared" si="194"/>
        <v>0</v>
      </c>
      <c r="CC288" s="40">
        <f t="shared" si="195"/>
        <v>0</v>
      </c>
      <c r="CD288" s="40">
        <f t="shared" si="195"/>
        <v>0</v>
      </c>
      <c r="CE288" s="40">
        <f t="shared" si="182"/>
        <v>670.28862341110187</v>
      </c>
      <c r="CF288" s="10">
        <f t="shared" si="169"/>
        <v>1.6120426514405684</v>
      </c>
      <c r="CG288" s="14">
        <v>44473</v>
      </c>
      <c r="CH288" s="35">
        <f t="shared" si="170"/>
        <v>6.9709677419354836</v>
      </c>
      <c r="CI288" s="7">
        <f t="shared" si="171"/>
        <v>37.175362661033596</v>
      </c>
      <c r="CJ288" s="7">
        <f t="shared" si="183"/>
        <v>18.959434957127133</v>
      </c>
      <c r="CK288" s="10">
        <f t="shared" si="172"/>
        <v>21.723284071969012</v>
      </c>
      <c r="CM288" s="17" t="s">
        <v>139</v>
      </c>
      <c r="CN288" t="s">
        <v>184</v>
      </c>
      <c r="CO288" s="18" t="s">
        <v>615</v>
      </c>
      <c r="CP288">
        <v>176</v>
      </c>
      <c r="CQ288">
        <v>184.1</v>
      </c>
      <c r="CR288">
        <v>204</v>
      </c>
      <c r="CS288">
        <v>239.2</v>
      </c>
      <c r="CT288">
        <v>256.39999999999998</v>
      </c>
      <c r="CU288">
        <v>245.7</v>
      </c>
      <c r="CV288">
        <v>266.5</v>
      </c>
      <c r="CW288">
        <v>273.89999999999998</v>
      </c>
      <c r="CX288">
        <v>218.2</v>
      </c>
      <c r="CY288">
        <v>222.8</v>
      </c>
      <c r="CZ288">
        <v>197.5</v>
      </c>
      <c r="DA288">
        <v>184.4</v>
      </c>
      <c r="DB288">
        <v>2668.7</v>
      </c>
      <c r="DC288" s="17">
        <v>-19.440000000000001</v>
      </c>
      <c r="DD288">
        <v>-47.57</v>
      </c>
      <c r="DE288">
        <v>737</v>
      </c>
      <c r="DF288" s="24">
        <v>19725</v>
      </c>
    </row>
    <row r="289" spans="1:110" ht="15.75" thickBot="1" x14ac:dyDescent="0.3">
      <c r="A289" s="8">
        <v>278</v>
      </c>
      <c r="B289" s="3" t="s">
        <v>25</v>
      </c>
      <c r="C289" s="14">
        <v>44474</v>
      </c>
      <c r="D289" s="11">
        <f t="shared" si="173"/>
        <v>-6.182955804471769</v>
      </c>
      <c r="E289" s="8">
        <f t="shared" si="188"/>
        <v>-180</v>
      </c>
      <c r="F289" s="3">
        <f t="shared" si="188"/>
        <v>-165</v>
      </c>
      <c r="G289" s="3">
        <f t="shared" si="188"/>
        <v>-150</v>
      </c>
      <c r="H289" s="3">
        <f t="shared" si="187"/>
        <v>-135</v>
      </c>
      <c r="I289" s="3">
        <f t="shared" si="187"/>
        <v>-120</v>
      </c>
      <c r="J289" s="3">
        <f t="shared" si="187"/>
        <v>-105</v>
      </c>
      <c r="K289" s="3">
        <f t="shared" si="187"/>
        <v>-90</v>
      </c>
      <c r="L289" s="3">
        <f t="shared" si="190"/>
        <v>-75</v>
      </c>
      <c r="M289" s="3">
        <f t="shared" si="189"/>
        <v>-60</v>
      </c>
      <c r="N289" s="3">
        <f t="shared" si="184"/>
        <v>-45</v>
      </c>
      <c r="O289" s="3">
        <f t="shared" si="164"/>
        <v>-30</v>
      </c>
      <c r="P289" s="3">
        <f t="shared" si="164"/>
        <v>-15</v>
      </c>
      <c r="Q289" s="3">
        <f t="shared" si="164"/>
        <v>0</v>
      </c>
      <c r="R289" s="3">
        <f t="shared" si="164"/>
        <v>15</v>
      </c>
      <c r="S289" s="3">
        <f t="shared" si="164"/>
        <v>30</v>
      </c>
      <c r="T289" s="3">
        <f t="shared" si="164"/>
        <v>45</v>
      </c>
      <c r="U289" s="3">
        <f t="shared" si="164"/>
        <v>60</v>
      </c>
      <c r="V289" s="3">
        <f t="shared" si="191"/>
        <v>75</v>
      </c>
      <c r="W289" s="3">
        <f t="shared" si="191"/>
        <v>90</v>
      </c>
      <c r="X289" s="3">
        <f t="shared" si="191"/>
        <v>105</v>
      </c>
      <c r="Y289" s="3">
        <f t="shared" si="191"/>
        <v>120</v>
      </c>
      <c r="Z289" s="3">
        <f t="shared" si="191"/>
        <v>135</v>
      </c>
      <c r="AA289" s="3">
        <f t="shared" si="196"/>
        <v>150</v>
      </c>
      <c r="AB289" s="3">
        <f t="shared" si="196"/>
        <v>165</v>
      </c>
      <c r="AC289" s="3">
        <f t="shared" si="196"/>
        <v>180</v>
      </c>
      <c r="AD289" s="7">
        <f t="shared" si="174"/>
        <v>151.69704419552824</v>
      </c>
      <c r="AE289" s="7">
        <f t="shared" si="174"/>
        <v>148.11069289630652</v>
      </c>
      <c r="AF289" s="7">
        <f t="shared" si="174"/>
        <v>139.20579686263534</v>
      </c>
      <c r="AG289" s="7">
        <f t="shared" si="165"/>
        <v>127.63982859338482</v>
      </c>
      <c r="AH289" s="7">
        <f t="shared" si="165"/>
        <v>114.83134720881399</v>
      </c>
      <c r="AI289" s="7">
        <f t="shared" si="165"/>
        <v>101.40944787162515</v>
      </c>
      <c r="AJ289" s="7">
        <f t="shared" si="165"/>
        <v>87.675701067824505</v>
      </c>
      <c r="AK289" s="7">
        <f t="shared" si="185"/>
        <v>73.803641779916816</v>
      </c>
      <c r="AL289" s="7">
        <f t="shared" si="175"/>
        <v>59.929861850935396</v>
      </c>
      <c r="AM289" s="7">
        <f t="shared" si="175"/>
        <v>46.22669209478957</v>
      </c>
      <c r="AN289" s="7">
        <f t="shared" si="175"/>
        <v>33.052386116674555</v>
      </c>
      <c r="AO289" s="7">
        <f t="shared" si="175"/>
        <v>21.536893441732126</v>
      </c>
      <c r="AP289" s="7">
        <f t="shared" si="175"/>
        <v>15.937044195528216</v>
      </c>
      <c r="AQ289" s="7">
        <f t="shared" si="192"/>
        <v>21.536893441732126</v>
      </c>
      <c r="AR289" s="7">
        <f t="shared" si="192"/>
        <v>33.052386116674555</v>
      </c>
      <c r="AS289" s="7">
        <f t="shared" si="192"/>
        <v>46.22669209478957</v>
      </c>
      <c r="AT289" s="7">
        <f t="shared" si="192"/>
        <v>59.929861850935396</v>
      </c>
      <c r="AU289" s="7">
        <f t="shared" si="193"/>
        <v>73.803641779916816</v>
      </c>
      <c r="AV289" s="7">
        <f t="shared" si="193"/>
        <v>87.675701067824505</v>
      </c>
      <c r="AW289" s="7">
        <f t="shared" si="193"/>
        <v>101.40944787162515</v>
      </c>
      <c r="AX289" s="7">
        <f t="shared" si="193"/>
        <v>114.83134720881399</v>
      </c>
      <c r="AY289" s="7">
        <f t="shared" si="193"/>
        <v>127.63982859338482</v>
      </c>
      <c r="AZ289" s="7">
        <f t="shared" si="197"/>
        <v>139.20579686263534</v>
      </c>
      <c r="BA289" s="7">
        <f t="shared" si="197"/>
        <v>148.11069289630652</v>
      </c>
      <c r="BB289" s="7">
        <f t="shared" si="197"/>
        <v>151.69704419552824</v>
      </c>
      <c r="BC289" s="7">
        <f t="shared" si="176"/>
        <v>92.523769562449786</v>
      </c>
      <c r="BD289" s="7">
        <f t="shared" si="166"/>
        <v>12.336502608326638</v>
      </c>
      <c r="BE289" s="40">
        <f t="shared" si="177"/>
        <v>1.0024121392866365</v>
      </c>
      <c r="BF289" s="40">
        <f t="shared" si="178"/>
        <v>0</v>
      </c>
      <c r="BG289" s="40">
        <f t="shared" si="179"/>
        <v>0</v>
      </c>
      <c r="BH289" s="40">
        <f t="shared" si="179"/>
        <v>0</v>
      </c>
      <c r="BI289" s="40">
        <f t="shared" si="179"/>
        <v>0</v>
      </c>
      <c r="BJ289" s="40">
        <f t="shared" si="167"/>
        <v>0</v>
      </c>
      <c r="BK289" s="40">
        <f t="shared" si="167"/>
        <v>0</v>
      </c>
      <c r="BL289" s="40">
        <f t="shared" si="180"/>
        <v>55.57315576201475</v>
      </c>
      <c r="BM289" s="40">
        <f t="shared" si="180"/>
        <v>382.2171456763939</v>
      </c>
      <c r="BN289" s="40">
        <f t="shared" si="180"/>
        <v>686.60088748282453</v>
      </c>
      <c r="BO289" s="40">
        <f t="shared" si="168"/>
        <v>947.9811321951147</v>
      </c>
      <c r="BP289" s="40">
        <f t="shared" si="168"/>
        <v>1148.5452480874001</v>
      </c>
      <c r="BQ289" s="40">
        <f t="shared" si="168"/>
        <v>1274.625122109494</v>
      </c>
      <c r="BR289" s="40">
        <f t="shared" si="168"/>
        <v>1317.6286192036341</v>
      </c>
      <c r="BS289" s="40">
        <f t="shared" si="186"/>
        <v>1274.625122109494</v>
      </c>
      <c r="BT289" s="40">
        <f t="shared" si="181"/>
        <v>1148.5452480874001</v>
      </c>
      <c r="BU289" s="40">
        <f t="shared" si="181"/>
        <v>947.9811321951147</v>
      </c>
      <c r="BV289" s="40">
        <f t="shared" si="181"/>
        <v>686.60088748282453</v>
      </c>
      <c r="BW289" s="40">
        <f t="shared" si="181"/>
        <v>382.2171456763939</v>
      </c>
      <c r="BX289" s="40">
        <f t="shared" si="181"/>
        <v>55.57315576201475</v>
      </c>
      <c r="BY289" s="40">
        <f t="shared" si="194"/>
        <v>0</v>
      </c>
      <c r="BZ289" s="40">
        <f t="shared" si="194"/>
        <v>0</v>
      </c>
      <c r="CA289" s="40">
        <f t="shared" si="194"/>
        <v>0</v>
      </c>
      <c r="CB289" s="40">
        <f t="shared" si="194"/>
        <v>0</v>
      </c>
      <c r="CC289" s="40">
        <f t="shared" si="195"/>
        <v>0</v>
      </c>
      <c r="CD289" s="40">
        <f t="shared" si="195"/>
        <v>0</v>
      </c>
      <c r="CE289" s="40">
        <f t="shared" si="182"/>
        <v>671.99059579385346</v>
      </c>
      <c r="CF289" s="10">
        <f t="shared" si="169"/>
        <v>1.614844415221262</v>
      </c>
      <c r="CG289" s="14">
        <v>44474</v>
      </c>
      <c r="CH289" s="35">
        <f t="shared" si="170"/>
        <v>6.9709677419354836</v>
      </c>
      <c r="CI289" s="7">
        <f t="shared" si="171"/>
        <v>37.335067629782664</v>
      </c>
      <c r="CJ289" s="7">
        <f t="shared" si="183"/>
        <v>19.040884491189161</v>
      </c>
      <c r="CK289" s="10">
        <f t="shared" si="172"/>
        <v>21.797540339552306</v>
      </c>
      <c r="CM289" s="17" t="s">
        <v>139</v>
      </c>
      <c r="CN289" t="s">
        <v>185</v>
      </c>
      <c r="CO289" s="18" t="s">
        <v>616</v>
      </c>
      <c r="CP289">
        <v>167.5</v>
      </c>
      <c r="CQ289">
        <v>167.5</v>
      </c>
      <c r="CR289">
        <v>171.2</v>
      </c>
      <c r="CS289">
        <v>211.7</v>
      </c>
      <c r="CT289">
        <v>223.2</v>
      </c>
      <c r="CU289">
        <v>223.6</v>
      </c>
      <c r="CV289">
        <v>243.9</v>
      </c>
      <c r="CW289">
        <v>243.3</v>
      </c>
      <c r="CX289">
        <v>203.7</v>
      </c>
      <c r="CY289">
        <v>195.4</v>
      </c>
      <c r="CZ289">
        <v>176.8</v>
      </c>
      <c r="DA289">
        <v>145.19999999999999</v>
      </c>
      <c r="DB289">
        <v>2373</v>
      </c>
      <c r="DC289" s="17">
        <v>-18.920000000000002</v>
      </c>
      <c r="DD289">
        <v>-48.26</v>
      </c>
      <c r="DE289">
        <v>868</v>
      </c>
      <c r="DF289" s="24">
        <v>29556</v>
      </c>
    </row>
    <row r="290" spans="1:110" ht="15.75" thickBot="1" x14ac:dyDescent="0.3">
      <c r="A290" s="8">
        <v>279</v>
      </c>
      <c r="B290" s="3" t="s">
        <v>25</v>
      </c>
      <c r="C290" s="14">
        <v>44475</v>
      </c>
      <c r="D290" s="11">
        <f t="shared" si="173"/>
        <v>-6.5714093334216166</v>
      </c>
      <c r="E290" s="8">
        <f t="shared" si="188"/>
        <v>-180</v>
      </c>
      <c r="F290" s="3">
        <f t="shared" si="188"/>
        <v>-165</v>
      </c>
      <c r="G290" s="3">
        <f t="shared" si="188"/>
        <v>-150</v>
      </c>
      <c r="H290" s="3">
        <f t="shared" si="187"/>
        <v>-135</v>
      </c>
      <c r="I290" s="3">
        <f t="shared" si="187"/>
        <v>-120</v>
      </c>
      <c r="J290" s="3">
        <f t="shared" si="187"/>
        <v>-105</v>
      </c>
      <c r="K290" s="3">
        <f t="shared" si="187"/>
        <v>-90</v>
      </c>
      <c r="L290" s="3">
        <f t="shared" si="190"/>
        <v>-75</v>
      </c>
      <c r="M290" s="3">
        <f t="shared" si="189"/>
        <v>-60</v>
      </c>
      <c r="N290" s="3">
        <f t="shared" si="184"/>
        <v>-45</v>
      </c>
      <c r="O290" s="3">
        <f t="shared" si="164"/>
        <v>-30</v>
      </c>
      <c r="P290" s="3">
        <f t="shared" si="164"/>
        <v>-15</v>
      </c>
      <c r="Q290" s="3">
        <f t="shared" si="164"/>
        <v>0</v>
      </c>
      <c r="R290" s="3">
        <f t="shared" si="164"/>
        <v>15</v>
      </c>
      <c r="S290" s="3">
        <f t="shared" si="164"/>
        <v>30</v>
      </c>
      <c r="T290" s="3">
        <f t="shared" si="164"/>
        <v>45</v>
      </c>
      <c r="U290" s="3">
        <f t="shared" si="164"/>
        <v>60</v>
      </c>
      <c r="V290" s="3">
        <f t="shared" si="191"/>
        <v>75</v>
      </c>
      <c r="W290" s="3">
        <f t="shared" si="191"/>
        <v>90</v>
      </c>
      <c r="X290" s="3">
        <f t="shared" si="191"/>
        <v>105</v>
      </c>
      <c r="Y290" s="3">
        <f t="shared" si="191"/>
        <v>120</v>
      </c>
      <c r="Z290" s="3">
        <f t="shared" ref="Z290:AC353" si="198">(Z$11-12)*15</f>
        <v>135</v>
      </c>
      <c r="AA290" s="3">
        <f t="shared" si="196"/>
        <v>150</v>
      </c>
      <c r="AB290" s="3">
        <f t="shared" si="196"/>
        <v>165</v>
      </c>
      <c r="AC290" s="3">
        <f t="shared" si="196"/>
        <v>180</v>
      </c>
      <c r="AD290" s="7">
        <f t="shared" si="174"/>
        <v>151.3085906665784</v>
      </c>
      <c r="AE290" s="7">
        <f t="shared" si="174"/>
        <v>147.76412274824594</v>
      </c>
      <c r="AF290" s="7">
        <f t="shared" si="174"/>
        <v>138.93108115159922</v>
      </c>
      <c r="AG290" s="7">
        <f t="shared" si="165"/>
        <v>127.4208840508949</v>
      </c>
      <c r="AH290" s="7">
        <f t="shared" si="165"/>
        <v>114.64928498213803</v>
      </c>
      <c r="AI290" s="7">
        <f t="shared" si="165"/>
        <v>101.25064183021956</v>
      </c>
      <c r="AJ290" s="7">
        <f t="shared" si="165"/>
        <v>87.530207824336856</v>
      </c>
      <c r="AK290" s="7">
        <f t="shared" si="185"/>
        <v>73.662990595545537</v>
      </c>
      <c r="AL290" s="7">
        <f t="shared" si="175"/>
        <v>59.784876152970739</v>
      </c>
      <c r="AM290" s="7">
        <f t="shared" si="175"/>
        <v>46.064298592610584</v>
      </c>
      <c r="AN290" s="7">
        <f t="shared" si="175"/>
        <v>32.848769746485424</v>
      </c>
      <c r="AO290" s="7">
        <f t="shared" si="175"/>
        <v>21.244186351103888</v>
      </c>
      <c r="AP290" s="7">
        <f t="shared" si="175"/>
        <v>15.54859066657837</v>
      </c>
      <c r="AQ290" s="7">
        <f t="shared" si="192"/>
        <v>21.244186351103888</v>
      </c>
      <c r="AR290" s="7">
        <f t="shared" si="192"/>
        <v>32.848769746485424</v>
      </c>
      <c r="AS290" s="7">
        <f t="shared" si="192"/>
        <v>46.064298592610584</v>
      </c>
      <c r="AT290" s="7">
        <f t="shared" si="192"/>
        <v>59.784876152970739</v>
      </c>
      <c r="AU290" s="7">
        <f t="shared" si="193"/>
        <v>73.662990595545537</v>
      </c>
      <c r="AV290" s="7">
        <f t="shared" si="193"/>
        <v>87.530207824336856</v>
      </c>
      <c r="AW290" s="7">
        <f t="shared" si="193"/>
        <v>101.25064183021956</v>
      </c>
      <c r="AX290" s="7">
        <f t="shared" si="193"/>
        <v>114.64928498213803</v>
      </c>
      <c r="AY290" s="7">
        <f t="shared" ref="AY290:BB353" si="199">DEGREES(ACOS((SIN(RADIANS($J$4))*SIN(RADIANS($D290))+COS(RADIANS($J$4))*COS(RADIANS($D290))*COS(RADIANS(Z290)))))</f>
        <v>127.4208840508949</v>
      </c>
      <c r="AZ290" s="7">
        <f t="shared" si="197"/>
        <v>138.93108115159922</v>
      </c>
      <c r="BA290" s="7">
        <f t="shared" si="197"/>
        <v>147.76412274824594</v>
      </c>
      <c r="BB290" s="7">
        <f t="shared" si="197"/>
        <v>151.3085906665784</v>
      </c>
      <c r="BC290" s="7">
        <f t="shared" si="176"/>
        <v>92.683800359982641</v>
      </c>
      <c r="BD290" s="7">
        <f t="shared" si="166"/>
        <v>12.357840047997685</v>
      </c>
      <c r="BE290" s="40">
        <f t="shared" si="177"/>
        <v>1.0029783031310244</v>
      </c>
      <c r="BF290" s="40">
        <f t="shared" si="178"/>
        <v>0</v>
      </c>
      <c r="BG290" s="40">
        <f t="shared" si="179"/>
        <v>0</v>
      </c>
      <c r="BH290" s="40">
        <f t="shared" si="179"/>
        <v>0</v>
      </c>
      <c r="BI290" s="40">
        <f t="shared" si="179"/>
        <v>0</v>
      </c>
      <c r="BJ290" s="40">
        <f t="shared" si="167"/>
        <v>0</v>
      </c>
      <c r="BK290" s="40">
        <f t="shared" si="167"/>
        <v>0</v>
      </c>
      <c r="BL290" s="40">
        <f t="shared" si="180"/>
        <v>59.083107178814942</v>
      </c>
      <c r="BM290" s="40">
        <f t="shared" si="180"/>
        <v>385.66402733794007</v>
      </c>
      <c r="BN290" s="40">
        <f t="shared" si="180"/>
        <v>689.98899748870963</v>
      </c>
      <c r="BO290" s="40">
        <f t="shared" si="168"/>
        <v>951.31877383614051</v>
      </c>
      <c r="BP290" s="40">
        <f t="shared" si="168"/>
        <v>1151.8441639900295</v>
      </c>
      <c r="BQ290" s="40">
        <f t="shared" si="168"/>
        <v>1277.8996939952656</v>
      </c>
      <c r="BR290" s="40">
        <f t="shared" si="168"/>
        <v>1320.8948877986043</v>
      </c>
      <c r="BS290" s="40">
        <f t="shared" si="186"/>
        <v>1277.8996939952656</v>
      </c>
      <c r="BT290" s="40">
        <f t="shared" si="181"/>
        <v>1151.8441639900295</v>
      </c>
      <c r="BU290" s="40">
        <f t="shared" si="181"/>
        <v>951.31877383614051</v>
      </c>
      <c r="BV290" s="40">
        <f t="shared" si="181"/>
        <v>689.98899748870963</v>
      </c>
      <c r="BW290" s="40">
        <f t="shared" si="181"/>
        <v>385.66402733794007</v>
      </c>
      <c r="BX290" s="40">
        <f t="shared" si="181"/>
        <v>59.083107178814942</v>
      </c>
      <c r="BY290" s="40">
        <f t="shared" si="194"/>
        <v>0</v>
      </c>
      <c r="BZ290" s="40">
        <f t="shared" si="194"/>
        <v>0</v>
      </c>
      <c r="CA290" s="40">
        <f t="shared" si="194"/>
        <v>0</v>
      </c>
      <c r="CB290" s="40">
        <f t="shared" si="194"/>
        <v>0</v>
      </c>
      <c r="CC290" s="40">
        <f t="shared" si="195"/>
        <v>0</v>
      </c>
      <c r="CD290" s="40">
        <f t="shared" si="195"/>
        <v>0</v>
      </c>
      <c r="CE290" s="40">
        <f t="shared" si="182"/>
        <v>673.65639277728815</v>
      </c>
      <c r="CF290" s="10">
        <f t="shared" si="169"/>
        <v>1.6176374795428028</v>
      </c>
      <c r="CG290" s="14">
        <v>44475</v>
      </c>
      <c r="CH290" s="35">
        <f t="shared" si="170"/>
        <v>6.9709677419354836</v>
      </c>
      <c r="CI290" s="7">
        <f t="shared" si="171"/>
        <v>37.492258901986879</v>
      </c>
      <c r="CJ290" s="7">
        <f t="shared" si="183"/>
        <v>19.121052040013311</v>
      </c>
      <c r="CK290" s="10">
        <f t="shared" si="172"/>
        <v>21.870292653573124</v>
      </c>
      <c r="CM290" s="17" t="s">
        <v>139</v>
      </c>
      <c r="CN290" t="s">
        <v>186</v>
      </c>
      <c r="CO290" s="18" t="s">
        <v>617</v>
      </c>
      <c r="CP290">
        <v>177.7</v>
      </c>
      <c r="CQ290">
        <v>176.6</v>
      </c>
      <c r="CR290">
        <v>190.8</v>
      </c>
      <c r="CS290">
        <v>222.5</v>
      </c>
      <c r="CT290">
        <v>234.7</v>
      </c>
      <c r="CU290">
        <v>237.8</v>
      </c>
      <c r="CV290">
        <v>245.1</v>
      </c>
      <c r="CW290">
        <v>252.6</v>
      </c>
      <c r="CX290">
        <v>216</v>
      </c>
      <c r="CY290">
        <v>207.6</v>
      </c>
      <c r="CZ290">
        <v>152.1</v>
      </c>
      <c r="DA290">
        <v>140</v>
      </c>
      <c r="DB290">
        <v>2453.5</v>
      </c>
      <c r="DC290" s="17">
        <v>-16.37</v>
      </c>
      <c r="DD290">
        <v>-46.89</v>
      </c>
      <c r="DE290">
        <v>460</v>
      </c>
      <c r="DF290" s="24">
        <v>27857</v>
      </c>
    </row>
    <row r="291" spans="1:110" ht="15.75" thickBot="1" x14ac:dyDescent="0.3">
      <c r="A291" s="8">
        <v>280</v>
      </c>
      <c r="B291" s="3" t="s">
        <v>25</v>
      </c>
      <c r="C291" s="14">
        <v>44476</v>
      </c>
      <c r="D291" s="11">
        <f t="shared" si="173"/>
        <v>-6.9579156119633421</v>
      </c>
      <c r="E291" s="8">
        <f t="shared" si="188"/>
        <v>-180</v>
      </c>
      <c r="F291" s="3">
        <f t="shared" si="188"/>
        <v>-165</v>
      </c>
      <c r="G291" s="3">
        <f t="shared" si="188"/>
        <v>-150</v>
      </c>
      <c r="H291" s="3">
        <f t="shared" si="187"/>
        <v>-135</v>
      </c>
      <c r="I291" s="3">
        <f t="shared" si="187"/>
        <v>-120</v>
      </c>
      <c r="J291" s="3">
        <f t="shared" si="187"/>
        <v>-105</v>
      </c>
      <c r="K291" s="3">
        <f t="shared" si="187"/>
        <v>-90</v>
      </c>
      <c r="L291" s="3">
        <f t="shared" si="190"/>
        <v>-75</v>
      </c>
      <c r="M291" s="3">
        <f t="shared" si="189"/>
        <v>-60</v>
      </c>
      <c r="N291" s="3">
        <f t="shared" si="184"/>
        <v>-45</v>
      </c>
      <c r="O291" s="3">
        <f t="shared" si="164"/>
        <v>-30</v>
      </c>
      <c r="P291" s="3">
        <f t="shared" si="164"/>
        <v>-15</v>
      </c>
      <c r="Q291" s="3">
        <f t="shared" si="164"/>
        <v>0</v>
      </c>
      <c r="R291" s="3">
        <f t="shared" si="164"/>
        <v>15</v>
      </c>
      <c r="S291" s="3">
        <f t="shared" si="164"/>
        <v>30</v>
      </c>
      <c r="T291" s="3">
        <f t="shared" si="164"/>
        <v>45</v>
      </c>
      <c r="U291" s="3">
        <f t="shared" si="164"/>
        <v>60</v>
      </c>
      <c r="V291" s="3">
        <f t="shared" si="191"/>
        <v>75</v>
      </c>
      <c r="W291" s="3">
        <f t="shared" si="191"/>
        <v>90</v>
      </c>
      <c r="X291" s="3">
        <f t="shared" si="191"/>
        <v>105</v>
      </c>
      <c r="Y291" s="3">
        <f t="shared" si="191"/>
        <v>120</v>
      </c>
      <c r="Z291" s="3">
        <f t="shared" si="198"/>
        <v>135</v>
      </c>
      <c r="AA291" s="3">
        <f t="shared" si="196"/>
        <v>150</v>
      </c>
      <c r="AB291" s="3">
        <f t="shared" si="196"/>
        <v>165</v>
      </c>
      <c r="AC291" s="3">
        <f t="shared" si="196"/>
        <v>180</v>
      </c>
      <c r="AD291" s="7">
        <f t="shared" si="174"/>
        <v>150.92208438803664</v>
      </c>
      <c r="AE291" s="7">
        <f t="shared" si="174"/>
        <v>147.41845224047989</v>
      </c>
      <c r="AF291" s="7">
        <f t="shared" si="174"/>
        <v>138.65625131439552</v>
      </c>
      <c r="AG291" s="7">
        <f t="shared" si="165"/>
        <v>127.2016763830476</v>
      </c>
      <c r="AH291" s="7">
        <f t="shared" si="165"/>
        <v>114.46720078443765</v>
      </c>
      <c r="AI291" s="7">
        <f t="shared" si="165"/>
        <v>101.09219902483692</v>
      </c>
      <c r="AJ291" s="7">
        <f t="shared" si="165"/>
        <v>87.385540841324939</v>
      </c>
      <c r="AK291" s="7">
        <f t="shared" si="185"/>
        <v>73.523710669884466</v>
      </c>
      <c r="AL291" s="7">
        <f t="shared" si="175"/>
        <v>59.641929319902772</v>
      </c>
      <c r="AM291" s="7">
        <f t="shared" si="175"/>
        <v>45.904803119546798</v>
      </c>
      <c r="AN291" s="7">
        <f t="shared" si="175"/>
        <v>32.649126154968947</v>
      </c>
      <c r="AO291" s="7">
        <f t="shared" si="175"/>
        <v>20.955890848666836</v>
      </c>
      <c r="AP291" s="7">
        <f t="shared" si="175"/>
        <v>15.162084388036661</v>
      </c>
      <c r="AQ291" s="7">
        <f t="shared" si="192"/>
        <v>20.955890848666836</v>
      </c>
      <c r="AR291" s="7">
        <f t="shared" si="192"/>
        <v>32.649126154968947</v>
      </c>
      <c r="AS291" s="7">
        <f t="shared" si="192"/>
        <v>45.904803119546798</v>
      </c>
      <c r="AT291" s="7">
        <f t="shared" si="192"/>
        <v>59.641929319902772</v>
      </c>
      <c r="AU291" s="7">
        <f t="shared" si="193"/>
        <v>73.523710669884466</v>
      </c>
      <c r="AV291" s="7">
        <f t="shared" si="193"/>
        <v>87.385540841324939</v>
      </c>
      <c r="AW291" s="7">
        <f t="shared" si="193"/>
        <v>101.09219902483692</v>
      </c>
      <c r="AX291" s="7">
        <f t="shared" si="193"/>
        <v>114.46720078443765</v>
      </c>
      <c r="AY291" s="7">
        <f t="shared" si="199"/>
        <v>127.2016763830476</v>
      </c>
      <c r="AZ291" s="7">
        <f t="shared" si="197"/>
        <v>138.65625131439552</v>
      </c>
      <c r="BA291" s="7">
        <f t="shared" si="197"/>
        <v>147.41845224047989</v>
      </c>
      <c r="BB291" s="7">
        <f t="shared" si="197"/>
        <v>150.92208438803664</v>
      </c>
      <c r="BC291" s="7">
        <f t="shared" si="176"/>
        <v>92.843298066209258</v>
      </c>
      <c r="BD291" s="7">
        <f t="shared" si="166"/>
        <v>12.379106408827901</v>
      </c>
      <c r="BE291" s="40">
        <f t="shared" si="177"/>
        <v>1.0035435844399174</v>
      </c>
      <c r="BF291" s="40">
        <f t="shared" si="178"/>
        <v>0</v>
      </c>
      <c r="BG291" s="40">
        <f t="shared" si="179"/>
        <v>0</v>
      </c>
      <c r="BH291" s="40">
        <f t="shared" si="179"/>
        <v>0</v>
      </c>
      <c r="BI291" s="40">
        <f t="shared" si="179"/>
        <v>0</v>
      </c>
      <c r="BJ291" s="40">
        <f t="shared" si="167"/>
        <v>0</v>
      </c>
      <c r="BK291" s="40">
        <f t="shared" si="167"/>
        <v>0</v>
      </c>
      <c r="BL291" s="40">
        <f t="shared" si="180"/>
        <v>62.576786811006215</v>
      </c>
      <c r="BM291" s="40">
        <f t="shared" si="180"/>
        <v>389.08040509346915</v>
      </c>
      <c r="BN291" s="40">
        <f t="shared" si="180"/>
        <v>693.33334136272356</v>
      </c>
      <c r="BO291" s="40">
        <f t="shared" si="168"/>
        <v>954.60126081376984</v>
      </c>
      <c r="BP291" s="40">
        <f t="shared" si="168"/>
        <v>1155.0791865016708</v>
      </c>
      <c r="BQ291" s="40">
        <f t="shared" si="168"/>
        <v>1281.1048790962329</v>
      </c>
      <c r="BR291" s="40">
        <f t="shared" si="168"/>
        <v>1324.0898959144408</v>
      </c>
      <c r="BS291" s="40">
        <f t="shared" si="186"/>
        <v>1281.1048790962329</v>
      </c>
      <c r="BT291" s="40">
        <f t="shared" si="181"/>
        <v>1155.0791865016708</v>
      </c>
      <c r="BU291" s="40">
        <f t="shared" si="181"/>
        <v>954.60126081376984</v>
      </c>
      <c r="BV291" s="40">
        <f t="shared" si="181"/>
        <v>693.33334136272356</v>
      </c>
      <c r="BW291" s="40">
        <f t="shared" si="181"/>
        <v>389.08040509346915</v>
      </c>
      <c r="BX291" s="40">
        <f t="shared" si="181"/>
        <v>62.576786811006215</v>
      </c>
      <c r="BY291" s="40">
        <f t="shared" si="194"/>
        <v>0</v>
      </c>
      <c r="BZ291" s="40">
        <f t="shared" si="194"/>
        <v>0</v>
      </c>
      <c r="CA291" s="40">
        <f t="shared" si="194"/>
        <v>0</v>
      </c>
      <c r="CB291" s="40">
        <f t="shared" si="194"/>
        <v>0</v>
      </c>
      <c r="CC291" s="40">
        <f t="shared" si="195"/>
        <v>0</v>
      </c>
      <c r="CD291" s="40">
        <f t="shared" si="195"/>
        <v>0</v>
      </c>
      <c r="CE291" s="40">
        <f t="shared" si="182"/>
        <v>675.28584691636479</v>
      </c>
      <c r="CF291" s="10">
        <f t="shared" si="169"/>
        <v>1.6204212396658357</v>
      </c>
      <c r="CG291" s="14">
        <v>44476</v>
      </c>
      <c r="CH291" s="35">
        <f t="shared" si="170"/>
        <v>6.9709677419354836</v>
      </c>
      <c r="CI291" s="7">
        <f t="shared" si="171"/>
        <v>37.646907159259285</v>
      </c>
      <c r="CJ291" s="7">
        <f t="shared" si="183"/>
        <v>19.199922651222234</v>
      </c>
      <c r="CK291" s="10">
        <f t="shared" si="172"/>
        <v>21.941532485655074</v>
      </c>
      <c r="CM291" s="17" t="s">
        <v>284</v>
      </c>
      <c r="CN291" t="s">
        <v>301</v>
      </c>
      <c r="CO291" s="18" t="s">
        <v>618</v>
      </c>
      <c r="CP291">
        <v>267.8</v>
      </c>
      <c r="CQ291">
        <v>204.7</v>
      </c>
      <c r="CR291">
        <v>219.4</v>
      </c>
      <c r="CS291">
        <v>175.5</v>
      </c>
      <c r="CT291">
        <v>163.9</v>
      </c>
      <c r="CU291">
        <v>125</v>
      </c>
      <c r="CV291">
        <v>157.6</v>
      </c>
      <c r="CW291">
        <v>170.1</v>
      </c>
      <c r="CX291">
        <v>177.9</v>
      </c>
      <c r="CY291">
        <v>208.8</v>
      </c>
      <c r="CZ291">
        <v>249.7</v>
      </c>
      <c r="DA291">
        <v>254</v>
      </c>
      <c r="DB291">
        <v>2374.4</v>
      </c>
      <c r="DC291" s="17">
        <v>-29.75</v>
      </c>
      <c r="DD291">
        <v>-57.08</v>
      </c>
      <c r="DE291">
        <v>62.31</v>
      </c>
      <c r="DF291" s="24">
        <v>4415</v>
      </c>
    </row>
    <row r="292" spans="1:110" ht="15.75" thickBot="1" x14ac:dyDescent="0.3">
      <c r="A292" s="8">
        <v>281</v>
      </c>
      <c r="B292" s="3" t="s">
        <v>25</v>
      </c>
      <c r="C292" s="14">
        <v>44477</v>
      </c>
      <c r="D292" s="11">
        <f t="shared" si="173"/>
        <v>-7.3423601099451252</v>
      </c>
      <c r="E292" s="8">
        <f t="shared" si="188"/>
        <v>-180</v>
      </c>
      <c r="F292" s="3">
        <f t="shared" si="188"/>
        <v>-165</v>
      </c>
      <c r="G292" s="3">
        <f t="shared" si="188"/>
        <v>-150</v>
      </c>
      <c r="H292" s="3">
        <f t="shared" si="187"/>
        <v>-135</v>
      </c>
      <c r="I292" s="3">
        <f t="shared" si="187"/>
        <v>-120</v>
      </c>
      <c r="J292" s="3">
        <f t="shared" si="187"/>
        <v>-105</v>
      </c>
      <c r="K292" s="3">
        <f t="shared" si="187"/>
        <v>-90</v>
      </c>
      <c r="L292" s="3">
        <f t="shared" si="190"/>
        <v>-75</v>
      </c>
      <c r="M292" s="3">
        <f t="shared" si="189"/>
        <v>-60</v>
      </c>
      <c r="N292" s="3">
        <f t="shared" si="184"/>
        <v>-45</v>
      </c>
      <c r="O292" s="3">
        <f t="shared" si="164"/>
        <v>-30</v>
      </c>
      <c r="P292" s="3">
        <f t="shared" si="164"/>
        <v>-15</v>
      </c>
      <c r="Q292" s="3">
        <f t="shared" si="164"/>
        <v>0</v>
      </c>
      <c r="R292" s="3">
        <f t="shared" si="164"/>
        <v>15</v>
      </c>
      <c r="S292" s="3">
        <f t="shared" si="164"/>
        <v>30</v>
      </c>
      <c r="T292" s="3">
        <f t="shared" si="164"/>
        <v>45</v>
      </c>
      <c r="U292" s="3">
        <f t="shared" si="164"/>
        <v>60</v>
      </c>
      <c r="V292" s="3">
        <f t="shared" si="191"/>
        <v>75</v>
      </c>
      <c r="W292" s="3">
        <f t="shared" si="191"/>
        <v>90</v>
      </c>
      <c r="X292" s="3">
        <f t="shared" si="191"/>
        <v>105</v>
      </c>
      <c r="Y292" s="3">
        <f t="shared" si="191"/>
        <v>120</v>
      </c>
      <c r="Z292" s="3">
        <f t="shared" si="198"/>
        <v>135</v>
      </c>
      <c r="AA292" s="3">
        <f t="shared" si="196"/>
        <v>150</v>
      </c>
      <c r="AB292" s="3">
        <f t="shared" si="196"/>
        <v>165</v>
      </c>
      <c r="AC292" s="3">
        <f t="shared" si="196"/>
        <v>180</v>
      </c>
      <c r="AD292" s="7">
        <f t="shared" si="174"/>
        <v>150.53763989005486</v>
      </c>
      <c r="AE292" s="7">
        <f t="shared" si="174"/>
        <v>147.0738231790022</v>
      </c>
      <c r="AF292" s="7">
        <f t="shared" si="174"/>
        <v>138.38144206327803</v>
      </c>
      <c r="AG292" s="7">
        <f t="shared" si="165"/>
        <v>126.98231006795272</v>
      </c>
      <c r="AH292" s="7">
        <f t="shared" si="165"/>
        <v>114.28517347546008</v>
      </c>
      <c r="AI292" s="7">
        <f t="shared" si="165"/>
        <v>100.93417976836628</v>
      </c>
      <c r="AJ292" s="7">
        <f t="shared" si="165"/>
        <v>87.241747130967454</v>
      </c>
      <c r="AK292" s="7">
        <f t="shared" si="185"/>
        <v>73.38583982963786</v>
      </c>
      <c r="AL292" s="7">
        <f t="shared" si="175"/>
        <v>59.501054618154122</v>
      </c>
      <c r="AM292" s="7">
        <f t="shared" si="175"/>
        <v>45.748243300088511</v>
      </c>
      <c r="AN292" s="7">
        <f t="shared" si="175"/>
        <v>32.453523205942282</v>
      </c>
      <c r="AO292" s="7">
        <f t="shared" si="175"/>
        <v>20.672168774718386</v>
      </c>
      <c r="AP292" s="7">
        <f t="shared" si="175"/>
        <v>14.777639890054882</v>
      </c>
      <c r="AQ292" s="7">
        <f t="shared" si="192"/>
        <v>20.672168774718386</v>
      </c>
      <c r="AR292" s="7">
        <f t="shared" si="192"/>
        <v>32.453523205942282</v>
      </c>
      <c r="AS292" s="7">
        <f t="shared" si="192"/>
        <v>45.748243300088511</v>
      </c>
      <c r="AT292" s="7">
        <f t="shared" si="192"/>
        <v>59.501054618154122</v>
      </c>
      <c r="AU292" s="7">
        <f t="shared" si="193"/>
        <v>73.38583982963786</v>
      </c>
      <c r="AV292" s="7">
        <f t="shared" si="193"/>
        <v>87.241747130967454</v>
      </c>
      <c r="AW292" s="7">
        <f t="shared" si="193"/>
        <v>100.93417976836628</v>
      </c>
      <c r="AX292" s="7">
        <f t="shared" si="193"/>
        <v>114.28517347546008</v>
      </c>
      <c r="AY292" s="7">
        <f t="shared" si="199"/>
        <v>126.98231006795272</v>
      </c>
      <c r="AZ292" s="7">
        <f t="shared" si="197"/>
        <v>138.38144206327803</v>
      </c>
      <c r="BA292" s="7">
        <f t="shared" si="197"/>
        <v>147.0738231790022</v>
      </c>
      <c r="BB292" s="7">
        <f t="shared" si="197"/>
        <v>150.53763989005486</v>
      </c>
      <c r="BC292" s="7">
        <f t="shared" si="176"/>
        <v>93.002227586102691</v>
      </c>
      <c r="BD292" s="7">
        <f t="shared" si="166"/>
        <v>12.400297011480358</v>
      </c>
      <c r="BE292" s="40">
        <f t="shared" si="177"/>
        <v>1.0041078157082641</v>
      </c>
      <c r="BF292" s="40">
        <f t="shared" si="178"/>
        <v>0</v>
      </c>
      <c r="BG292" s="40">
        <f t="shared" si="179"/>
        <v>0</v>
      </c>
      <c r="BH292" s="40">
        <f t="shared" si="179"/>
        <v>0</v>
      </c>
      <c r="BI292" s="40">
        <f t="shared" si="179"/>
        <v>0</v>
      </c>
      <c r="BJ292" s="40">
        <f t="shared" si="167"/>
        <v>0</v>
      </c>
      <c r="BK292" s="40">
        <f t="shared" si="167"/>
        <v>0</v>
      </c>
      <c r="BL292" s="40">
        <f t="shared" si="180"/>
        <v>66.053000096154307</v>
      </c>
      <c r="BM292" s="40">
        <f t="shared" si="180"/>
        <v>392.46532827982816</v>
      </c>
      <c r="BN292" s="40">
        <f t="shared" si="180"/>
        <v>696.63319571966167</v>
      </c>
      <c r="BO292" s="40">
        <f t="shared" si="168"/>
        <v>957.82806491079748</v>
      </c>
      <c r="BP292" s="40">
        <f t="shared" si="168"/>
        <v>1158.2499371627907</v>
      </c>
      <c r="BQ292" s="40">
        <f t="shared" si="168"/>
        <v>1284.2403930944713</v>
      </c>
      <c r="BR292" s="40">
        <f t="shared" si="168"/>
        <v>1327.2133913431685</v>
      </c>
      <c r="BS292" s="40">
        <f t="shared" si="186"/>
        <v>1284.2403930944713</v>
      </c>
      <c r="BT292" s="40">
        <f t="shared" si="181"/>
        <v>1158.2499371627907</v>
      </c>
      <c r="BU292" s="40">
        <f t="shared" si="181"/>
        <v>957.82806491079748</v>
      </c>
      <c r="BV292" s="40">
        <f t="shared" si="181"/>
        <v>696.63319571966167</v>
      </c>
      <c r="BW292" s="40">
        <f t="shared" si="181"/>
        <v>392.46532827982816</v>
      </c>
      <c r="BX292" s="40">
        <f t="shared" si="181"/>
        <v>66.053000096154307</v>
      </c>
      <c r="BY292" s="40">
        <f t="shared" si="194"/>
        <v>0</v>
      </c>
      <c r="BZ292" s="40">
        <f t="shared" si="194"/>
        <v>0</v>
      </c>
      <c r="CA292" s="40">
        <f t="shared" si="194"/>
        <v>0</v>
      </c>
      <c r="CB292" s="40">
        <f t="shared" si="194"/>
        <v>0</v>
      </c>
      <c r="CC292" s="40">
        <f t="shared" si="195"/>
        <v>0</v>
      </c>
      <c r="CD292" s="40">
        <f t="shared" si="195"/>
        <v>0</v>
      </c>
      <c r="CE292" s="40">
        <f t="shared" si="182"/>
        <v>676.87882958501598</v>
      </c>
      <c r="CF292" s="10">
        <f t="shared" si="169"/>
        <v>1.62319508306659</v>
      </c>
      <c r="CG292" s="14">
        <v>44477</v>
      </c>
      <c r="CH292" s="35">
        <f t="shared" si="170"/>
        <v>6.9709677419354836</v>
      </c>
      <c r="CI292" s="7">
        <f t="shared" si="171"/>
        <v>37.798985634161063</v>
      </c>
      <c r="CJ292" s="7">
        <f t="shared" si="183"/>
        <v>19.277482673422142</v>
      </c>
      <c r="CK292" s="10">
        <f t="shared" si="172"/>
        <v>22.011252859323065</v>
      </c>
      <c r="CM292" s="17" t="s">
        <v>303</v>
      </c>
      <c r="CN292" t="s">
        <v>309</v>
      </c>
      <c r="CO292" s="18" t="s">
        <v>619</v>
      </c>
      <c r="CP292">
        <v>163.30000000000001</v>
      </c>
      <c r="CQ292">
        <v>150.5</v>
      </c>
      <c r="CR292">
        <v>165.4</v>
      </c>
      <c r="CS292">
        <v>154.80000000000001</v>
      </c>
      <c r="CT292">
        <v>147.69999999999999</v>
      </c>
      <c r="CU292">
        <v>122</v>
      </c>
      <c r="CV292">
        <v>133.30000000000001</v>
      </c>
      <c r="CW292">
        <v>147.5</v>
      </c>
      <c r="CX292">
        <v>133.5</v>
      </c>
      <c r="CY292">
        <v>151.1</v>
      </c>
      <c r="CZ292">
        <v>162.1</v>
      </c>
      <c r="DA292">
        <v>166.3</v>
      </c>
      <c r="DB292">
        <v>1797.5</v>
      </c>
      <c r="DC292" s="17">
        <v>-28.52</v>
      </c>
      <c r="DD292">
        <v>-49.32</v>
      </c>
      <c r="DE292">
        <v>48.17</v>
      </c>
      <c r="DF292" s="24">
        <v>8767</v>
      </c>
    </row>
    <row r="293" spans="1:110" ht="15.75" thickBot="1" x14ac:dyDescent="0.3">
      <c r="A293" s="8">
        <v>282</v>
      </c>
      <c r="B293" s="3" t="s">
        <v>25</v>
      </c>
      <c r="C293" s="14">
        <v>44478</v>
      </c>
      <c r="D293" s="11">
        <f t="shared" si="173"/>
        <v>-7.7246289081652231</v>
      </c>
      <c r="E293" s="8">
        <f t="shared" si="188"/>
        <v>-180</v>
      </c>
      <c r="F293" s="3">
        <f t="shared" si="188"/>
        <v>-165</v>
      </c>
      <c r="G293" s="3">
        <f t="shared" si="188"/>
        <v>-150</v>
      </c>
      <c r="H293" s="3">
        <f t="shared" si="187"/>
        <v>-135</v>
      </c>
      <c r="I293" s="3">
        <f t="shared" si="187"/>
        <v>-120</v>
      </c>
      <c r="J293" s="3">
        <f t="shared" si="187"/>
        <v>-105</v>
      </c>
      <c r="K293" s="3">
        <f t="shared" si="187"/>
        <v>-90</v>
      </c>
      <c r="L293" s="3">
        <f t="shared" si="190"/>
        <v>-75</v>
      </c>
      <c r="M293" s="3">
        <f t="shared" si="189"/>
        <v>-60</v>
      </c>
      <c r="N293" s="3">
        <f t="shared" si="184"/>
        <v>-45</v>
      </c>
      <c r="O293" s="3">
        <f t="shared" si="164"/>
        <v>-30</v>
      </c>
      <c r="P293" s="3">
        <f t="shared" si="164"/>
        <v>-15</v>
      </c>
      <c r="Q293" s="3">
        <f t="shared" si="164"/>
        <v>0</v>
      </c>
      <c r="R293" s="3">
        <f t="shared" si="164"/>
        <v>15</v>
      </c>
      <c r="S293" s="3">
        <f t="shared" si="164"/>
        <v>30</v>
      </c>
      <c r="T293" s="3">
        <f t="shared" si="164"/>
        <v>45</v>
      </c>
      <c r="U293" s="3">
        <f t="shared" si="164"/>
        <v>60</v>
      </c>
      <c r="V293" s="3">
        <f t="shared" si="191"/>
        <v>75</v>
      </c>
      <c r="W293" s="3">
        <f t="shared" si="191"/>
        <v>90</v>
      </c>
      <c r="X293" s="3">
        <f t="shared" si="191"/>
        <v>105</v>
      </c>
      <c r="Y293" s="3">
        <f t="shared" si="191"/>
        <v>120</v>
      </c>
      <c r="Z293" s="3">
        <f t="shared" si="198"/>
        <v>135</v>
      </c>
      <c r="AA293" s="3">
        <f t="shared" si="196"/>
        <v>150</v>
      </c>
      <c r="AB293" s="3">
        <f t="shared" si="196"/>
        <v>165</v>
      </c>
      <c r="AC293" s="3">
        <f t="shared" si="196"/>
        <v>180</v>
      </c>
      <c r="AD293" s="7">
        <f t="shared" si="174"/>
        <v>150.15537109183478</v>
      </c>
      <c r="AE293" s="7">
        <f t="shared" si="174"/>
        <v>146.7303758464999</v>
      </c>
      <c r="AF293" s="7">
        <f t="shared" si="174"/>
        <v>138.10678768562141</v>
      </c>
      <c r="AG293" s="7">
        <f t="shared" si="165"/>
        <v>126.76288993284544</v>
      </c>
      <c r="AH293" s="7">
        <f t="shared" si="165"/>
        <v>114.10328225669315</v>
      </c>
      <c r="AI293" s="7">
        <f t="shared" si="165"/>
        <v>100.77664436511138</v>
      </c>
      <c r="AJ293" s="7">
        <f t="shared" si="165"/>
        <v>87.098873184852479</v>
      </c>
      <c r="AK293" s="7">
        <f t="shared" si="185"/>
        <v>73.249414728541822</v>
      </c>
      <c r="AL293" s="7">
        <f t="shared" si="175"/>
        <v>59.362283277535269</v>
      </c>
      <c r="AM293" s="7">
        <f t="shared" si="175"/>
        <v>45.594653487584203</v>
      </c>
      <c r="AN293" s="7">
        <f t="shared" si="175"/>
        <v>32.262023906810413</v>
      </c>
      <c r="AO293" s="7">
        <f t="shared" si="175"/>
        <v>20.393179643394969</v>
      </c>
      <c r="AP293" s="7">
        <f t="shared" si="175"/>
        <v>14.395371091834775</v>
      </c>
      <c r="AQ293" s="7">
        <f t="shared" si="192"/>
        <v>20.393179643394969</v>
      </c>
      <c r="AR293" s="7">
        <f t="shared" si="192"/>
        <v>32.262023906810413</v>
      </c>
      <c r="AS293" s="7">
        <f t="shared" si="192"/>
        <v>45.594653487584203</v>
      </c>
      <c r="AT293" s="7">
        <f t="shared" si="192"/>
        <v>59.362283277535269</v>
      </c>
      <c r="AU293" s="7">
        <f t="shared" si="193"/>
        <v>73.249414728541822</v>
      </c>
      <c r="AV293" s="7">
        <f t="shared" si="193"/>
        <v>87.098873184852479</v>
      </c>
      <c r="AW293" s="7">
        <f t="shared" si="193"/>
        <v>100.77664436511138</v>
      </c>
      <c r="AX293" s="7">
        <f t="shared" si="193"/>
        <v>114.10328225669315</v>
      </c>
      <c r="AY293" s="7">
        <f t="shared" si="199"/>
        <v>126.76288993284544</v>
      </c>
      <c r="AZ293" s="7">
        <f t="shared" si="197"/>
        <v>138.10678768562141</v>
      </c>
      <c r="BA293" s="7">
        <f t="shared" si="197"/>
        <v>146.7303758464999</v>
      </c>
      <c r="BB293" s="7">
        <f t="shared" si="197"/>
        <v>150.15537109183478</v>
      </c>
      <c r="BC293" s="7">
        <f t="shared" si="176"/>
        <v>93.16055335808187</v>
      </c>
      <c r="BD293" s="7">
        <f t="shared" si="166"/>
        <v>12.421407114410917</v>
      </c>
      <c r="BE293" s="40">
        <f t="shared" si="177"/>
        <v>1.0046708297421625</v>
      </c>
      <c r="BF293" s="40">
        <f t="shared" si="178"/>
        <v>0</v>
      </c>
      <c r="BG293" s="40">
        <f t="shared" si="179"/>
        <v>0</v>
      </c>
      <c r="BH293" s="40">
        <f t="shared" si="179"/>
        <v>0</v>
      </c>
      <c r="BI293" s="40">
        <f t="shared" si="179"/>
        <v>0</v>
      </c>
      <c r="BJ293" s="40">
        <f t="shared" si="167"/>
        <v>0</v>
      </c>
      <c r="BK293" s="40">
        <f t="shared" si="167"/>
        <v>0</v>
      </c>
      <c r="BL293" s="40">
        <f t="shared" si="180"/>
        <v>69.510561492236192</v>
      </c>
      <c r="BM293" s="40">
        <f t="shared" si="180"/>
        <v>395.81787245968093</v>
      </c>
      <c r="BN293" s="40">
        <f t="shared" si="180"/>
        <v>699.8878794330227</v>
      </c>
      <c r="BO293" s="40">
        <f t="shared" si="168"/>
        <v>960.99871393647254</v>
      </c>
      <c r="BP293" s="40">
        <f t="shared" si="168"/>
        <v>1161.3561041046783</v>
      </c>
      <c r="BQ293" s="40">
        <f t="shared" si="168"/>
        <v>1287.3060249039177</v>
      </c>
      <c r="BR293" s="40">
        <f t="shared" si="168"/>
        <v>1330.2651973738086</v>
      </c>
      <c r="BS293" s="40">
        <f t="shared" si="186"/>
        <v>1287.3060249039177</v>
      </c>
      <c r="BT293" s="40">
        <f t="shared" si="181"/>
        <v>1161.3561041046783</v>
      </c>
      <c r="BU293" s="40">
        <f t="shared" si="181"/>
        <v>960.99871393647254</v>
      </c>
      <c r="BV293" s="40">
        <f t="shared" si="181"/>
        <v>699.8878794330227</v>
      </c>
      <c r="BW293" s="40">
        <f t="shared" si="181"/>
        <v>395.81787245968093</v>
      </c>
      <c r="BX293" s="40">
        <f t="shared" si="181"/>
        <v>69.510561492236192</v>
      </c>
      <c r="BY293" s="40">
        <f t="shared" si="194"/>
        <v>0</v>
      </c>
      <c r="BZ293" s="40">
        <f t="shared" si="194"/>
        <v>0</v>
      </c>
      <c r="CA293" s="40">
        <f t="shared" si="194"/>
        <v>0</v>
      </c>
      <c r="CB293" s="40">
        <f t="shared" si="194"/>
        <v>0</v>
      </c>
      <c r="CC293" s="40">
        <f t="shared" si="195"/>
        <v>0</v>
      </c>
      <c r="CD293" s="40">
        <f t="shared" si="195"/>
        <v>0</v>
      </c>
      <c r="CE293" s="40">
        <f t="shared" si="182"/>
        <v>678.4352506606424</v>
      </c>
      <c r="CF293" s="10">
        <f t="shared" si="169"/>
        <v>1.6259583890783886</v>
      </c>
      <c r="CG293" s="14">
        <v>44478</v>
      </c>
      <c r="CH293" s="35">
        <f t="shared" si="170"/>
        <v>6.9709677419354836</v>
      </c>
      <c r="CI293" s="7">
        <f t="shared" si="171"/>
        <v>37.94847010544057</v>
      </c>
      <c r="CJ293" s="7">
        <f t="shared" si="183"/>
        <v>19.353719753774691</v>
      </c>
      <c r="CK293" s="10">
        <f t="shared" si="172"/>
        <v>22.079448340484525</v>
      </c>
      <c r="CM293" s="17" t="s">
        <v>139</v>
      </c>
      <c r="CN293" t="s">
        <v>187</v>
      </c>
      <c r="CO293" s="18" t="s">
        <v>620</v>
      </c>
      <c r="CP293">
        <v>152.69999999999999</v>
      </c>
      <c r="CQ293">
        <v>173.9</v>
      </c>
      <c r="CR293">
        <v>173.7</v>
      </c>
      <c r="CS293">
        <v>172.7</v>
      </c>
      <c r="CT293">
        <v>160.9</v>
      </c>
      <c r="CU293">
        <v>158.6</v>
      </c>
      <c r="CV293">
        <v>169.2</v>
      </c>
      <c r="CW293">
        <v>162.6</v>
      </c>
      <c r="CX293">
        <v>135</v>
      </c>
      <c r="CY293">
        <v>133.6</v>
      </c>
      <c r="CZ293">
        <v>135.5</v>
      </c>
      <c r="DA293">
        <v>127.4</v>
      </c>
      <c r="DB293">
        <v>1855.8</v>
      </c>
      <c r="DC293" s="17">
        <v>-19.48</v>
      </c>
      <c r="DD293">
        <v>-42.53</v>
      </c>
      <c r="DE293">
        <v>298.60000000000002</v>
      </c>
      <c r="DF293" s="24">
        <v>21885</v>
      </c>
    </row>
    <row r="294" spans="1:110" ht="15.75" thickBot="1" x14ac:dyDescent="0.3">
      <c r="A294" s="8">
        <v>283</v>
      </c>
      <c r="B294" s="3" t="s">
        <v>25</v>
      </c>
      <c r="C294" s="14">
        <v>44479</v>
      </c>
      <c r="D294" s="11">
        <f t="shared" si="173"/>
        <v>-8.1046087321286944</v>
      </c>
      <c r="E294" s="8">
        <f t="shared" si="188"/>
        <v>-180</v>
      </c>
      <c r="F294" s="3">
        <f t="shared" si="188"/>
        <v>-165</v>
      </c>
      <c r="G294" s="3">
        <f t="shared" si="188"/>
        <v>-150</v>
      </c>
      <c r="H294" s="3">
        <f t="shared" si="187"/>
        <v>-135</v>
      </c>
      <c r="I294" s="3">
        <f t="shared" si="187"/>
        <v>-120</v>
      </c>
      <c r="J294" s="3">
        <f t="shared" si="187"/>
        <v>-105</v>
      </c>
      <c r="K294" s="3">
        <f t="shared" si="187"/>
        <v>-90</v>
      </c>
      <c r="L294" s="3">
        <f t="shared" si="190"/>
        <v>-75</v>
      </c>
      <c r="M294" s="3">
        <f t="shared" si="189"/>
        <v>-60</v>
      </c>
      <c r="N294" s="3">
        <f t="shared" si="184"/>
        <v>-45</v>
      </c>
      <c r="O294" s="3">
        <f t="shared" si="164"/>
        <v>-30</v>
      </c>
      <c r="P294" s="3">
        <f t="shared" si="164"/>
        <v>-15</v>
      </c>
      <c r="Q294" s="3">
        <f t="shared" si="164"/>
        <v>0</v>
      </c>
      <c r="R294" s="3">
        <f t="shared" si="164"/>
        <v>15</v>
      </c>
      <c r="S294" s="3">
        <f t="shared" si="164"/>
        <v>30</v>
      </c>
      <c r="T294" s="3">
        <f t="shared" si="164"/>
        <v>45</v>
      </c>
      <c r="U294" s="3">
        <f t="shared" si="164"/>
        <v>60</v>
      </c>
      <c r="V294" s="3">
        <f t="shared" si="191"/>
        <v>75</v>
      </c>
      <c r="W294" s="3">
        <f t="shared" si="191"/>
        <v>90</v>
      </c>
      <c r="X294" s="3">
        <f t="shared" si="191"/>
        <v>105</v>
      </c>
      <c r="Y294" s="3">
        <f t="shared" si="191"/>
        <v>120</v>
      </c>
      <c r="Z294" s="3">
        <f t="shared" si="198"/>
        <v>135</v>
      </c>
      <c r="AA294" s="3">
        <f t="shared" si="196"/>
        <v>150</v>
      </c>
      <c r="AB294" s="3">
        <f t="shared" si="196"/>
        <v>165</v>
      </c>
      <c r="AC294" s="3">
        <f t="shared" si="196"/>
        <v>180</v>
      </c>
      <c r="AD294" s="7">
        <f t="shared" si="174"/>
        <v>149.77539126787133</v>
      </c>
      <c r="AE294" s="7">
        <f t="shared" si="174"/>
        <v>146.38824899109511</v>
      </c>
      <c r="AF294" s="7">
        <f t="shared" si="174"/>
        <v>137.83242195568573</v>
      </c>
      <c r="AG294" s="7">
        <f t="shared" si="165"/>
        <v>126.54352106648173</v>
      </c>
      <c r="AH294" s="7">
        <f t="shared" si="165"/>
        <v>113.92160660932917</v>
      </c>
      <c r="AI294" s="7">
        <f t="shared" si="165"/>
        <v>100.61965307069275</v>
      </c>
      <c r="AJ294" s="7">
        <f t="shared" si="165"/>
        <v>86.956964949841534</v>
      </c>
      <c r="AK294" s="7">
        <f t="shared" si="185"/>
        <v>73.1144708339461</v>
      </c>
      <c r="AL294" s="7">
        <f t="shared" si="175"/>
        <v>59.225644481041904</v>
      </c>
      <c r="AM294" s="7">
        <f t="shared" si="175"/>
        <v>45.444064735059996</v>
      </c>
      <c r="AN294" s="7">
        <f t="shared" si="175"/>
        <v>32.074686266108799</v>
      </c>
      <c r="AO294" s="7">
        <f t="shared" si="175"/>
        <v>20.119080260131291</v>
      </c>
      <c r="AP294" s="7">
        <f t="shared" ref="AP294:AS357" si="200">DEGREES(ACOS((SIN(RADIANS($J$4))*SIN(RADIANS($D294))+COS(RADIANS($J$4))*COS(RADIANS($D294))*COS(RADIANS(Q294)))))</f>
        <v>14.015391267871303</v>
      </c>
      <c r="AQ294" s="7">
        <f t="shared" si="192"/>
        <v>20.119080260131291</v>
      </c>
      <c r="AR294" s="7">
        <f t="shared" si="192"/>
        <v>32.074686266108799</v>
      </c>
      <c r="AS294" s="7">
        <f t="shared" si="192"/>
        <v>45.444064735059996</v>
      </c>
      <c r="AT294" s="7">
        <f t="shared" si="192"/>
        <v>59.225644481041904</v>
      </c>
      <c r="AU294" s="7">
        <f t="shared" si="193"/>
        <v>73.1144708339461</v>
      </c>
      <c r="AV294" s="7">
        <f t="shared" si="193"/>
        <v>86.956964949841534</v>
      </c>
      <c r="AW294" s="7">
        <f t="shared" si="193"/>
        <v>100.61965307069275</v>
      </c>
      <c r="AX294" s="7">
        <f t="shared" si="193"/>
        <v>113.92160660932917</v>
      </c>
      <c r="AY294" s="7">
        <f t="shared" si="199"/>
        <v>126.54352106648173</v>
      </c>
      <c r="AZ294" s="7">
        <f t="shared" si="197"/>
        <v>137.83242195568573</v>
      </c>
      <c r="BA294" s="7">
        <f t="shared" si="197"/>
        <v>146.38824899109511</v>
      </c>
      <c r="BB294" s="7">
        <f t="shared" si="197"/>
        <v>149.77539126787133</v>
      </c>
      <c r="BC294" s="7">
        <f t="shared" si="176"/>
        <v>93.318239334650798</v>
      </c>
      <c r="BD294" s="7">
        <f t="shared" si="166"/>
        <v>12.442431911286773</v>
      </c>
      <c r="BE294" s="40">
        <f t="shared" si="177"/>
        <v>1.0052324597084035</v>
      </c>
      <c r="BF294" s="40">
        <f t="shared" si="178"/>
        <v>0</v>
      </c>
      <c r="BG294" s="40">
        <f t="shared" si="179"/>
        <v>0</v>
      </c>
      <c r="BH294" s="40">
        <f t="shared" si="179"/>
        <v>0</v>
      </c>
      <c r="BI294" s="40">
        <f t="shared" si="179"/>
        <v>0</v>
      </c>
      <c r="BJ294" s="40">
        <f t="shared" si="167"/>
        <v>0</v>
      </c>
      <c r="BK294" s="40">
        <f t="shared" si="167"/>
        <v>0</v>
      </c>
      <c r="BL294" s="40">
        <f t="shared" si="180"/>
        <v>72.948295194223093</v>
      </c>
      <c r="BM294" s="40">
        <f t="shared" si="180"/>
        <v>399.13713976441841</v>
      </c>
      <c r="BN294" s="40">
        <f t="shared" si="180"/>
        <v>703.09675362970813</v>
      </c>
      <c r="BO294" s="40">
        <f t="shared" si="168"/>
        <v>964.11279142218461</v>
      </c>
      <c r="BP294" s="40">
        <f t="shared" si="168"/>
        <v>1164.3974415156879</v>
      </c>
      <c r="BQ294" s="40">
        <f t="shared" si="168"/>
        <v>1290.3016359923797</v>
      </c>
      <c r="BR294" s="40">
        <f t="shared" si="168"/>
        <v>1333.2452120651928</v>
      </c>
      <c r="BS294" s="40">
        <f t="shared" si="186"/>
        <v>1290.3016359923797</v>
      </c>
      <c r="BT294" s="40">
        <f t="shared" si="181"/>
        <v>1164.3974415156879</v>
      </c>
      <c r="BU294" s="40">
        <f t="shared" si="181"/>
        <v>964.11279142218461</v>
      </c>
      <c r="BV294" s="40">
        <f t="shared" si="181"/>
        <v>703.09675362970813</v>
      </c>
      <c r="BW294" s="40">
        <f t="shared" si="181"/>
        <v>399.13713976441841</v>
      </c>
      <c r="BX294" s="40">
        <f t="shared" ref="BX294:CA357" si="201">IF(1367*$BE294*COS(RADIANS(AV294))&gt;0,1367*$BE294*COS(RADIANS(AV294)),0)</f>
        <v>72.948295194223093</v>
      </c>
      <c r="BY294" s="40">
        <f t="shared" si="194"/>
        <v>0</v>
      </c>
      <c r="BZ294" s="40">
        <f t="shared" si="194"/>
        <v>0</v>
      </c>
      <c r="CA294" s="40">
        <f t="shared" si="194"/>
        <v>0</v>
      </c>
      <c r="CB294" s="40">
        <f t="shared" si="194"/>
        <v>0</v>
      </c>
      <c r="CC294" s="40">
        <f t="shared" si="195"/>
        <v>0</v>
      </c>
      <c r="CD294" s="40">
        <f t="shared" si="195"/>
        <v>0</v>
      </c>
      <c r="CE294" s="40">
        <f t="shared" si="182"/>
        <v>679.95505815324839</v>
      </c>
      <c r="CF294" s="10">
        <f t="shared" si="169"/>
        <v>1.6287105285537391</v>
      </c>
      <c r="CG294" s="14">
        <v>44479</v>
      </c>
      <c r="CH294" s="35">
        <f t="shared" si="170"/>
        <v>6.9709677419354836</v>
      </c>
      <c r="CI294" s="7">
        <f t="shared" si="171"/>
        <v>38.095338889643017</v>
      </c>
      <c r="CJ294" s="7">
        <f t="shared" si="183"/>
        <v>19.428622833717938</v>
      </c>
      <c r="CK294" s="10">
        <f t="shared" si="172"/>
        <v>22.146115025802509</v>
      </c>
      <c r="CM294" s="17" t="s">
        <v>239</v>
      </c>
      <c r="CN294" t="s">
        <v>251</v>
      </c>
      <c r="CO294" s="18" t="s">
        <v>621</v>
      </c>
      <c r="CP294">
        <v>174</v>
      </c>
      <c r="CQ294">
        <v>165.2</v>
      </c>
      <c r="CR294">
        <v>174.7</v>
      </c>
      <c r="CS294">
        <v>206.3</v>
      </c>
      <c r="CT294">
        <v>249.5</v>
      </c>
      <c r="CU294">
        <v>273.10000000000002</v>
      </c>
      <c r="CV294">
        <v>294.10000000000002</v>
      </c>
      <c r="CW294">
        <v>301.8</v>
      </c>
      <c r="CX294">
        <v>278.10000000000002</v>
      </c>
      <c r="CY294">
        <v>248.2</v>
      </c>
      <c r="CZ294">
        <v>207.2</v>
      </c>
      <c r="DA294">
        <v>138.19999999999999</v>
      </c>
      <c r="DB294">
        <v>2710.4</v>
      </c>
      <c r="DC294" s="17">
        <v>-8.42</v>
      </c>
      <c r="DD294">
        <v>-43.72</v>
      </c>
      <c r="DE294">
        <v>265</v>
      </c>
      <c r="DF294" s="24">
        <v>28703</v>
      </c>
    </row>
    <row r="295" spans="1:110" ht="15.75" thickBot="1" x14ac:dyDescent="0.3">
      <c r="A295" s="8">
        <v>284</v>
      </c>
      <c r="B295" s="3" t="s">
        <v>25</v>
      </c>
      <c r="C295" s="14">
        <v>44480</v>
      </c>
      <c r="D295" s="11">
        <f t="shared" si="173"/>
        <v>-8.4821869856130458</v>
      </c>
      <c r="E295" s="8">
        <f t="shared" si="188"/>
        <v>-180</v>
      </c>
      <c r="F295" s="3">
        <f t="shared" si="188"/>
        <v>-165</v>
      </c>
      <c r="G295" s="3">
        <f t="shared" si="188"/>
        <v>-150</v>
      </c>
      <c r="H295" s="3">
        <f t="shared" si="187"/>
        <v>-135</v>
      </c>
      <c r="I295" s="3">
        <f t="shared" si="187"/>
        <v>-120</v>
      </c>
      <c r="J295" s="3">
        <f t="shared" si="187"/>
        <v>-105</v>
      </c>
      <c r="K295" s="3">
        <f t="shared" si="187"/>
        <v>-90</v>
      </c>
      <c r="L295" s="3">
        <f t="shared" si="190"/>
        <v>-75</v>
      </c>
      <c r="M295" s="3">
        <f t="shared" si="189"/>
        <v>-60</v>
      </c>
      <c r="N295" s="3">
        <f t="shared" si="184"/>
        <v>-45</v>
      </c>
      <c r="O295" s="3">
        <f t="shared" si="164"/>
        <v>-30</v>
      </c>
      <c r="P295" s="3">
        <f t="shared" si="164"/>
        <v>-15</v>
      </c>
      <c r="Q295" s="3">
        <f t="shared" si="164"/>
        <v>0</v>
      </c>
      <c r="R295" s="3">
        <f t="shared" si="164"/>
        <v>15</v>
      </c>
      <c r="S295" s="3">
        <f t="shared" si="164"/>
        <v>30</v>
      </c>
      <c r="T295" s="3">
        <f t="shared" si="164"/>
        <v>45</v>
      </c>
      <c r="U295" s="3">
        <f t="shared" si="164"/>
        <v>60</v>
      </c>
      <c r="V295" s="3">
        <f t="shared" si="191"/>
        <v>75</v>
      </c>
      <c r="W295" s="3">
        <f t="shared" si="191"/>
        <v>90</v>
      </c>
      <c r="X295" s="3">
        <f t="shared" si="191"/>
        <v>105</v>
      </c>
      <c r="Y295" s="3">
        <f t="shared" si="191"/>
        <v>120</v>
      </c>
      <c r="Z295" s="3">
        <f t="shared" si="198"/>
        <v>135</v>
      </c>
      <c r="AA295" s="3">
        <f t="shared" si="196"/>
        <v>150</v>
      </c>
      <c r="AB295" s="3">
        <f t="shared" si="196"/>
        <v>165</v>
      </c>
      <c r="AC295" s="3">
        <f t="shared" si="196"/>
        <v>180</v>
      </c>
      <c r="AD295" s="7">
        <f t="shared" si="174"/>
        <v>149.39781301438694</v>
      </c>
      <c r="AE295" s="7">
        <f t="shared" si="174"/>
        <v>146.04757981554073</v>
      </c>
      <c r="AF295" s="7">
        <f t="shared" si="174"/>
        <v>137.55847805020525</v>
      </c>
      <c r="AG295" s="7">
        <f t="shared" si="165"/>
        <v>126.32430873317875</v>
      </c>
      <c r="AH295" s="7">
        <f t="shared" si="165"/>
        <v>113.7402262327214</v>
      </c>
      <c r="AI295" s="7">
        <f t="shared" si="165"/>
        <v>100.46326605236452</v>
      </c>
      <c r="AJ295" s="7">
        <f t="shared" si="165"/>
        <v>86.81606780481296</v>
      </c>
      <c r="AK295" s="7">
        <f t="shared" si="185"/>
        <v>72.981042415158115</v>
      </c>
      <c r="AL295" s="7">
        <f t="shared" si="175"/>
        <v>59.091165357927963</v>
      </c>
      <c r="AM295" s="7">
        <f t="shared" si="175"/>
        <v>45.296504772074485</v>
      </c>
      <c r="AN295" s="7">
        <f t="shared" si="175"/>
        <v>31.891563159919752</v>
      </c>
      <c r="AO295" s="7">
        <f t="shared" si="175"/>
        <v>19.8500243130404</v>
      </c>
      <c r="AP295" s="7">
        <f t="shared" si="200"/>
        <v>13.637813014386968</v>
      </c>
      <c r="AQ295" s="7">
        <f t="shared" si="192"/>
        <v>19.8500243130404</v>
      </c>
      <c r="AR295" s="7">
        <f t="shared" si="192"/>
        <v>31.891563159919752</v>
      </c>
      <c r="AS295" s="7">
        <f t="shared" si="192"/>
        <v>45.296504772074485</v>
      </c>
      <c r="AT295" s="7">
        <f t="shared" si="192"/>
        <v>59.091165357927963</v>
      </c>
      <c r="AU295" s="7">
        <f t="shared" si="193"/>
        <v>72.981042415158115</v>
      </c>
      <c r="AV295" s="7">
        <f t="shared" si="193"/>
        <v>86.81606780481296</v>
      </c>
      <c r="AW295" s="7">
        <f t="shared" si="193"/>
        <v>100.46326605236452</v>
      </c>
      <c r="AX295" s="7">
        <f t="shared" si="193"/>
        <v>113.7402262327214</v>
      </c>
      <c r="AY295" s="7">
        <f t="shared" si="199"/>
        <v>126.32430873317875</v>
      </c>
      <c r="AZ295" s="7">
        <f t="shared" si="197"/>
        <v>137.55847805020525</v>
      </c>
      <c r="BA295" s="7">
        <f t="shared" si="197"/>
        <v>146.04757981554073</v>
      </c>
      <c r="BB295" s="7">
        <f t="shared" si="197"/>
        <v>149.39781301438694</v>
      </c>
      <c r="BC295" s="7">
        <f t="shared" si="176"/>
        <v>93.475248964291438</v>
      </c>
      <c r="BD295" s="7">
        <f t="shared" si="166"/>
        <v>12.463366528572191</v>
      </c>
      <c r="BE295" s="40">
        <f t="shared" si="177"/>
        <v>1.0057925391839071</v>
      </c>
      <c r="BF295" s="40">
        <f t="shared" si="178"/>
        <v>0</v>
      </c>
      <c r="BG295" s="40">
        <f t="shared" si="179"/>
        <v>0</v>
      </c>
      <c r="BH295" s="40">
        <f t="shared" si="179"/>
        <v>0</v>
      </c>
      <c r="BI295" s="40">
        <f t="shared" si="179"/>
        <v>0</v>
      </c>
      <c r="BJ295" s="40">
        <f t="shared" si="167"/>
        <v>0</v>
      </c>
      <c r="BK295" s="40">
        <f t="shared" si="167"/>
        <v>0</v>
      </c>
      <c r="BL295" s="40">
        <f t="shared" si="180"/>
        <v>76.365035831506546</v>
      </c>
      <c r="BM295" s="40">
        <f t="shared" si="180"/>
        <v>402.42225919508178</v>
      </c>
      <c r="BN295" s="40">
        <f t="shared" si="180"/>
        <v>706.25922162146855</v>
      </c>
      <c r="BO295" s="40">
        <f t="shared" si="168"/>
        <v>967.16993623562871</v>
      </c>
      <c r="BP295" s="40">
        <f t="shared" si="168"/>
        <v>1167.3737690119506</v>
      </c>
      <c r="BQ295" s="40">
        <f t="shared" si="168"/>
        <v>1293.227159599204</v>
      </c>
      <c r="BR295" s="40">
        <f t="shared" si="168"/>
        <v>1336.1534074114302</v>
      </c>
      <c r="BS295" s="40">
        <f t="shared" si="186"/>
        <v>1293.227159599204</v>
      </c>
      <c r="BT295" s="40">
        <f t="shared" si="181"/>
        <v>1167.3737690119506</v>
      </c>
      <c r="BU295" s="40">
        <f t="shared" si="181"/>
        <v>967.16993623562871</v>
      </c>
      <c r="BV295" s="40">
        <f t="shared" si="181"/>
        <v>706.25922162146855</v>
      </c>
      <c r="BW295" s="40">
        <f t="shared" si="181"/>
        <v>402.42225919508178</v>
      </c>
      <c r="BX295" s="40">
        <f t="shared" si="201"/>
        <v>76.365035831506546</v>
      </c>
      <c r="BY295" s="40">
        <f t="shared" si="194"/>
        <v>0</v>
      </c>
      <c r="BZ295" s="40">
        <f t="shared" si="194"/>
        <v>0</v>
      </c>
      <c r="CA295" s="40">
        <f t="shared" si="194"/>
        <v>0</v>
      </c>
      <c r="CB295" s="40">
        <f t="shared" si="194"/>
        <v>0</v>
      </c>
      <c r="CC295" s="40">
        <f t="shared" si="195"/>
        <v>0</v>
      </c>
      <c r="CD295" s="40">
        <f t="shared" si="195"/>
        <v>0</v>
      </c>
      <c r="CE295" s="40">
        <f t="shared" si="182"/>
        <v>681.43823777982936</v>
      </c>
      <c r="CF295" s="10">
        <f t="shared" si="169"/>
        <v>1.6314508635483049</v>
      </c>
      <c r="CG295" s="14">
        <v>44480</v>
      </c>
      <c r="CH295" s="35">
        <f t="shared" si="170"/>
        <v>6.9709677419354836</v>
      </c>
      <c r="CI295" s="7">
        <f t="shared" si="171"/>
        <v>38.239572829095103</v>
      </c>
      <c r="CJ295" s="7">
        <f t="shared" si="183"/>
        <v>19.502182142838503</v>
      </c>
      <c r="CK295" s="10">
        <f t="shared" si="172"/>
        <v>22.211250528971107</v>
      </c>
      <c r="CM295" s="17" t="s">
        <v>105</v>
      </c>
      <c r="CN295" t="s">
        <v>110</v>
      </c>
      <c r="CO295" s="18" t="s">
        <v>622</v>
      </c>
      <c r="CP295">
        <v>170.1</v>
      </c>
      <c r="CQ295">
        <v>177.1</v>
      </c>
      <c r="CR295">
        <v>155.80000000000001</v>
      </c>
      <c r="CS295">
        <v>159.19999999999999</v>
      </c>
      <c r="CT295">
        <v>161.4</v>
      </c>
      <c r="CU295">
        <v>169.7</v>
      </c>
      <c r="CV295">
        <v>172.3</v>
      </c>
      <c r="CW295">
        <v>174.6</v>
      </c>
      <c r="CX295">
        <v>134.6</v>
      </c>
      <c r="CY295">
        <v>140.19999999999999</v>
      </c>
      <c r="CZ295">
        <v>121.2</v>
      </c>
      <c r="DA295">
        <v>125.7</v>
      </c>
      <c r="DB295">
        <v>1861.9</v>
      </c>
      <c r="DC295" s="17">
        <v>-20.38</v>
      </c>
      <c r="DD295">
        <v>-41.18</v>
      </c>
      <c r="DE295">
        <v>710</v>
      </c>
      <c r="DF295" s="24">
        <v>27851</v>
      </c>
    </row>
    <row r="296" spans="1:110" ht="15.75" thickBot="1" x14ac:dyDescent="0.3">
      <c r="A296" s="8">
        <v>285</v>
      </c>
      <c r="B296" s="3" t="s">
        <v>25</v>
      </c>
      <c r="C296" s="14">
        <v>44481</v>
      </c>
      <c r="D296" s="11">
        <f t="shared" si="173"/>
        <v>-8.8572517840329716</v>
      </c>
      <c r="E296" s="8">
        <f t="shared" si="188"/>
        <v>-180</v>
      </c>
      <c r="F296" s="3">
        <f t="shared" si="188"/>
        <v>-165</v>
      </c>
      <c r="G296" s="3">
        <f t="shared" si="188"/>
        <v>-150</v>
      </c>
      <c r="H296" s="3">
        <f t="shared" si="187"/>
        <v>-135</v>
      </c>
      <c r="I296" s="3">
        <f t="shared" si="187"/>
        <v>-120</v>
      </c>
      <c r="J296" s="3">
        <f t="shared" si="187"/>
        <v>-105</v>
      </c>
      <c r="K296" s="3">
        <f t="shared" si="187"/>
        <v>-90</v>
      </c>
      <c r="L296" s="3">
        <f t="shared" si="190"/>
        <v>-75</v>
      </c>
      <c r="M296" s="3">
        <f t="shared" si="189"/>
        <v>-60</v>
      </c>
      <c r="N296" s="3">
        <f t="shared" si="184"/>
        <v>-45</v>
      </c>
      <c r="O296" s="3">
        <f t="shared" si="164"/>
        <v>-30</v>
      </c>
      <c r="P296" s="3">
        <f t="shared" si="164"/>
        <v>-15</v>
      </c>
      <c r="Q296" s="3">
        <f t="shared" si="164"/>
        <v>0</v>
      </c>
      <c r="R296" s="3">
        <f t="shared" si="164"/>
        <v>15</v>
      </c>
      <c r="S296" s="3">
        <f t="shared" si="164"/>
        <v>30</v>
      </c>
      <c r="T296" s="3">
        <f t="shared" si="164"/>
        <v>45</v>
      </c>
      <c r="U296" s="3">
        <f t="shared" si="164"/>
        <v>60</v>
      </c>
      <c r="V296" s="3">
        <f t="shared" si="191"/>
        <v>75</v>
      </c>
      <c r="W296" s="3">
        <f t="shared" si="191"/>
        <v>90</v>
      </c>
      <c r="X296" s="3">
        <f t="shared" si="191"/>
        <v>105</v>
      </c>
      <c r="Y296" s="3">
        <f t="shared" si="191"/>
        <v>120</v>
      </c>
      <c r="Z296" s="3">
        <f t="shared" si="198"/>
        <v>135</v>
      </c>
      <c r="AA296" s="3">
        <f t="shared" si="196"/>
        <v>150</v>
      </c>
      <c r="AB296" s="3">
        <f t="shared" si="196"/>
        <v>165</v>
      </c>
      <c r="AC296" s="3">
        <f t="shared" si="196"/>
        <v>180</v>
      </c>
      <c r="AD296" s="7">
        <f t="shared" si="174"/>
        <v>149.022748215967</v>
      </c>
      <c r="AE296" s="7">
        <f t="shared" si="174"/>
        <v>145.70850396675627</v>
      </c>
      <c r="AF296" s="7">
        <f t="shared" si="174"/>
        <v>137.28508846767662</v>
      </c>
      <c r="AG296" s="7">
        <f t="shared" si="165"/>
        <v>126.10535828856099</v>
      </c>
      <c r="AH296" s="7">
        <f t="shared" si="165"/>
        <v>113.55922098340507</v>
      </c>
      <c r="AI296" s="7">
        <f t="shared" si="165"/>
        <v>100.30754334979669</v>
      </c>
      <c r="AJ296" s="7">
        <f t="shared" si="165"/>
        <v>86.676226538317451</v>
      </c>
      <c r="AK296" s="7">
        <f t="shared" si="185"/>
        <v>72.849162533575139</v>
      </c>
      <c r="AL296" s="7">
        <f t="shared" si="175"/>
        <v>58.958870980099277</v>
      </c>
      <c r="AM296" s="7">
        <f t="shared" si="175"/>
        <v>45.151997987781002</v>
      </c>
      <c r="AN296" s="7">
        <f t="shared" si="175"/>
        <v>31.712702208092836</v>
      </c>
      <c r="AO296" s="7">
        <f t="shared" si="175"/>
        <v>19.586161938309967</v>
      </c>
      <c r="AP296" s="7">
        <f t="shared" si="200"/>
        <v>13.262748215967031</v>
      </c>
      <c r="AQ296" s="7">
        <f t="shared" si="192"/>
        <v>19.586161938309967</v>
      </c>
      <c r="AR296" s="7">
        <f t="shared" si="192"/>
        <v>31.712702208092836</v>
      </c>
      <c r="AS296" s="7">
        <f t="shared" si="192"/>
        <v>45.151997987781002</v>
      </c>
      <c r="AT296" s="7">
        <f t="shared" si="192"/>
        <v>58.958870980099277</v>
      </c>
      <c r="AU296" s="7">
        <f t="shared" si="193"/>
        <v>72.849162533575139</v>
      </c>
      <c r="AV296" s="7">
        <f t="shared" si="193"/>
        <v>86.676226538317451</v>
      </c>
      <c r="AW296" s="7">
        <f t="shared" si="193"/>
        <v>100.30754334979669</v>
      </c>
      <c r="AX296" s="7">
        <f t="shared" si="193"/>
        <v>113.55922098340507</v>
      </c>
      <c r="AY296" s="7">
        <f t="shared" si="199"/>
        <v>126.10535828856099</v>
      </c>
      <c r="AZ296" s="7">
        <f t="shared" si="197"/>
        <v>137.28508846767662</v>
      </c>
      <c r="BA296" s="7">
        <f t="shared" si="197"/>
        <v>145.70850396675627</v>
      </c>
      <c r="BB296" s="7">
        <f t="shared" si="197"/>
        <v>149.022748215967</v>
      </c>
      <c r="BC296" s="7">
        <f t="shared" si="176"/>
        <v>93.631545174687346</v>
      </c>
      <c r="BD296" s="7">
        <f t="shared" si="166"/>
        <v>12.484206023291646</v>
      </c>
      <c r="BE296" s="40">
        <f t="shared" si="177"/>
        <v>1.0063509022050374</v>
      </c>
      <c r="BF296" s="40">
        <f t="shared" si="178"/>
        <v>0</v>
      </c>
      <c r="BG296" s="40">
        <f t="shared" si="179"/>
        <v>0</v>
      </c>
      <c r="BH296" s="40">
        <f t="shared" si="179"/>
        <v>0</v>
      </c>
      <c r="BI296" s="40">
        <f t="shared" si="179"/>
        <v>0</v>
      </c>
      <c r="BJ296" s="40">
        <f t="shared" si="167"/>
        <v>0</v>
      </c>
      <c r="BK296" s="40">
        <f t="shared" si="167"/>
        <v>0</v>
      </c>
      <c r="BL296" s="40">
        <f t="shared" si="180"/>
        <v>79.759629145032449</v>
      </c>
      <c r="BM296" s="40">
        <f t="shared" si="180"/>
        <v>405.67238688083091</v>
      </c>
      <c r="BN296" s="40">
        <f t="shared" si="180"/>
        <v>709.37472877323239</v>
      </c>
      <c r="BO296" s="40">
        <f t="shared" si="168"/>
        <v>970.16984211411989</v>
      </c>
      <c r="BP296" s="40">
        <f t="shared" si="168"/>
        <v>1170.2849709136151</v>
      </c>
      <c r="BQ296" s="40">
        <f t="shared" si="168"/>
        <v>1296.0825998499181</v>
      </c>
      <c r="BR296" s="40">
        <f t="shared" si="168"/>
        <v>1338.9898284014319</v>
      </c>
      <c r="BS296" s="40">
        <f t="shared" si="186"/>
        <v>1296.0825998499181</v>
      </c>
      <c r="BT296" s="40">
        <f t="shared" si="181"/>
        <v>1170.2849709136151</v>
      </c>
      <c r="BU296" s="40">
        <f t="shared" si="181"/>
        <v>970.16984211411989</v>
      </c>
      <c r="BV296" s="40">
        <f t="shared" si="181"/>
        <v>709.37472877323239</v>
      </c>
      <c r="BW296" s="40">
        <f t="shared" si="181"/>
        <v>405.67238688083091</v>
      </c>
      <c r="BX296" s="40">
        <f t="shared" si="201"/>
        <v>79.759629145032449</v>
      </c>
      <c r="BY296" s="40">
        <f t="shared" si="194"/>
        <v>0</v>
      </c>
      <c r="BZ296" s="40">
        <f t="shared" si="194"/>
        <v>0</v>
      </c>
      <c r="CA296" s="40">
        <f t="shared" si="194"/>
        <v>0</v>
      </c>
      <c r="CB296" s="40">
        <f t="shared" si="194"/>
        <v>0</v>
      </c>
      <c r="CC296" s="40">
        <f t="shared" si="195"/>
        <v>0</v>
      </c>
      <c r="CD296" s="40">
        <f t="shared" si="195"/>
        <v>0</v>
      </c>
      <c r="CE296" s="40">
        <f t="shared" si="182"/>
        <v>682.88481248473022</v>
      </c>
      <c r="CF296" s="10">
        <f t="shared" si="169"/>
        <v>1.6341787470281035</v>
      </c>
      <c r="CG296" s="14">
        <v>44481</v>
      </c>
      <c r="CH296" s="35">
        <f t="shared" si="170"/>
        <v>6.9709677419354836</v>
      </c>
      <c r="CI296" s="7">
        <f t="shared" si="171"/>
        <v>38.381155276275827</v>
      </c>
      <c r="CJ296" s="7">
        <f t="shared" si="183"/>
        <v>19.574389190900671</v>
      </c>
      <c r="CK296" s="10">
        <f t="shared" si="172"/>
        <v>22.274853964906953</v>
      </c>
      <c r="CM296" s="17" t="s">
        <v>139</v>
      </c>
      <c r="CN296" t="s">
        <v>188</v>
      </c>
      <c r="CO296" s="18" t="s">
        <v>623</v>
      </c>
      <c r="CP296">
        <v>160.4</v>
      </c>
      <c r="CQ296">
        <v>180.1</v>
      </c>
      <c r="CR296">
        <v>179.9</v>
      </c>
      <c r="CS296">
        <v>189.2</v>
      </c>
      <c r="CT296">
        <v>190.6</v>
      </c>
      <c r="CU296">
        <v>188.2</v>
      </c>
      <c r="CV296">
        <v>207.1</v>
      </c>
      <c r="CW296">
        <v>212</v>
      </c>
      <c r="CX296">
        <v>160</v>
      </c>
      <c r="CY296">
        <v>154.69999999999999</v>
      </c>
      <c r="CZ296">
        <v>137.9</v>
      </c>
      <c r="DA296">
        <v>138.1</v>
      </c>
      <c r="DB296">
        <v>2098.1999999999998</v>
      </c>
      <c r="DC296" s="17">
        <v>-20.76</v>
      </c>
      <c r="DD296">
        <v>-42.86</v>
      </c>
      <c r="DE296">
        <v>712.2</v>
      </c>
      <c r="DF296" s="24">
        <v>7214</v>
      </c>
    </row>
    <row r="297" spans="1:110" ht="15.75" thickBot="1" x14ac:dyDescent="0.3">
      <c r="A297" s="8">
        <v>286</v>
      </c>
      <c r="B297" s="3" t="s">
        <v>25</v>
      </c>
      <c r="C297" s="14">
        <v>44482</v>
      </c>
      <c r="D297" s="11">
        <f t="shared" si="173"/>
        <v>-9.2296919875941388</v>
      </c>
      <c r="E297" s="8">
        <f t="shared" si="188"/>
        <v>-180</v>
      </c>
      <c r="F297" s="3">
        <f t="shared" si="188"/>
        <v>-165</v>
      </c>
      <c r="G297" s="3">
        <f t="shared" si="188"/>
        <v>-150</v>
      </c>
      <c r="H297" s="3">
        <f t="shared" si="187"/>
        <v>-135</v>
      </c>
      <c r="I297" s="3">
        <f t="shared" si="187"/>
        <v>-120</v>
      </c>
      <c r="J297" s="3">
        <f t="shared" si="187"/>
        <v>-105</v>
      </c>
      <c r="K297" s="3">
        <f t="shared" si="187"/>
        <v>-90</v>
      </c>
      <c r="L297" s="3">
        <f t="shared" si="190"/>
        <v>-75</v>
      </c>
      <c r="M297" s="3">
        <f t="shared" si="189"/>
        <v>-60</v>
      </c>
      <c r="N297" s="3">
        <f t="shared" si="184"/>
        <v>-45</v>
      </c>
      <c r="O297" s="3">
        <f t="shared" si="164"/>
        <v>-30</v>
      </c>
      <c r="P297" s="3">
        <f t="shared" si="164"/>
        <v>-15</v>
      </c>
      <c r="Q297" s="3">
        <f t="shared" si="164"/>
        <v>0</v>
      </c>
      <c r="R297" s="3">
        <f t="shared" si="164"/>
        <v>15</v>
      </c>
      <c r="S297" s="3">
        <f t="shared" si="164"/>
        <v>30</v>
      </c>
      <c r="T297" s="3">
        <f t="shared" si="164"/>
        <v>45</v>
      </c>
      <c r="U297" s="3">
        <f t="shared" si="164"/>
        <v>60</v>
      </c>
      <c r="V297" s="3">
        <f t="shared" si="191"/>
        <v>75</v>
      </c>
      <c r="W297" s="3">
        <f t="shared" si="191"/>
        <v>90</v>
      </c>
      <c r="X297" s="3">
        <f t="shared" si="191"/>
        <v>105</v>
      </c>
      <c r="Y297" s="3">
        <f t="shared" si="191"/>
        <v>120</v>
      </c>
      <c r="Z297" s="3">
        <f t="shared" si="198"/>
        <v>135</v>
      </c>
      <c r="AA297" s="3">
        <f t="shared" si="196"/>
        <v>150</v>
      </c>
      <c r="AB297" s="3">
        <f t="shared" si="196"/>
        <v>165</v>
      </c>
      <c r="AC297" s="3">
        <f t="shared" si="196"/>
        <v>180</v>
      </c>
      <c r="AD297" s="7">
        <f t="shared" si="174"/>
        <v>148.65030801240584</v>
      </c>
      <c r="AE297" s="7">
        <f t="shared" si="174"/>
        <v>145.3711555256084</v>
      </c>
      <c r="AF297" s="7">
        <f t="shared" si="174"/>
        <v>137.0123849512191</v>
      </c>
      <c r="AG297" s="7">
        <f t="shared" si="165"/>
        <v>125.88677509706493</v>
      </c>
      <c r="AH297" s="7">
        <f t="shared" si="165"/>
        <v>113.37867081475289</v>
      </c>
      <c r="AI297" s="7">
        <f t="shared" si="165"/>
        <v>100.15254483637077</v>
      </c>
      <c r="AJ297" s="7">
        <f t="shared" si="165"/>
        <v>86.537485327176469</v>
      </c>
      <c r="AK297" s="7">
        <f t="shared" si="185"/>
        <v>72.718863034627631</v>
      </c>
      <c r="AL297" s="7">
        <f t="shared" si="175"/>
        <v>58.828784361863953</v>
      </c>
      <c r="AM297" s="7">
        <f t="shared" si="175"/>
        <v>45.010565420350062</v>
      </c>
      <c r="AN297" s="7">
        <f t="shared" si="175"/>
        <v>31.53814566118464</v>
      </c>
      <c r="AO297" s="7">
        <f t="shared" si="175"/>
        <v>19.327639260065887</v>
      </c>
      <c r="AP297" s="7">
        <f t="shared" si="200"/>
        <v>12.890308012405852</v>
      </c>
      <c r="AQ297" s="7">
        <f t="shared" si="192"/>
        <v>19.327639260065887</v>
      </c>
      <c r="AR297" s="7">
        <f t="shared" si="192"/>
        <v>31.53814566118464</v>
      </c>
      <c r="AS297" s="7">
        <f t="shared" si="192"/>
        <v>45.010565420350062</v>
      </c>
      <c r="AT297" s="7">
        <f t="shared" si="192"/>
        <v>58.828784361863953</v>
      </c>
      <c r="AU297" s="7">
        <f t="shared" si="193"/>
        <v>72.718863034627631</v>
      </c>
      <c r="AV297" s="7">
        <f t="shared" si="193"/>
        <v>86.537485327176469</v>
      </c>
      <c r="AW297" s="7">
        <f t="shared" si="193"/>
        <v>100.15254483637077</v>
      </c>
      <c r="AX297" s="7">
        <f t="shared" si="193"/>
        <v>113.37867081475289</v>
      </c>
      <c r="AY297" s="7">
        <f t="shared" si="199"/>
        <v>125.88677509706493</v>
      </c>
      <c r="AZ297" s="7">
        <f t="shared" si="197"/>
        <v>137.0123849512191</v>
      </c>
      <c r="BA297" s="7">
        <f t="shared" si="197"/>
        <v>145.3711555256084</v>
      </c>
      <c r="BB297" s="7">
        <f t="shared" si="197"/>
        <v>148.65030801240584</v>
      </c>
      <c r="BC297" s="7">
        <f t="shared" si="176"/>
        <v>93.787090357353947</v>
      </c>
      <c r="BD297" s="7">
        <f t="shared" si="166"/>
        <v>12.504945380980526</v>
      </c>
      <c r="BE297" s="40">
        <f t="shared" si="177"/>
        <v>1.0069073833167805</v>
      </c>
      <c r="BF297" s="40">
        <f t="shared" si="178"/>
        <v>0</v>
      </c>
      <c r="BG297" s="40">
        <f t="shared" si="179"/>
        <v>0</v>
      </c>
      <c r="BH297" s="40">
        <f t="shared" si="179"/>
        <v>0</v>
      </c>
      <c r="BI297" s="40">
        <f t="shared" si="179"/>
        <v>0</v>
      </c>
      <c r="BJ297" s="40">
        <f t="shared" si="167"/>
        <v>0</v>
      </c>
      <c r="BK297" s="40">
        <f t="shared" si="167"/>
        <v>0</v>
      </c>
      <c r="BL297" s="40">
        <f t="shared" si="180"/>
        <v>83.130932643090901</v>
      </c>
      <c r="BM297" s="40">
        <f t="shared" si="180"/>
        <v>408.88670629458392</v>
      </c>
      <c r="BN297" s="40">
        <f t="shared" si="180"/>
        <v>712.44276230859748</v>
      </c>
      <c r="BO297" s="40">
        <f t="shared" si="168"/>
        <v>973.11225711787699</v>
      </c>
      <c r="BP297" s="40">
        <f t="shared" si="168"/>
        <v>1173.130995427879</v>
      </c>
      <c r="BQ297" s="40">
        <f t="shared" si="168"/>
        <v>1298.8680307693703</v>
      </c>
      <c r="BR297" s="40">
        <f t="shared" si="168"/>
        <v>1341.7545919741037</v>
      </c>
      <c r="BS297" s="40">
        <f t="shared" si="186"/>
        <v>1298.8680307693703</v>
      </c>
      <c r="BT297" s="40">
        <f t="shared" si="181"/>
        <v>1173.130995427879</v>
      </c>
      <c r="BU297" s="40">
        <f t="shared" si="181"/>
        <v>973.11225711787699</v>
      </c>
      <c r="BV297" s="40">
        <f t="shared" si="181"/>
        <v>712.44276230859748</v>
      </c>
      <c r="BW297" s="40">
        <f t="shared" si="181"/>
        <v>408.88670629458392</v>
      </c>
      <c r="BX297" s="40">
        <f t="shared" si="201"/>
        <v>83.130932643090901</v>
      </c>
      <c r="BY297" s="40">
        <f t="shared" si="194"/>
        <v>0</v>
      </c>
      <c r="BZ297" s="40">
        <f t="shared" si="194"/>
        <v>0</v>
      </c>
      <c r="CA297" s="40">
        <f t="shared" si="194"/>
        <v>0</v>
      </c>
      <c r="CB297" s="40">
        <f t="shared" si="194"/>
        <v>0</v>
      </c>
      <c r="CC297" s="40">
        <f t="shared" si="195"/>
        <v>0</v>
      </c>
      <c r="CD297" s="40">
        <f t="shared" si="195"/>
        <v>0</v>
      </c>
      <c r="CE297" s="40">
        <f t="shared" si="182"/>
        <v>684.29484190679295</v>
      </c>
      <c r="CF297" s="10">
        <f t="shared" si="169"/>
        <v>1.6368935226012515</v>
      </c>
      <c r="CG297" s="14">
        <v>44482</v>
      </c>
      <c r="CH297" s="35">
        <f t="shared" si="170"/>
        <v>6.9709677419354836</v>
      </c>
      <c r="CI297" s="7">
        <f t="shared" si="171"/>
        <v>38.520072074591404</v>
      </c>
      <c r="CJ297" s="7">
        <f t="shared" si="183"/>
        <v>19.645236758041616</v>
      </c>
      <c r="CK297" s="10">
        <f t="shared" si="172"/>
        <v>22.336925931874728</v>
      </c>
      <c r="CM297" s="17" t="s">
        <v>105</v>
      </c>
      <c r="CN297" t="s">
        <v>111</v>
      </c>
      <c r="CO297" s="18" t="s">
        <v>624</v>
      </c>
      <c r="CP297">
        <v>215.3</v>
      </c>
      <c r="CQ297">
        <v>219.3</v>
      </c>
      <c r="CR297">
        <v>208.7</v>
      </c>
      <c r="CS297">
        <v>194.4</v>
      </c>
      <c r="CT297">
        <v>192.5</v>
      </c>
      <c r="CU297">
        <v>186.3</v>
      </c>
      <c r="CV297">
        <v>190.3</v>
      </c>
      <c r="CW297">
        <v>198.9</v>
      </c>
      <c r="CX297">
        <v>154.69999999999999</v>
      </c>
      <c r="CY297">
        <v>161.80000000000001</v>
      </c>
      <c r="CZ297">
        <v>144.6</v>
      </c>
      <c r="DA297">
        <v>159</v>
      </c>
      <c r="DB297">
        <v>2225.8000000000002</v>
      </c>
      <c r="DC297" s="17">
        <v>-20.32</v>
      </c>
      <c r="DD297">
        <v>-40.32</v>
      </c>
      <c r="DE297">
        <v>36.200000000000003</v>
      </c>
      <c r="DF297" s="24">
        <v>8725</v>
      </c>
    </row>
    <row r="298" spans="1:110" ht="15.75" thickBot="1" x14ac:dyDescent="0.3">
      <c r="A298" s="8">
        <v>287</v>
      </c>
      <c r="B298" s="3" t="s">
        <v>25</v>
      </c>
      <c r="C298" s="14">
        <v>44483</v>
      </c>
      <c r="D298" s="11">
        <f t="shared" si="173"/>
        <v>-9.5993972342263252</v>
      </c>
      <c r="E298" s="8">
        <f t="shared" si="188"/>
        <v>-180</v>
      </c>
      <c r="F298" s="3">
        <f t="shared" si="188"/>
        <v>-165</v>
      </c>
      <c r="G298" s="3">
        <f t="shared" si="188"/>
        <v>-150</v>
      </c>
      <c r="H298" s="3">
        <f t="shared" si="187"/>
        <v>-135</v>
      </c>
      <c r="I298" s="3">
        <f t="shared" si="187"/>
        <v>-120</v>
      </c>
      <c r="J298" s="3">
        <f t="shared" si="187"/>
        <v>-105</v>
      </c>
      <c r="K298" s="3">
        <f t="shared" si="187"/>
        <v>-90</v>
      </c>
      <c r="L298" s="3">
        <f t="shared" si="190"/>
        <v>-75</v>
      </c>
      <c r="M298" s="3">
        <f t="shared" si="189"/>
        <v>-60</v>
      </c>
      <c r="N298" s="3">
        <f t="shared" si="184"/>
        <v>-45</v>
      </c>
      <c r="O298" s="3">
        <f t="shared" si="164"/>
        <v>-30</v>
      </c>
      <c r="P298" s="3">
        <f t="shared" si="164"/>
        <v>-15</v>
      </c>
      <c r="Q298" s="3">
        <f t="shared" si="164"/>
        <v>0</v>
      </c>
      <c r="R298" s="3">
        <f t="shared" si="164"/>
        <v>15</v>
      </c>
      <c r="S298" s="3">
        <f t="shared" si="164"/>
        <v>30</v>
      </c>
      <c r="T298" s="3">
        <f t="shared" si="164"/>
        <v>45</v>
      </c>
      <c r="U298" s="3">
        <f t="shared" si="164"/>
        <v>60</v>
      </c>
      <c r="V298" s="3">
        <f t="shared" si="191"/>
        <v>75</v>
      </c>
      <c r="W298" s="3">
        <f t="shared" si="191"/>
        <v>90</v>
      </c>
      <c r="X298" s="3">
        <f t="shared" si="191"/>
        <v>105</v>
      </c>
      <c r="Y298" s="3">
        <f t="shared" si="191"/>
        <v>120</v>
      </c>
      <c r="Z298" s="3">
        <f t="shared" si="198"/>
        <v>135</v>
      </c>
      <c r="AA298" s="3">
        <f t="shared" si="196"/>
        <v>150</v>
      </c>
      <c r="AB298" s="3">
        <f t="shared" si="196"/>
        <v>165</v>
      </c>
      <c r="AC298" s="3">
        <f t="shared" si="196"/>
        <v>180</v>
      </c>
      <c r="AD298" s="7">
        <f t="shared" si="174"/>
        <v>148.28060276577369</v>
      </c>
      <c r="AE298" s="7">
        <f t="shared" si="174"/>
        <v>145.03566699685265</v>
      </c>
      <c r="AF298" s="7">
        <f t="shared" si="174"/>
        <v>136.74049841487849</v>
      </c>
      <c r="AG298" s="7">
        <f t="shared" si="165"/>
        <v>125.66866445124747</v>
      </c>
      <c r="AH298" s="7">
        <f t="shared" si="165"/>
        <v>113.19865571732896</v>
      </c>
      <c r="AI298" s="7">
        <f t="shared" si="165"/>
        <v>99.998330181035371</v>
      </c>
      <c r="AJ298" s="7">
        <f t="shared" si="165"/>
        <v>86.39988771605168</v>
      </c>
      <c r="AK298" s="7">
        <f t="shared" si="185"/>
        <v>72.590174541551747</v>
      </c>
      <c r="AL298" s="7">
        <f t="shared" si="175"/>
        <v>58.700926463067219</v>
      </c>
      <c r="AM298" s="7">
        <f t="shared" si="175"/>
        <v>44.87222475288393</v>
      </c>
      <c r="AN298" s="7">
        <f t="shared" si="175"/>
        <v>31.367930299010055</v>
      </c>
      <c r="AO298" s="7">
        <f t="shared" si="175"/>
        <v>19.074597905559457</v>
      </c>
      <c r="AP298" s="7">
        <f t="shared" si="200"/>
        <v>12.520602765773651</v>
      </c>
      <c r="AQ298" s="7">
        <f t="shared" si="192"/>
        <v>19.074597905559457</v>
      </c>
      <c r="AR298" s="7">
        <f t="shared" si="192"/>
        <v>31.367930299010055</v>
      </c>
      <c r="AS298" s="7">
        <f t="shared" si="192"/>
        <v>44.87222475288393</v>
      </c>
      <c r="AT298" s="7">
        <f t="shared" si="192"/>
        <v>58.700926463067219</v>
      </c>
      <c r="AU298" s="7">
        <f t="shared" si="193"/>
        <v>72.590174541551747</v>
      </c>
      <c r="AV298" s="7">
        <f t="shared" si="193"/>
        <v>86.39988771605168</v>
      </c>
      <c r="AW298" s="7">
        <f t="shared" si="193"/>
        <v>99.998330181035371</v>
      </c>
      <c r="AX298" s="7">
        <f t="shared" si="193"/>
        <v>113.19865571732896</v>
      </c>
      <c r="AY298" s="7">
        <f t="shared" si="199"/>
        <v>125.66866445124747</v>
      </c>
      <c r="AZ298" s="7">
        <f t="shared" si="197"/>
        <v>136.74049841487849</v>
      </c>
      <c r="BA298" s="7">
        <f t="shared" si="197"/>
        <v>145.03566699685265</v>
      </c>
      <c r="BB298" s="7">
        <f t="shared" si="197"/>
        <v>148.28060276577369</v>
      </c>
      <c r="BC298" s="7">
        <f t="shared" si="176"/>
        <v>93.941846353753448</v>
      </c>
      <c r="BD298" s="7">
        <f t="shared" si="166"/>
        <v>12.525579513833794</v>
      </c>
      <c r="BE298" s="40">
        <f t="shared" si="177"/>
        <v>1.0074618176217736</v>
      </c>
      <c r="BF298" s="40">
        <f t="shared" si="178"/>
        <v>0</v>
      </c>
      <c r="BG298" s="40">
        <f t="shared" si="179"/>
        <v>0</v>
      </c>
      <c r="BH298" s="40">
        <f t="shared" si="179"/>
        <v>0</v>
      </c>
      <c r="BI298" s="40">
        <f t="shared" si="179"/>
        <v>0</v>
      </c>
      <c r="BJ298" s="40">
        <f t="shared" si="167"/>
        <v>0</v>
      </c>
      <c r="BK298" s="40">
        <f t="shared" si="167"/>
        <v>0</v>
      </c>
      <c r="BL298" s="40">
        <f t="shared" si="180"/>
        <v>86.477816234764234</v>
      </c>
      <c r="BM298" s="40">
        <f t="shared" si="180"/>
        <v>412.06442842556919</v>
      </c>
      <c r="BN298" s="40">
        <f t="shared" si="180"/>
        <v>715.46285105288791</v>
      </c>
      <c r="BO298" s="40">
        <f t="shared" si="168"/>
        <v>975.9969830042686</v>
      </c>
      <c r="BP298" s="40">
        <f t="shared" si="168"/>
        <v>1175.9118537402342</v>
      </c>
      <c r="BQ298" s="40">
        <f t="shared" si="168"/>
        <v>1301.5835951950737</v>
      </c>
      <c r="BR298" s="40">
        <f t="shared" si="168"/>
        <v>1344.447885871012</v>
      </c>
      <c r="BS298" s="40">
        <f t="shared" si="186"/>
        <v>1301.5835951950737</v>
      </c>
      <c r="BT298" s="40">
        <f t="shared" si="181"/>
        <v>1175.9118537402342</v>
      </c>
      <c r="BU298" s="40">
        <f t="shared" si="181"/>
        <v>975.9969830042686</v>
      </c>
      <c r="BV298" s="40">
        <f t="shared" si="181"/>
        <v>715.46285105288791</v>
      </c>
      <c r="BW298" s="40">
        <f t="shared" si="181"/>
        <v>412.06442842556919</v>
      </c>
      <c r="BX298" s="40">
        <f t="shared" si="201"/>
        <v>86.477816234764234</v>
      </c>
      <c r="BY298" s="40">
        <f t="shared" si="194"/>
        <v>0</v>
      </c>
      <c r="BZ298" s="40">
        <f t="shared" si="194"/>
        <v>0</v>
      </c>
      <c r="CA298" s="40">
        <f t="shared" si="194"/>
        <v>0</v>
      </c>
      <c r="CB298" s="40">
        <f t="shared" si="194"/>
        <v>0</v>
      </c>
      <c r="CC298" s="40">
        <f t="shared" si="195"/>
        <v>0</v>
      </c>
      <c r="CD298" s="40">
        <f t="shared" si="195"/>
        <v>0</v>
      </c>
      <c r="CE298" s="40">
        <f t="shared" si="182"/>
        <v>685.6684217942161</v>
      </c>
      <c r="CF298" s="10">
        <f t="shared" si="169"/>
        <v>1.6395945242756274</v>
      </c>
      <c r="CG298" s="14">
        <v>44483</v>
      </c>
      <c r="CH298" s="35">
        <f t="shared" si="170"/>
        <v>6.9709677419354836</v>
      </c>
      <c r="CI298" s="7">
        <f t="shared" si="171"/>
        <v>38.656311535578972</v>
      </c>
      <c r="CJ298" s="7">
        <f t="shared" si="183"/>
        <v>19.714718883145277</v>
      </c>
      <c r="CK298" s="10">
        <f t="shared" si="172"/>
        <v>22.397468491568048</v>
      </c>
      <c r="CM298" s="17" t="s">
        <v>61</v>
      </c>
      <c r="CN298" t="s">
        <v>87</v>
      </c>
      <c r="CO298" s="18" t="s">
        <v>625</v>
      </c>
      <c r="CP298">
        <v>217.3</v>
      </c>
      <c r="CQ298">
        <v>197.8</v>
      </c>
      <c r="CR298">
        <v>203.3</v>
      </c>
      <c r="CS298">
        <v>188.3</v>
      </c>
      <c r="CT298">
        <v>187.3</v>
      </c>
      <c r="CU298">
        <v>165.4</v>
      </c>
      <c r="CV298">
        <v>179.3</v>
      </c>
      <c r="CW298">
        <v>201</v>
      </c>
      <c r="CX298">
        <v>205.7</v>
      </c>
      <c r="CY298">
        <v>211.8</v>
      </c>
      <c r="CZ298">
        <v>171.6</v>
      </c>
      <c r="DA298">
        <v>178.7</v>
      </c>
      <c r="DB298">
        <v>2307.5</v>
      </c>
      <c r="DC298" s="17">
        <v>-14.88</v>
      </c>
      <c r="DD298">
        <v>-40.799999999999997</v>
      </c>
      <c r="DE298">
        <v>874.81</v>
      </c>
      <c r="DF298" s="24">
        <v>13150</v>
      </c>
    </row>
    <row r="299" spans="1:110" ht="15.75" thickBot="1" x14ac:dyDescent="0.3">
      <c r="A299" s="8">
        <v>288</v>
      </c>
      <c r="B299" s="3" t="s">
        <v>25</v>
      </c>
      <c r="C299" s="14">
        <v>44484</v>
      </c>
      <c r="D299" s="11">
        <f t="shared" si="173"/>
        <v>-9.9662579722860389</v>
      </c>
      <c r="E299" s="8">
        <f t="shared" si="188"/>
        <v>-180</v>
      </c>
      <c r="F299" s="3">
        <f t="shared" si="188"/>
        <v>-165</v>
      </c>
      <c r="G299" s="3">
        <f t="shared" si="188"/>
        <v>-150</v>
      </c>
      <c r="H299" s="3">
        <f t="shared" si="187"/>
        <v>-135</v>
      </c>
      <c r="I299" s="3">
        <f t="shared" si="187"/>
        <v>-120</v>
      </c>
      <c r="J299" s="3">
        <f t="shared" si="187"/>
        <v>-105</v>
      </c>
      <c r="K299" s="3">
        <f t="shared" si="187"/>
        <v>-90</v>
      </c>
      <c r="L299" s="3">
        <f t="shared" si="190"/>
        <v>-75</v>
      </c>
      <c r="M299" s="3">
        <f t="shared" si="189"/>
        <v>-60</v>
      </c>
      <c r="N299" s="3">
        <f t="shared" si="184"/>
        <v>-45</v>
      </c>
      <c r="O299" s="3">
        <f t="shared" si="164"/>
        <v>-30</v>
      </c>
      <c r="P299" s="3">
        <f t="shared" si="164"/>
        <v>-15</v>
      </c>
      <c r="Q299" s="3">
        <f t="shared" si="164"/>
        <v>0</v>
      </c>
      <c r="R299" s="3">
        <f t="shared" si="164"/>
        <v>15</v>
      </c>
      <c r="S299" s="3">
        <f t="shared" si="164"/>
        <v>30</v>
      </c>
      <c r="T299" s="3">
        <f t="shared" si="164"/>
        <v>45</v>
      </c>
      <c r="U299" s="3">
        <f t="shared" si="164"/>
        <v>60</v>
      </c>
      <c r="V299" s="3">
        <f t="shared" si="191"/>
        <v>75</v>
      </c>
      <c r="W299" s="3">
        <f t="shared" si="191"/>
        <v>90</v>
      </c>
      <c r="X299" s="3">
        <f t="shared" si="191"/>
        <v>105</v>
      </c>
      <c r="Y299" s="3">
        <f t="shared" si="191"/>
        <v>120</v>
      </c>
      <c r="Z299" s="3">
        <f t="shared" si="198"/>
        <v>135</v>
      </c>
      <c r="AA299" s="3">
        <f t="shared" si="196"/>
        <v>150</v>
      </c>
      <c r="AB299" s="3">
        <f t="shared" si="196"/>
        <v>165</v>
      </c>
      <c r="AC299" s="3">
        <f t="shared" si="196"/>
        <v>180</v>
      </c>
      <c r="AD299" s="7">
        <f t="shared" si="174"/>
        <v>147.91374202771397</v>
      </c>
      <c r="AE299" s="7">
        <f t="shared" si="174"/>
        <v>144.70216929916594</v>
      </c>
      <c r="AF299" s="7">
        <f t="shared" si="174"/>
        <v>136.46955887324432</v>
      </c>
      <c r="AG299" s="7">
        <f t="shared" si="165"/>
        <v>125.45113149293502</v>
      </c>
      <c r="AH299" s="7">
        <f t="shared" si="165"/>
        <v>113.01925566000278</v>
      </c>
      <c r="AI299" s="7">
        <f t="shared" si="165"/>
        <v>99.844958810765334</v>
      </c>
      <c r="AJ299" s="7">
        <f t="shared" si="165"/>
        <v>86.263476598011437</v>
      </c>
      <c r="AK299" s="7">
        <f t="shared" si="185"/>
        <v>72.463126451005934</v>
      </c>
      <c r="AL299" s="7">
        <f t="shared" si="175"/>
        <v>58.57531619562986</v>
      </c>
      <c r="AM299" s="7">
        <f t="shared" si="175"/>
        <v>44.736990315933859</v>
      </c>
      <c r="AN299" s="7">
        <f t="shared" si="175"/>
        <v>31.202087341663926</v>
      </c>
      <c r="AO299" s="7">
        <f t="shared" si="175"/>
        <v>18.827174496988839</v>
      </c>
      <c r="AP299" s="7">
        <f t="shared" si="200"/>
        <v>12.153742027713974</v>
      </c>
      <c r="AQ299" s="7">
        <f t="shared" si="192"/>
        <v>18.827174496988839</v>
      </c>
      <c r="AR299" s="7">
        <f t="shared" si="192"/>
        <v>31.202087341663926</v>
      </c>
      <c r="AS299" s="7">
        <f t="shared" si="192"/>
        <v>44.736990315933859</v>
      </c>
      <c r="AT299" s="7">
        <f t="shared" si="192"/>
        <v>58.57531619562986</v>
      </c>
      <c r="AU299" s="7">
        <f t="shared" si="193"/>
        <v>72.463126451005934</v>
      </c>
      <c r="AV299" s="7">
        <f t="shared" si="193"/>
        <v>86.263476598011437</v>
      </c>
      <c r="AW299" s="7">
        <f t="shared" si="193"/>
        <v>99.844958810765334</v>
      </c>
      <c r="AX299" s="7">
        <f t="shared" si="193"/>
        <v>113.01925566000278</v>
      </c>
      <c r="AY299" s="7">
        <f t="shared" si="199"/>
        <v>125.45113149293502</v>
      </c>
      <c r="AZ299" s="7">
        <f t="shared" si="197"/>
        <v>136.46955887324432</v>
      </c>
      <c r="BA299" s="7">
        <f t="shared" si="197"/>
        <v>144.70216929916594</v>
      </c>
      <c r="BB299" s="7">
        <f t="shared" si="197"/>
        <v>147.91374202771397</v>
      </c>
      <c r="BC299" s="7">
        <f t="shared" si="176"/>
        <v>94.095774442971404</v>
      </c>
      <c r="BD299" s="7">
        <f t="shared" si="166"/>
        <v>12.546103259062853</v>
      </c>
      <c r="BE299" s="40">
        <f t="shared" si="177"/>
        <v>1.0080140408291658</v>
      </c>
      <c r="BF299" s="40">
        <f t="shared" si="178"/>
        <v>0</v>
      </c>
      <c r="BG299" s="40">
        <f t="shared" si="179"/>
        <v>0</v>
      </c>
      <c r="BH299" s="40">
        <f t="shared" si="179"/>
        <v>0</v>
      </c>
      <c r="BI299" s="40">
        <f t="shared" si="179"/>
        <v>0</v>
      </c>
      <c r="BJ299" s="40">
        <f t="shared" si="167"/>
        <v>0</v>
      </c>
      <c r="BK299" s="40">
        <f t="shared" si="167"/>
        <v>0</v>
      </c>
      <c r="BL299" s="40">
        <f t="shared" si="180"/>
        <v>89.799162840104358</v>
      </c>
      <c r="BM299" s="40">
        <f t="shared" si="180"/>
        <v>415.204791908603</v>
      </c>
      <c r="BN299" s="40">
        <f t="shared" si="180"/>
        <v>718.43456511431225</v>
      </c>
      <c r="BO299" s="40">
        <f t="shared" si="168"/>
        <v>978.82387452415514</v>
      </c>
      <c r="BP299" s="40">
        <f t="shared" si="168"/>
        <v>1178.6276190155315</v>
      </c>
      <c r="BQ299" s="40">
        <f t="shared" si="168"/>
        <v>1304.2295035926541</v>
      </c>
      <c r="BR299" s="40">
        <f t="shared" si="168"/>
        <v>1347.0699673885194</v>
      </c>
      <c r="BS299" s="40">
        <f t="shared" si="186"/>
        <v>1304.2295035926541</v>
      </c>
      <c r="BT299" s="40">
        <f t="shared" si="181"/>
        <v>1178.6276190155315</v>
      </c>
      <c r="BU299" s="40">
        <f t="shared" si="181"/>
        <v>978.82387452415514</v>
      </c>
      <c r="BV299" s="40">
        <f t="shared" si="181"/>
        <v>718.43456511431225</v>
      </c>
      <c r="BW299" s="40">
        <f t="shared" si="181"/>
        <v>415.204791908603</v>
      </c>
      <c r="BX299" s="40">
        <f t="shared" si="201"/>
        <v>89.799162840104358</v>
      </c>
      <c r="BY299" s="40">
        <f t="shared" si="194"/>
        <v>0</v>
      </c>
      <c r="BZ299" s="40">
        <f t="shared" si="194"/>
        <v>0</v>
      </c>
      <c r="CA299" s="40">
        <f t="shared" si="194"/>
        <v>0</v>
      </c>
      <c r="CB299" s="40">
        <f t="shared" si="194"/>
        <v>0</v>
      </c>
      <c r="CC299" s="40">
        <f t="shared" si="195"/>
        <v>0</v>
      </c>
      <c r="CD299" s="40">
        <f t="shared" si="195"/>
        <v>0</v>
      </c>
      <c r="CE299" s="40">
        <f t="shared" si="182"/>
        <v>687.0056833681449</v>
      </c>
      <c r="CF299" s="10">
        <f t="shared" si="169"/>
        <v>1.6422810762437843</v>
      </c>
      <c r="CG299" s="14">
        <v>44484</v>
      </c>
      <c r="CH299" s="35">
        <f t="shared" si="170"/>
        <v>6.9709677419354836</v>
      </c>
      <c r="CI299" s="7">
        <f t="shared" si="171"/>
        <v>38.789864412570296</v>
      </c>
      <c r="CJ299" s="7">
        <f t="shared" si="183"/>
        <v>19.78283085041085</v>
      </c>
      <c r="CK299" s="10">
        <f t="shared" si="172"/>
        <v>22.456485147170767</v>
      </c>
      <c r="CM299" s="17" t="s">
        <v>315</v>
      </c>
      <c r="CN299" t="s">
        <v>329</v>
      </c>
      <c r="CO299" s="18" t="s">
        <v>626</v>
      </c>
      <c r="CP299">
        <v>178</v>
      </c>
      <c r="CQ299">
        <v>189.8</v>
      </c>
      <c r="CR299">
        <v>216.1</v>
      </c>
      <c r="CS299">
        <v>235.2</v>
      </c>
      <c r="CT299">
        <v>221.5</v>
      </c>
      <c r="CU299">
        <v>233</v>
      </c>
      <c r="CV299">
        <v>249.4</v>
      </c>
      <c r="CW299">
        <v>246.8</v>
      </c>
      <c r="CX299">
        <v>203.5</v>
      </c>
      <c r="CY299">
        <v>218.9</v>
      </c>
      <c r="CZ299">
        <v>217.3</v>
      </c>
      <c r="DA299">
        <v>203.9</v>
      </c>
      <c r="DB299">
        <v>2613.4</v>
      </c>
      <c r="DC299" s="17">
        <v>-20.420000000000002</v>
      </c>
      <c r="DD299">
        <v>-49.98</v>
      </c>
      <c r="DE299">
        <v>502.5</v>
      </c>
      <c r="DF299" s="24">
        <v>27946</v>
      </c>
    </row>
    <row r="300" spans="1:110" ht="15.75" thickBot="1" x14ac:dyDescent="0.3">
      <c r="A300" s="8">
        <v>289</v>
      </c>
      <c r="B300" s="3" t="s">
        <v>25</v>
      </c>
      <c r="C300" s="14">
        <v>44485</v>
      </c>
      <c r="D300" s="11">
        <f t="shared" si="173"/>
        <v>-10.330165493019102</v>
      </c>
      <c r="E300" s="8">
        <f t="shared" si="188"/>
        <v>-180</v>
      </c>
      <c r="F300" s="3">
        <f t="shared" si="188"/>
        <v>-165</v>
      </c>
      <c r="G300" s="3">
        <f t="shared" si="188"/>
        <v>-150</v>
      </c>
      <c r="H300" s="3">
        <f t="shared" si="187"/>
        <v>-135</v>
      </c>
      <c r="I300" s="3">
        <f t="shared" si="187"/>
        <v>-120</v>
      </c>
      <c r="J300" s="3">
        <f t="shared" si="187"/>
        <v>-105</v>
      </c>
      <c r="K300" s="3">
        <f t="shared" si="187"/>
        <v>-90</v>
      </c>
      <c r="L300" s="3">
        <f t="shared" si="190"/>
        <v>-75</v>
      </c>
      <c r="M300" s="3">
        <f t="shared" si="189"/>
        <v>-60</v>
      </c>
      <c r="N300" s="3">
        <f t="shared" si="184"/>
        <v>-45</v>
      </c>
      <c r="O300" s="3">
        <f t="shared" si="164"/>
        <v>-30</v>
      </c>
      <c r="P300" s="3">
        <f t="shared" si="164"/>
        <v>-15</v>
      </c>
      <c r="Q300" s="3">
        <f t="shared" si="164"/>
        <v>0</v>
      </c>
      <c r="R300" s="3">
        <f t="shared" si="164"/>
        <v>15</v>
      </c>
      <c r="S300" s="3">
        <f t="shared" si="164"/>
        <v>30</v>
      </c>
      <c r="T300" s="3">
        <f t="shared" si="164"/>
        <v>45</v>
      </c>
      <c r="U300" s="3">
        <f t="shared" si="164"/>
        <v>60</v>
      </c>
      <c r="V300" s="3">
        <f t="shared" si="191"/>
        <v>75</v>
      </c>
      <c r="W300" s="3">
        <f t="shared" si="191"/>
        <v>90</v>
      </c>
      <c r="X300" s="3">
        <f t="shared" si="191"/>
        <v>105</v>
      </c>
      <c r="Y300" s="3">
        <f t="shared" si="191"/>
        <v>120</v>
      </c>
      <c r="Z300" s="3">
        <f t="shared" si="198"/>
        <v>135</v>
      </c>
      <c r="AA300" s="3">
        <f t="shared" si="196"/>
        <v>150</v>
      </c>
      <c r="AB300" s="3">
        <f t="shared" si="196"/>
        <v>165</v>
      </c>
      <c r="AC300" s="3">
        <f t="shared" si="196"/>
        <v>180</v>
      </c>
      <c r="AD300" s="7">
        <f t="shared" si="174"/>
        <v>147.54983450698089</v>
      </c>
      <c r="AE300" s="7">
        <f t="shared" si="174"/>
        <v>144.37079175521006</v>
      </c>
      <c r="AF300" s="7">
        <f t="shared" si="174"/>
        <v>136.19969537425192</v>
      </c>
      <c r="AG300" s="7">
        <f t="shared" si="165"/>
        <v>125.23428113624428</v>
      </c>
      <c r="AH300" s="7">
        <f t="shared" si="165"/>
        <v>112.84055053188007</v>
      </c>
      <c r="AI300" s="7">
        <f t="shared" si="165"/>
        <v>99.692489873666176</v>
      </c>
      <c r="AJ300" s="7">
        <f t="shared" si="165"/>
        <v>86.128294196118105</v>
      </c>
      <c r="AK300" s="7">
        <f t="shared" si="185"/>
        <v>72.337746930541698</v>
      </c>
      <c r="AL300" s="7">
        <f t="shared" si="175"/>
        <v>58.451970433500421</v>
      </c>
      <c r="AM300" s="7">
        <f t="shared" si="175"/>
        <v>44.604873096707422</v>
      </c>
      <c r="AN300" s="7">
        <f t="shared" si="175"/>
        <v>31.040642373829723</v>
      </c>
      <c r="AO300" s="7">
        <f t="shared" si="175"/>
        <v>18.585500121766628</v>
      </c>
      <c r="AP300" s="7">
        <f t="shared" si="200"/>
        <v>11.789834506980897</v>
      </c>
      <c r="AQ300" s="7">
        <f t="shared" si="192"/>
        <v>18.585500121766628</v>
      </c>
      <c r="AR300" s="7">
        <f t="shared" si="192"/>
        <v>31.040642373829723</v>
      </c>
      <c r="AS300" s="7">
        <f t="shared" si="192"/>
        <v>44.604873096707422</v>
      </c>
      <c r="AT300" s="7">
        <f t="shared" si="192"/>
        <v>58.451970433500421</v>
      </c>
      <c r="AU300" s="7">
        <f t="shared" si="193"/>
        <v>72.337746930541698</v>
      </c>
      <c r="AV300" s="7">
        <f t="shared" si="193"/>
        <v>86.128294196118105</v>
      </c>
      <c r="AW300" s="7">
        <f t="shared" si="193"/>
        <v>99.692489873666176</v>
      </c>
      <c r="AX300" s="7">
        <f t="shared" si="193"/>
        <v>112.84055053188007</v>
      </c>
      <c r="AY300" s="7">
        <f t="shared" si="199"/>
        <v>125.23428113624428</v>
      </c>
      <c r="AZ300" s="7">
        <f t="shared" si="197"/>
        <v>136.19969537425192</v>
      </c>
      <c r="BA300" s="7">
        <f t="shared" si="197"/>
        <v>144.37079175521006</v>
      </c>
      <c r="BB300" s="7">
        <f t="shared" si="197"/>
        <v>147.54983450698089</v>
      </c>
      <c r="BC300" s="7">
        <f t="shared" si="176"/>
        <v>94.24883533103322</v>
      </c>
      <c r="BD300" s="7">
        <f t="shared" si="166"/>
        <v>12.566511377471096</v>
      </c>
      <c r="BE300" s="40">
        <f t="shared" si="177"/>
        <v>1.0085638893033033</v>
      </c>
      <c r="BF300" s="40">
        <f t="shared" si="178"/>
        <v>0</v>
      </c>
      <c r="BG300" s="40">
        <f t="shared" si="179"/>
        <v>0</v>
      </c>
      <c r="BH300" s="40">
        <f t="shared" si="179"/>
        <v>0</v>
      </c>
      <c r="BI300" s="40">
        <f t="shared" si="179"/>
        <v>0</v>
      </c>
      <c r="BJ300" s="40">
        <f t="shared" si="167"/>
        <v>0</v>
      </c>
      <c r="BK300" s="40">
        <f t="shared" si="167"/>
        <v>0</v>
      </c>
      <c r="BL300" s="40">
        <f t="shared" si="180"/>
        <v>93.093868976176637</v>
      </c>
      <c r="BM300" s="40">
        <f t="shared" si="180"/>
        <v>418.30706311003303</v>
      </c>
      <c r="BN300" s="40">
        <f t="shared" si="180"/>
        <v>721.35751550388147</v>
      </c>
      <c r="BO300" s="40">
        <f t="shared" si="168"/>
        <v>981.59283864163262</v>
      </c>
      <c r="BP300" s="40">
        <f t="shared" si="168"/>
        <v>1181.2784253106549</v>
      </c>
      <c r="BQ300" s="40">
        <f t="shared" si="168"/>
        <v>1306.8060327754888</v>
      </c>
      <c r="BR300" s="40">
        <f t="shared" si="168"/>
        <v>1349.6211620315855</v>
      </c>
      <c r="BS300" s="40">
        <f t="shared" si="186"/>
        <v>1306.8060327754888</v>
      </c>
      <c r="BT300" s="40">
        <f t="shared" si="181"/>
        <v>1181.2784253106549</v>
      </c>
      <c r="BU300" s="40">
        <f t="shared" si="181"/>
        <v>981.59283864163262</v>
      </c>
      <c r="BV300" s="40">
        <f t="shared" si="181"/>
        <v>721.35751550388147</v>
      </c>
      <c r="BW300" s="40">
        <f t="shared" si="181"/>
        <v>418.30706311003303</v>
      </c>
      <c r="BX300" s="40">
        <f t="shared" si="201"/>
        <v>93.093868976176637</v>
      </c>
      <c r="BY300" s="40">
        <f t="shared" si="194"/>
        <v>0</v>
      </c>
      <c r="BZ300" s="40">
        <f t="shared" si="194"/>
        <v>0</v>
      </c>
      <c r="CA300" s="40">
        <f t="shared" si="194"/>
        <v>0</v>
      </c>
      <c r="CB300" s="40">
        <f t="shared" si="194"/>
        <v>0</v>
      </c>
      <c r="CC300" s="40">
        <f t="shared" si="195"/>
        <v>0</v>
      </c>
      <c r="CD300" s="40">
        <f t="shared" si="195"/>
        <v>0</v>
      </c>
      <c r="CE300" s="40">
        <f t="shared" si="182"/>
        <v>688.30679263610864</v>
      </c>
      <c r="CF300" s="10">
        <f t="shared" si="169"/>
        <v>1.6449524926964896</v>
      </c>
      <c r="CG300" s="14">
        <v>44485</v>
      </c>
      <c r="CH300" s="35">
        <f t="shared" si="170"/>
        <v>6.9709677419354836</v>
      </c>
      <c r="CI300" s="7">
        <f t="shared" si="171"/>
        <v>38.920723870853763</v>
      </c>
      <c r="CJ300" s="7">
        <f t="shared" si="183"/>
        <v>19.849569174135418</v>
      </c>
      <c r="CK300" s="10">
        <f t="shared" si="172"/>
        <v>22.513980819427641</v>
      </c>
      <c r="CM300" s="19" t="s">
        <v>125</v>
      </c>
      <c r="CN300" s="20" t="s">
        <v>137</v>
      </c>
      <c r="CO300" s="21" t="s">
        <v>627</v>
      </c>
      <c r="CP300" s="20">
        <v>163.69999999999999</v>
      </c>
      <c r="CQ300" s="20">
        <v>141.80000000000001</v>
      </c>
      <c r="CR300" s="20">
        <v>145.9</v>
      </c>
      <c r="CS300" s="20">
        <v>154.69999999999999</v>
      </c>
      <c r="CT300" s="20">
        <v>201.1</v>
      </c>
      <c r="CU300" s="20">
        <v>236.5</v>
      </c>
      <c r="CV300" s="20">
        <v>250.9</v>
      </c>
      <c r="CW300" s="20">
        <v>262.10000000000002</v>
      </c>
      <c r="CX300" s="20">
        <v>249.4</v>
      </c>
      <c r="CY300" s="20">
        <v>224.6</v>
      </c>
      <c r="CZ300" s="20">
        <v>192.2</v>
      </c>
      <c r="DA300" s="20">
        <v>190.7</v>
      </c>
      <c r="DB300" s="20">
        <v>2413.6</v>
      </c>
      <c r="DC300" s="19">
        <v>-3.27</v>
      </c>
      <c r="DD300" s="20">
        <v>-45.65</v>
      </c>
      <c r="DE300" s="20">
        <v>45.28</v>
      </c>
      <c r="DF300" s="25">
        <v>25805</v>
      </c>
    </row>
    <row r="301" spans="1:110" ht="15.75" thickBot="1" x14ac:dyDescent="0.3">
      <c r="A301" s="8">
        <v>290</v>
      </c>
      <c r="B301" s="3" t="s">
        <v>25</v>
      </c>
      <c r="C301" s="14">
        <v>44486</v>
      </c>
      <c r="D301" s="11">
        <f t="shared" si="173"/>
        <v>-10.691011962773354</v>
      </c>
      <c r="E301" s="8">
        <f t="shared" si="188"/>
        <v>-180</v>
      </c>
      <c r="F301" s="3">
        <f t="shared" si="188"/>
        <v>-165</v>
      </c>
      <c r="G301" s="3">
        <f t="shared" si="188"/>
        <v>-150</v>
      </c>
      <c r="H301" s="3">
        <f t="shared" si="187"/>
        <v>-135</v>
      </c>
      <c r="I301" s="3">
        <f t="shared" si="187"/>
        <v>-120</v>
      </c>
      <c r="J301" s="3">
        <f t="shared" si="187"/>
        <v>-105</v>
      </c>
      <c r="K301" s="3">
        <f t="shared" si="187"/>
        <v>-90</v>
      </c>
      <c r="L301" s="3">
        <f t="shared" si="190"/>
        <v>-75</v>
      </c>
      <c r="M301" s="3">
        <f t="shared" si="189"/>
        <v>-60</v>
      </c>
      <c r="N301" s="3">
        <f t="shared" si="184"/>
        <v>-45</v>
      </c>
      <c r="O301" s="3">
        <f t="shared" si="164"/>
        <v>-30</v>
      </c>
      <c r="P301" s="3">
        <f t="shared" si="164"/>
        <v>-15</v>
      </c>
      <c r="Q301" s="3">
        <f t="shared" si="164"/>
        <v>0</v>
      </c>
      <c r="R301" s="3">
        <f t="shared" si="164"/>
        <v>15</v>
      </c>
      <c r="S301" s="3">
        <f t="shared" si="164"/>
        <v>30</v>
      </c>
      <c r="T301" s="3">
        <f t="shared" si="164"/>
        <v>45</v>
      </c>
      <c r="U301" s="3">
        <f t="shared" si="164"/>
        <v>60</v>
      </c>
      <c r="V301" s="3">
        <f t="shared" si="191"/>
        <v>75</v>
      </c>
      <c r="W301" s="3">
        <f t="shared" si="191"/>
        <v>90</v>
      </c>
      <c r="X301" s="3">
        <f t="shared" si="191"/>
        <v>105</v>
      </c>
      <c r="Y301" s="3">
        <f t="shared" si="191"/>
        <v>120</v>
      </c>
      <c r="Z301" s="3">
        <f t="shared" si="198"/>
        <v>135</v>
      </c>
      <c r="AA301" s="3">
        <f t="shared" si="196"/>
        <v>150</v>
      </c>
      <c r="AB301" s="3">
        <f t="shared" si="196"/>
        <v>165</v>
      </c>
      <c r="AC301" s="3">
        <f t="shared" si="196"/>
        <v>180</v>
      </c>
      <c r="AD301" s="7">
        <f t="shared" si="174"/>
        <v>147.18898803722664</v>
      </c>
      <c r="AE301" s="7">
        <f t="shared" si="174"/>
        <v>144.04166208167675</v>
      </c>
      <c r="AF301" s="7">
        <f t="shared" si="174"/>
        <v>135.9310359350406</v>
      </c>
      <c r="AG301" s="7">
        <f t="shared" si="165"/>
        <v>125.01821799249882</v>
      </c>
      <c r="AH301" s="7">
        <f t="shared" si="165"/>
        <v>112.66262008510347</v>
      </c>
      <c r="AI301" s="7">
        <f t="shared" si="165"/>
        <v>99.540982202763146</v>
      </c>
      <c r="AJ301" s="7">
        <f t="shared" si="165"/>
        <v>85.994382046057112</v>
      </c>
      <c r="AK301" s="7">
        <f t="shared" si="185"/>
        <v>72.214062917934911</v>
      </c>
      <c r="AL301" s="7">
        <f t="shared" si="175"/>
        <v>58.330904026021791</v>
      </c>
      <c r="AM301" s="7">
        <f t="shared" si="175"/>
        <v>44.475880755030147</v>
      </c>
      <c r="AN301" s="7">
        <f t="shared" si="175"/>
        <v>30.883615283140809</v>
      </c>
      <c r="AO301" s="7">
        <f t="shared" si="175"/>
        <v>18.349699783589667</v>
      </c>
      <c r="AP301" s="7">
        <f t="shared" si="200"/>
        <v>11.428988037226658</v>
      </c>
      <c r="AQ301" s="7">
        <f t="shared" si="192"/>
        <v>18.349699783589667</v>
      </c>
      <c r="AR301" s="7">
        <f t="shared" si="192"/>
        <v>30.883615283140809</v>
      </c>
      <c r="AS301" s="7">
        <f t="shared" si="192"/>
        <v>44.475880755030147</v>
      </c>
      <c r="AT301" s="7">
        <f t="shared" si="192"/>
        <v>58.330904026021791</v>
      </c>
      <c r="AU301" s="7">
        <f t="shared" si="193"/>
        <v>72.214062917934911</v>
      </c>
      <c r="AV301" s="7">
        <f t="shared" si="193"/>
        <v>85.994382046057112</v>
      </c>
      <c r="AW301" s="7">
        <f t="shared" si="193"/>
        <v>99.540982202763146</v>
      </c>
      <c r="AX301" s="7">
        <f t="shared" si="193"/>
        <v>112.66262008510347</v>
      </c>
      <c r="AY301" s="7">
        <f t="shared" si="199"/>
        <v>125.01821799249882</v>
      </c>
      <c r="AZ301" s="7">
        <f t="shared" si="197"/>
        <v>135.9310359350406</v>
      </c>
      <c r="BA301" s="7">
        <f t="shared" si="197"/>
        <v>144.04166208167675</v>
      </c>
      <c r="BB301" s="7">
        <f t="shared" si="197"/>
        <v>147.18898803722664</v>
      </c>
      <c r="BC301" s="7">
        <f t="shared" si="176"/>
        <v>94.400989141937913</v>
      </c>
      <c r="BD301" s="7">
        <f t="shared" si="166"/>
        <v>12.586798552258388</v>
      </c>
      <c r="BE301" s="40">
        <f t="shared" si="177"/>
        <v>1.0091112001122164</v>
      </c>
      <c r="BF301" s="40">
        <f t="shared" si="178"/>
        <v>0</v>
      </c>
      <c r="BG301" s="40">
        <f t="shared" si="179"/>
        <v>0</v>
      </c>
      <c r="BH301" s="40">
        <f t="shared" si="179"/>
        <v>0</v>
      </c>
      <c r="BI301" s="40">
        <f t="shared" si="179"/>
        <v>0</v>
      </c>
      <c r="BJ301" s="40">
        <f t="shared" si="167"/>
        <v>0</v>
      </c>
      <c r="BK301" s="40">
        <f t="shared" si="167"/>
        <v>0</v>
      </c>
      <c r="BL301" s="40">
        <f t="shared" si="180"/>
        <v>96.360845318183678</v>
      </c>
      <c r="BM301" s="40">
        <f t="shared" si="180"/>
        <v>421.37053617036679</v>
      </c>
      <c r="BN301" s="40">
        <f t="shared" si="180"/>
        <v>724.23135369488398</v>
      </c>
      <c r="BO301" s="40">
        <f t="shared" si="168"/>
        <v>984.3038336786027</v>
      </c>
      <c r="BP301" s="40">
        <f t="shared" si="168"/>
        <v>1183.8644664007281</v>
      </c>
      <c r="BQ301" s="40">
        <f t="shared" si="168"/>
        <v>1309.313524530786</v>
      </c>
      <c r="BR301" s="40">
        <f t="shared" si="168"/>
        <v>1352.1018620715834</v>
      </c>
      <c r="BS301" s="40">
        <f t="shared" si="186"/>
        <v>1309.313524530786</v>
      </c>
      <c r="BT301" s="40">
        <f t="shared" si="181"/>
        <v>1183.8644664007281</v>
      </c>
      <c r="BU301" s="40">
        <f t="shared" si="181"/>
        <v>984.3038336786027</v>
      </c>
      <c r="BV301" s="40">
        <f t="shared" si="181"/>
        <v>724.23135369488398</v>
      </c>
      <c r="BW301" s="40">
        <f t="shared" si="181"/>
        <v>421.37053617036679</v>
      </c>
      <c r="BX301" s="40">
        <f t="shared" si="201"/>
        <v>96.360845318183678</v>
      </c>
      <c r="BY301" s="40">
        <f t="shared" si="194"/>
        <v>0</v>
      </c>
      <c r="BZ301" s="40">
        <f t="shared" si="194"/>
        <v>0</v>
      </c>
      <c r="CA301" s="40">
        <f t="shared" si="194"/>
        <v>0</v>
      </c>
      <c r="CB301" s="40">
        <f t="shared" si="194"/>
        <v>0</v>
      </c>
      <c r="CC301" s="40">
        <f t="shared" si="195"/>
        <v>0</v>
      </c>
      <c r="CD301" s="40">
        <f t="shared" si="195"/>
        <v>0</v>
      </c>
      <c r="CE301" s="40">
        <f t="shared" si="182"/>
        <v>689.57194965650751</v>
      </c>
      <c r="CF301" s="10">
        <f t="shared" si="169"/>
        <v>1.6476080776662334</v>
      </c>
      <c r="CG301" s="14">
        <v>44486</v>
      </c>
      <c r="CH301" s="35">
        <f t="shared" si="170"/>
        <v>6.9709677419354836</v>
      </c>
      <c r="CI301" s="7">
        <f t="shared" si="171"/>
        <v>39.048885454378485</v>
      </c>
      <c r="CJ301" s="7">
        <f t="shared" si="183"/>
        <v>19.914931581733029</v>
      </c>
      <c r="CK301" s="10">
        <f t="shared" si="172"/>
        <v>22.569961820756173</v>
      </c>
    </row>
    <row r="302" spans="1:110" ht="15.75" thickBot="1" x14ac:dyDescent="0.3">
      <c r="A302" s="8">
        <v>291</v>
      </c>
      <c r="B302" s="3" t="s">
        <v>25</v>
      </c>
      <c r="C302" s="14">
        <v>44487</v>
      </c>
      <c r="D302" s="11">
        <f t="shared" si="173"/>
        <v>-11.0486904549521</v>
      </c>
      <c r="E302" s="8">
        <f t="shared" si="188"/>
        <v>-180</v>
      </c>
      <c r="F302" s="3">
        <f t="shared" si="188"/>
        <v>-165</v>
      </c>
      <c r="G302" s="3">
        <f t="shared" si="188"/>
        <v>-150</v>
      </c>
      <c r="H302" s="3">
        <f t="shared" si="187"/>
        <v>-135</v>
      </c>
      <c r="I302" s="3">
        <f t="shared" si="187"/>
        <v>-120</v>
      </c>
      <c r="J302" s="3">
        <f t="shared" si="187"/>
        <v>-105</v>
      </c>
      <c r="K302" s="3">
        <f t="shared" si="187"/>
        <v>-90</v>
      </c>
      <c r="L302" s="3">
        <f t="shared" si="190"/>
        <v>-75</v>
      </c>
      <c r="M302" s="3">
        <f t="shared" si="189"/>
        <v>-60</v>
      </c>
      <c r="N302" s="3">
        <f t="shared" si="184"/>
        <v>-45</v>
      </c>
      <c r="O302" s="3">
        <f t="shared" si="164"/>
        <v>-30</v>
      </c>
      <c r="P302" s="3">
        <f t="shared" si="164"/>
        <v>-15</v>
      </c>
      <c r="Q302" s="3">
        <f t="shared" si="164"/>
        <v>0</v>
      </c>
      <c r="R302" s="3">
        <f t="shared" si="164"/>
        <v>15</v>
      </c>
      <c r="S302" s="3">
        <f t="shared" si="164"/>
        <v>30</v>
      </c>
      <c r="T302" s="3">
        <f t="shared" si="164"/>
        <v>45</v>
      </c>
      <c r="U302" s="3">
        <f t="shared" si="164"/>
        <v>60</v>
      </c>
      <c r="V302" s="3">
        <f t="shared" si="191"/>
        <v>75</v>
      </c>
      <c r="W302" s="3">
        <f t="shared" si="191"/>
        <v>90</v>
      </c>
      <c r="X302" s="3">
        <f t="shared" si="191"/>
        <v>105</v>
      </c>
      <c r="Y302" s="3">
        <f t="shared" si="191"/>
        <v>120</v>
      </c>
      <c r="Z302" s="3">
        <f t="shared" si="198"/>
        <v>135</v>
      </c>
      <c r="AA302" s="3">
        <f t="shared" si="196"/>
        <v>150</v>
      </c>
      <c r="AB302" s="3">
        <f t="shared" si="196"/>
        <v>165</v>
      </c>
      <c r="AC302" s="3">
        <f t="shared" si="196"/>
        <v>180</v>
      </c>
      <c r="AD302" s="7">
        <f t="shared" si="174"/>
        <v>146.8313095450479</v>
      </c>
      <c r="AE302" s="7">
        <f t="shared" si="174"/>
        <v>143.7149063792732</v>
      </c>
      <c r="AF302" s="7">
        <f t="shared" si="174"/>
        <v>135.66370748074132</v>
      </c>
      <c r="AG302" s="7">
        <f t="shared" si="165"/>
        <v>124.80304629705905</v>
      </c>
      <c r="AH302" s="7">
        <f t="shared" si="165"/>
        <v>112.48554387857281</v>
      </c>
      <c r="AI302" s="7">
        <f t="shared" si="165"/>
        <v>99.390494280511732</v>
      </c>
      <c r="AJ302" s="7">
        <f t="shared" si="165"/>
        <v>85.861780979826591</v>
      </c>
      <c r="AK302" s="7">
        <f t="shared" si="185"/>
        <v>72.092100122379321</v>
      </c>
      <c r="AL302" s="7">
        <f t="shared" si="175"/>
        <v>58.212129814704454</v>
      </c>
      <c r="AM302" s="7">
        <f t="shared" si="175"/>
        <v>44.350017646100468</v>
      </c>
      <c r="AN302" s="7">
        <f t="shared" si="175"/>
        <v>30.731020213298272</v>
      </c>
      <c r="AO302" s="7">
        <f t="shared" si="175"/>
        <v>18.119891837245696</v>
      </c>
      <c r="AP302" s="7">
        <f t="shared" si="200"/>
        <v>11.071309545047912</v>
      </c>
      <c r="AQ302" s="7">
        <f t="shared" si="192"/>
        <v>18.119891837245696</v>
      </c>
      <c r="AR302" s="7">
        <f t="shared" si="192"/>
        <v>30.731020213298272</v>
      </c>
      <c r="AS302" s="7">
        <f t="shared" si="192"/>
        <v>44.350017646100468</v>
      </c>
      <c r="AT302" s="7">
        <f t="shared" si="192"/>
        <v>58.212129814704454</v>
      </c>
      <c r="AU302" s="7">
        <f t="shared" si="193"/>
        <v>72.092100122379321</v>
      </c>
      <c r="AV302" s="7">
        <f t="shared" si="193"/>
        <v>85.861780979826591</v>
      </c>
      <c r="AW302" s="7">
        <f t="shared" si="193"/>
        <v>99.390494280511732</v>
      </c>
      <c r="AX302" s="7">
        <f t="shared" si="193"/>
        <v>112.48554387857281</v>
      </c>
      <c r="AY302" s="7">
        <f t="shared" si="199"/>
        <v>124.80304629705905</v>
      </c>
      <c r="AZ302" s="7">
        <f t="shared" si="197"/>
        <v>135.66370748074132</v>
      </c>
      <c r="BA302" s="7">
        <f t="shared" si="197"/>
        <v>143.7149063792732</v>
      </c>
      <c r="BB302" s="7">
        <f t="shared" si="197"/>
        <v>146.8313095450479</v>
      </c>
      <c r="BC302" s="7">
        <f t="shared" si="176"/>
        <v>94.552195410486831</v>
      </c>
      <c r="BD302" s="7">
        <f t="shared" si="166"/>
        <v>12.606959388064912</v>
      </c>
      <c r="BE302" s="40">
        <f t="shared" si="177"/>
        <v>1.0096558110759004</v>
      </c>
      <c r="BF302" s="40">
        <f t="shared" si="178"/>
        <v>0</v>
      </c>
      <c r="BG302" s="40">
        <f t="shared" si="179"/>
        <v>0</v>
      </c>
      <c r="BH302" s="40">
        <f t="shared" si="179"/>
        <v>0</v>
      </c>
      <c r="BI302" s="40">
        <f t="shared" si="179"/>
        <v>0</v>
      </c>
      <c r="BJ302" s="40">
        <f t="shared" si="167"/>
        <v>0</v>
      </c>
      <c r="BK302" s="40">
        <f t="shared" si="167"/>
        <v>0</v>
      </c>
      <c r="BL302" s="40">
        <f t="shared" si="180"/>
        <v>99.599017234946118</v>
      </c>
      <c r="BM302" s="40">
        <f t="shared" si="180"/>
        <v>424.39453300371986</v>
      </c>
      <c r="BN302" s="40">
        <f t="shared" si="180"/>
        <v>727.05577112282003</v>
      </c>
      <c r="BO302" s="40">
        <f t="shared" si="168"/>
        <v>986.95686838577421</v>
      </c>
      <c r="BP302" s="40">
        <f t="shared" si="168"/>
        <v>1186.3859945209838</v>
      </c>
      <c r="BQ302" s="40">
        <f t="shared" si="168"/>
        <v>1311.7523841545478</v>
      </c>
      <c r="BR302" s="40">
        <f t="shared" si="168"/>
        <v>1354.5125250106933</v>
      </c>
      <c r="BS302" s="40">
        <f t="shared" si="186"/>
        <v>1311.7523841545478</v>
      </c>
      <c r="BT302" s="40">
        <f t="shared" si="181"/>
        <v>1186.3859945209838</v>
      </c>
      <c r="BU302" s="40">
        <f t="shared" si="181"/>
        <v>986.95686838577421</v>
      </c>
      <c r="BV302" s="40">
        <f t="shared" si="181"/>
        <v>727.05577112282003</v>
      </c>
      <c r="BW302" s="40">
        <f t="shared" si="181"/>
        <v>424.39453300371986</v>
      </c>
      <c r="BX302" s="40">
        <f t="shared" si="201"/>
        <v>99.599017234946118</v>
      </c>
      <c r="BY302" s="40">
        <f t="shared" si="194"/>
        <v>0</v>
      </c>
      <c r="BZ302" s="40">
        <f t="shared" si="194"/>
        <v>0</v>
      </c>
      <c r="CA302" s="40">
        <f t="shared" si="194"/>
        <v>0</v>
      </c>
      <c r="CB302" s="40">
        <f t="shared" si="194"/>
        <v>0</v>
      </c>
      <c r="CC302" s="40">
        <f t="shared" si="195"/>
        <v>0</v>
      </c>
      <c r="CD302" s="40">
        <f t="shared" si="195"/>
        <v>0</v>
      </c>
      <c r="CE302" s="40">
        <f t="shared" si="182"/>
        <v>690.80138775545356</v>
      </c>
      <c r="CF302" s="10">
        <f t="shared" si="169"/>
        <v>1.6502471249020665</v>
      </c>
      <c r="CG302" s="14">
        <v>44487</v>
      </c>
      <c r="CH302" s="35">
        <f t="shared" si="170"/>
        <v>6.9709677419354836</v>
      </c>
      <c r="CI302" s="7">
        <f t="shared" si="171"/>
        <v>39.174347049051711</v>
      </c>
      <c r="CJ302" s="7">
        <f t="shared" si="183"/>
        <v>19.978916995016373</v>
      </c>
      <c r="CK302" s="10">
        <f t="shared" si="172"/>
        <v>22.624435827435654</v>
      </c>
    </row>
    <row r="303" spans="1:110" ht="15.75" thickBot="1" x14ac:dyDescent="0.3">
      <c r="A303" s="8">
        <v>292</v>
      </c>
      <c r="B303" s="3" t="s">
        <v>25</v>
      </c>
      <c r="C303" s="14">
        <v>44488</v>
      </c>
      <c r="D303" s="11">
        <f t="shared" si="173"/>
        <v>-11.403094981698784</v>
      </c>
      <c r="E303" s="8">
        <f t="shared" si="188"/>
        <v>-180</v>
      </c>
      <c r="F303" s="3">
        <f t="shared" si="188"/>
        <v>-165</v>
      </c>
      <c r="G303" s="3">
        <f t="shared" si="188"/>
        <v>-150</v>
      </c>
      <c r="H303" s="3">
        <f t="shared" si="187"/>
        <v>-135</v>
      </c>
      <c r="I303" s="3">
        <f t="shared" si="187"/>
        <v>-120</v>
      </c>
      <c r="J303" s="3">
        <f t="shared" si="187"/>
        <v>-105</v>
      </c>
      <c r="K303" s="3">
        <f t="shared" si="187"/>
        <v>-90</v>
      </c>
      <c r="L303" s="3">
        <f t="shared" si="190"/>
        <v>-75</v>
      </c>
      <c r="M303" s="3">
        <f t="shared" si="189"/>
        <v>-60</v>
      </c>
      <c r="N303" s="3">
        <f t="shared" si="184"/>
        <v>-45</v>
      </c>
      <c r="O303" s="3">
        <f t="shared" si="164"/>
        <v>-30</v>
      </c>
      <c r="P303" s="3">
        <f t="shared" si="164"/>
        <v>-15</v>
      </c>
      <c r="Q303" s="3">
        <f t="shared" si="164"/>
        <v>0</v>
      </c>
      <c r="R303" s="3">
        <f t="shared" si="164"/>
        <v>15</v>
      </c>
      <c r="S303" s="3">
        <f t="shared" si="164"/>
        <v>30</v>
      </c>
      <c r="T303" s="3">
        <f t="shared" si="164"/>
        <v>45</v>
      </c>
      <c r="U303" s="3">
        <f t="shared" si="164"/>
        <v>60</v>
      </c>
      <c r="V303" s="3">
        <f t="shared" si="191"/>
        <v>75</v>
      </c>
      <c r="W303" s="3">
        <f t="shared" si="191"/>
        <v>90</v>
      </c>
      <c r="X303" s="3">
        <f t="shared" si="191"/>
        <v>105</v>
      </c>
      <c r="Y303" s="3">
        <f t="shared" si="191"/>
        <v>120</v>
      </c>
      <c r="Z303" s="3">
        <f t="shared" si="198"/>
        <v>135</v>
      </c>
      <c r="AA303" s="3">
        <f t="shared" si="196"/>
        <v>150</v>
      </c>
      <c r="AB303" s="3">
        <f t="shared" si="196"/>
        <v>165</v>
      </c>
      <c r="AC303" s="3">
        <f t="shared" si="196"/>
        <v>180</v>
      </c>
      <c r="AD303" s="7">
        <f t="shared" si="174"/>
        <v>146.47690501830121</v>
      </c>
      <c r="AE303" s="7">
        <f t="shared" si="174"/>
        <v>143.39064912261546</v>
      </c>
      <c r="AF303" s="7">
        <f t="shared" si="174"/>
        <v>135.39783578606915</v>
      </c>
      <c r="AG303" s="7">
        <f t="shared" si="165"/>
        <v>124.58886983807815</v>
      </c>
      <c r="AH303" s="7">
        <f t="shared" si="165"/>
        <v>112.30940122263003</v>
      </c>
      <c r="AI303" s="7">
        <f t="shared" si="165"/>
        <v>99.241084204064293</v>
      </c>
      <c r="AJ303" s="7">
        <f t="shared" si="165"/>
        <v>85.730531110503492</v>
      </c>
      <c r="AK303" s="7">
        <f t="shared" si="185"/>
        <v>71.971883027540201</v>
      </c>
      <c r="AL303" s="7">
        <f t="shared" si="175"/>
        <v>58.095658653388327</v>
      </c>
      <c r="AM303" s="7">
        <f t="shared" si="175"/>
        <v>44.227284850052662</v>
      </c>
      <c r="AN303" s="7">
        <f t="shared" si="175"/>
        <v>30.582865532580776</v>
      </c>
      <c r="AO303" s="7">
        <f t="shared" si="175"/>
        <v>17.896187410700083</v>
      </c>
      <c r="AP303" s="7">
        <f t="shared" si="200"/>
        <v>10.716905018301199</v>
      </c>
      <c r="AQ303" s="7">
        <f t="shared" si="192"/>
        <v>17.896187410700083</v>
      </c>
      <c r="AR303" s="7">
        <f t="shared" si="192"/>
        <v>30.582865532580776</v>
      </c>
      <c r="AS303" s="7">
        <f t="shared" si="192"/>
        <v>44.227284850052662</v>
      </c>
      <c r="AT303" s="7">
        <f t="shared" si="192"/>
        <v>58.095658653388327</v>
      </c>
      <c r="AU303" s="7">
        <f t="shared" si="193"/>
        <v>71.971883027540201</v>
      </c>
      <c r="AV303" s="7">
        <f t="shared" si="193"/>
        <v>85.730531110503492</v>
      </c>
      <c r="AW303" s="7">
        <f t="shared" si="193"/>
        <v>99.241084204064293</v>
      </c>
      <c r="AX303" s="7">
        <f t="shared" si="193"/>
        <v>112.30940122263003</v>
      </c>
      <c r="AY303" s="7">
        <f t="shared" si="199"/>
        <v>124.58886983807815</v>
      </c>
      <c r="AZ303" s="7">
        <f t="shared" si="197"/>
        <v>135.39783578606915</v>
      </c>
      <c r="BA303" s="7">
        <f t="shared" si="197"/>
        <v>143.39064912261546</v>
      </c>
      <c r="BB303" s="7">
        <f t="shared" si="197"/>
        <v>146.47690501830121</v>
      </c>
      <c r="BC303" s="7">
        <f t="shared" si="176"/>
        <v>94.702413076984001</v>
      </c>
      <c r="BD303" s="7">
        <f t="shared" si="166"/>
        <v>12.626988410264534</v>
      </c>
      <c r="BE303" s="40">
        <f t="shared" si="177"/>
        <v>1.0101975608143732</v>
      </c>
      <c r="BF303" s="40">
        <f t="shared" si="178"/>
        <v>0</v>
      </c>
      <c r="BG303" s="40">
        <f t="shared" si="179"/>
        <v>0</v>
      </c>
      <c r="BH303" s="40">
        <f t="shared" si="179"/>
        <v>0</v>
      </c>
      <c r="BI303" s="40">
        <f t="shared" si="179"/>
        <v>0</v>
      </c>
      <c r="BJ303" s="40">
        <f t="shared" si="167"/>
        <v>0</v>
      </c>
      <c r="BK303" s="40">
        <f t="shared" si="167"/>
        <v>0</v>
      </c>
      <c r="BL303" s="40">
        <f t="shared" si="180"/>
        <v>102.80732529810879</v>
      </c>
      <c r="BM303" s="40">
        <f t="shared" si="180"/>
        <v>427.37840325429795</v>
      </c>
      <c r="BN303" s="40">
        <f t="shared" si="180"/>
        <v>729.83049862684027</v>
      </c>
      <c r="BO303" s="40">
        <f t="shared" si="168"/>
        <v>989.55200094181657</v>
      </c>
      <c r="BP303" s="40">
        <f t="shared" si="168"/>
        <v>1188.8433190265382</v>
      </c>
      <c r="BQ303" s="40">
        <f t="shared" si="168"/>
        <v>1314.1230788980058</v>
      </c>
      <c r="BR303" s="40">
        <f t="shared" si="168"/>
        <v>1356.8536719555714</v>
      </c>
      <c r="BS303" s="40">
        <f t="shared" si="186"/>
        <v>1314.1230788980058</v>
      </c>
      <c r="BT303" s="40">
        <f t="shared" si="181"/>
        <v>1188.8433190265382</v>
      </c>
      <c r="BU303" s="40">
        <f t="shared" si="181"/>
        <v>989.55200094181657</v>
      </c>
      <c r="BV303" s="40">
        <f t="shared" si="181"/>
        <v>729.83049862684027</v>
      </c>
      <c r="BW303" s="40">
        <f t="shared" si="181"/>
        <v>427.37840325429795</v>
      </c>
      <c r="BX303" s="40">
        <f t="shared" si="201"/>
        <v>102.80732529810879</v>
      </c>
      <c r="BY303" s="40">
        <f t="shared" si="194"/>
        <v>0</v>
      </c>
      <c r="BZ303" s="40">
        <f t="shared" si="194"/>
        <v>0</v>
      </c>
      <c r="CA303" s="40">
        <f t="shared" si="194"/>
        <v>0</v>
      </c>
      <c r="CB303" s="40">
        <f t="shared" si="194"/>
        <v>0</v>
      </c>
      <c r="CC303" s="40">
        <f t="shared" si="195"/>
        <v>0</v>
      </c>
      <c r="CD303" s="40">
        <f t="shared" si="195"/>
        <v>0</v>
      </c>
      <c r="CE303" s="40">
        <f t="shared" si="182"/>
        <v>691.99537269734139</v>
      </c>
      <c r="CF303" s="10">
        <f t="shared" si="169"/>
        <v>1.6528689177771048</v>
      </c>
      <c r="CG303" s="14">
        <v>44488</v>
      </c>
      <c r="CH303" s="35">
        <f t="shared" si="170"/>
        <v>6.9709677419354836</v>
      </c>
      <c r="CI303" s="7">
        <f t="shared" si="171"/>
        <v>39.297108842686399</v>
      </c>
      <c r="CJ303" s="7">
        <f t="shared" si="183"/>
        <v>20.041525509770064</v>
      </c>
      <c r="CK303" s="10">
        <f t="shared" si="172"/>
        <v>22.67741184991225</v>
      </c>
    </row>
    <row r="304" spans="1:110" ht="15.75" thickBot="1" x14ac:dyDescent="0.3">
      <c r="A304" s="8">
        <v>293</v>
      </c>
      <c r="B304" s="3" t="s">
        <v>25</v>
      </c>
      <c r="C304" s="14">
        <v>44489</v>
      </c>
      <c r="D304" s="11">
        <f t="shared" si="173"/>
        <v>-11.754120525303437</v>
      </c>
      <c r="E304" s="8">
        <f t="shared" si="188"/>
        <v>-180</v>
      </c>
      <c r="F304" s="3">
        <f t="shared" si="188"/>
        <v>-165</v>
      </c>
      <c r="G304" s="3">
        <f t="shared" si="188"/>
        <v>-150</v>
      </c>
      <c r="H304" s="3">
        <f t="shared" si="187"/>
        <v>-135</v>
      </c>
      <c r="I304" s="3">
        <f t="shared" si="187"/>
        <v>-120</v>
      </c>
      <c r="J304" s="3">
        <f t="shared" si="187"/>
        <v>-105</v>
      </c>
      <c r="K304" s="3">
        <f t="shared" si="187"/>
        <v>-90</v>
      </c>
      <c r="L304" s="3">
        <f t="shared" si="190"/>
        <v>-75</v>
      </c>
      <c r="M304" s="3">
        <f t="shared" si="189"/>
        <v>-60</v>
      </c>
      <c r="N304" s="3">
        <f t="shared" si="184"/>
        <v>-45</v>
      </c>
      <c r="O304" s="3">
        <f t="shared" si="164"/>
        <v>-30</v>
      </c>
      <c r="P304" s="3">
        <f t="shared" si="164"/>
        <v>-15</v>
      </c>
      <c r="Q304" s="3">
        <f t="shared" si="164"/>
        <v>0</v>
      </c>
      <c r="R304" s="3">
        <f t="shared" si="164"/>
        <v>15</v>
      </c>
      <c r="S304" s="3">
        <f t="shared" si="164"/>
        <v>30</v>
      </c>
      <c r="T304" s="3">
        <f t="shared" si="164"/>
        <v>45</v>
      </c>
      <c r="U304" s="3">
        <f t="shared" si="164"/>
        <v>60</v>
      </c>
      <c r="V304" s="3">
        <f t="shared" si="191"/>
        <v>75</v>
      </c>
      <c r="W304" s="3">
        <f t="shared" si="191"/>
        <v>90</v>
      </c>
      <c r="X304" s="3">
        <f t="shared" si="191"/>
        <v>105</v>
      </c>
      <c r="Y304" s="3">
        <f t="shared" si="191"/>
        <v>120</v>
      </c>
      <c r="Z304" s="3">
        <f t="shared" si="198"/>
        <v>135</v>
      </c>
      <c r="AA304" s="3">
        <f t="shared" si="196"/>
        <v>150</v>
      </c>
      <c r="AB304" s="3">
        <f t="shared" si="196"/>
        <v>165</v>
      </c>
      <c r="AC304" s="3">
        <f t="shared" si="196"/>
        <v>180</v>
      </c>
      <c r="AD304" s="7">
        <f t="shared" si="174"/>
        <v>146.12587947469655</v>
      </c>
      <c r="AE304" s="7">
        <f t="shared" si="174"/>
        <v>143.06901315000351</v>
      </c>
      <c r="AF304" s="7">
        <f t="shared" si="174"/>
        <v>135.13354541959839</v>
      </c>
      <c r="AG304" s="7">
        <f t="shared" si="165"/>
        <v>124.37579188719062</v>
      </c>
      <c r="AH304" s="7">
        <f t="shared" si="165"/>
        <v>112.13427112475074</v>
      </c>
      <c r="AI304" s="7">
        <f t="shared" si="165"/>
        <v>99.092809651324671</v>
      </c>
      <c r="AJ304" s="7">
        <f t="shared" si="165"/>
        <v>85.600671818099784</v>
      </c>
      <c r="AK304" s="7">
        <f t="shared" si="185"/>
        <v>71.853434896460925</v>
      </c>
      <c r="AL304" s="7">
        <f t="shared" si="175"/>
        <v>57.981499431766856</v>
      </c>
      <c r="AM304" s="7">
        <f t="shared" si="175"/>
        <v>44.107680208316481</v>
      </c>
      <c r="AN304" s="7">
        <f t="shared" si="175"/>
        <v>30.43915381830336</v>
      </c>
      <c r="AO304" s="7">
        <f t="shared" si="175"/>
        <v>17.678689818627703</v>
      </c>
      <c r="AP304" s="7">
        <f t="shared" si="200"/>
        <v>10.365879474696609</v>
      </c>
      <c r="AQ304" s="7">
        <f t="shared" si="192"/>
        <v>17.678689818627703</v>
      </c>
      <c r="AR304" s="7">
        <f t="shared" si="192"/>
        <v>30.43915381830336</v>
      </c>
      <c r="AS304" s="7">
        <f t="shared" si="192"/>
        <v>44.107680208316481</v>
      </c>
      <c r="AT304" s="7">
        <f t="shared" si="192"/>
        <v>57.981499431766856</v>
      </c>
      <c r="AU304" s="7">
        <f t="shared" si="193"/>
        <v>71.853434896460925</v>
      </c>
      <c r="AV304" s="7">
        <f t="shared" si="193"/>
        <v>85.600671818099784</v>
      </c>
      <c r="AW304" s="7">
        <f t="shared" si="193"/>
        <v>99.092809651324671</v>
      </c>
      <c r="AX304" s="7">
        <f t="shared" si="193"/>
        <v>112.13427112475074</v>
      </c>
      <c r="AY304" s="7">
        <f t="shared" si="199"/>
        <v>124.37579188719062</v>
      </c>
      <c r="AZ304" s="7">
        <f t="shared" si="197"/>
        <v>135.13354541959839</v>
      </c>
      <c r="BA304" s="7">
        <f t="shared" si="197"/>
        <v>143.06901315000351</v>
      </c>
      <c r="BB304" s="7">
        <f t="shared" si="197"/>
        <v>146.12587947469655</v>
      </c>
      <c r="BC304" s="7">
        <f t="shared" si="176"/>
        <v>94.851600483884255</v>
      </c>
      <c r="BD304" s="7">
        <f t="shared" si="166"/>
        <v>12.6468800645179</v>
      </c>
      <c r="BE304" s="40">
        <f t="shared" si="177"/>
        <v>1.0107362887954954</v>
      </c>
      <c r="BF304" s="40">
        <f t="shared" si="178"/>
        <v>0</v>
      </c>
      <c r="BG304" s="40">
        <f t="shared" si="179"/>
        <v>0</v>
      </c>
      <c r="BH304" s="40">
        <f t="shared" si="179"/>
        <v>0</v>
      </c>
      <c r="BI304" s="40">
        <f t="shared" si="179"/>
        <v>0</v>
      </c>
      <c r="BJ304" s="40">
        <f t="shared" si="167"/>
        <v>0</v>
      </c>
      <c r="BK304" s="40">
        <f t="shared" si="167"/>
        <v>0</v>
      </c>
      <c r="BL304" s="40">
        <f t="shared" si="180"/>
        <v>105.984725764495</v>
      </c>
      <c r="BM304" s="40">
        <f t="shared" si="180"/>
        <v>430.3215242102508</v>
      </c>
      <c r="BN304" s="40">
        <f t="shared" si="180"/>
        <v>732.55530583383074</v>
      </c>
      <c r="BO304" s="40">
        <f t="shared" si="168"/>
        <v>992.08933788252671</v>
      </c>
      <c r="BP304" s="40">
        <f t="shared" si="168"/>
        <v>1191.2368049724876</v>
      </c>
      <c r="BQ304" s="40">
        <f t="shared" si="168"/>
        <v>1316.4261363282826</v>
      </c>
      <c r="BR304" s="40">
        <f t="shared" si="168"/>
        <v>1359.1258859031661</v>
      </c>
      <c r="BS304" s="40">
        <f t="shared" si="186"/>
        <v>1316.4261363282826</v>
      </c>
      <c r="BT304" s="40">
        <f t="shared" si="181"/>
        <v>1191.2368049724876</v>
      </c>
      <c r="BU304" s="40">
        <f t="shared" si="181"/>
        <v>992.08933788252671</v>
      </c>
      <c r="BV304" s="40">
        <f t="shared" si="181"/>
        <v>732.55530583383074</v>
      </c>
      <c r="BW304" s="40">
        <f t="shared" si="181"/>
        <v>430.3215242102508</v>
      </c>
      <c r="BX304" s="40">
        <f t="shared" si="201"/>
        <v>105.984725764495</v>
      </c>
      <c r="BY304" s="40">
        <f t="shared" si="194"/>
        <v>0</v>
      </c>
      <c r="BZ304" s="40">
        <f t="shared" si="194"/>
        <v>0</v>
      </c>
      <c r="CA304" s="40">
        <f t="shared" si="194"/>
        <v>0</v>
      </c>
      <c r="CB304" s="40">
        <f t="shared" si="194"/>
        <v>0</v>
      </c>
      <c r="CC304" s="40">
        <f t="shared" si="195"/>
        <v>0</v>
      </c>
      <c r="CD304" s="40">
        <f t="shared" si="195"/>
        <v>0</v>
      </c>
      <c r="CE304" s="40">
        <f t="shared" si="182"/>
        <v>693.15420181061472</v>
      </c>
      <c r="CF304" s="10">
        <f t="shared" si="169"/>
        <v>1.6554727292300269</v>
      </c>
      <c r="CG304" s="14">
        <v>44489</v>
      </c>
      <c r="CH304" s="35">
        <f t="shared" si="170"/>
        <v>6.9709677419354836</v>
      </c>
      <c r="CI304" s="7">
        <f t="shared" si="171"/>
        <v>39.417173281661867</v>
      </c>
      <c r="CJ304" s="7">
        <f t="shared" si="183"/>
        <v>20.102758373647553</v>
      </c>
      <c r="CK304" s="10">
        <f t="shared" si="172"/>
        <v>22.728900201262384</v>
      </c>
    </row>
    <row r="305" spans="1:89" ht="15.75" thickBot="1" x14ac:dyDescent="0.3">
      <c r="A305" s="8">
        <v>294</v>
      </c>
      <c r="B305" s="3" t="s">
        <v>25</v>
      </c>
      <c r="C305" s="14">
        <v>44490</v>
      </c>
      <c r="D305" s="11">
        <f t="shared" si="173"/>
        <v>-12.101663069321743</v>
      </c>
      <c r="E305" s="8">
        <f t="shared" si="188"/>
        <v>-180</v>
      </c>
      <c r="F305" s="3">
        <f t="shared" si="188"/>
        <v>-165</v>
      </c>
      <c r="G305" s="3">
        <f t="shared" si="188"/>
        <v>-150</v>
      </c>
      <c r="H305" s="3">
        <f t="shared" si="187"/>
        <v>-135</v>
      </c>
      <c r="I305" s="3">
        <f t="shared" si="187"/>
        <v>-120</v>
      </c>
      <c r="J305" s="3">
        <f t="shared" si="187"/>
        <v>-105</v>
      </c>
      <c r="K305" s="3">
        <f t="shared" si="187"/>
        <v>-90</v>
      </c>
      <c r="L305" s="3">
        <f t="shared" si="190"/>
        <v>-75</v>
      </c>
      <c r="M305" s="3">
        <f t="shared" si="189"/>
        <v>-60</v>
      </c>
      <c r="N305" s="3">
        <f t="shared" si="184"/>
        <v>-45</v>
      </c>
      <c r="O305" s="3">
        <f t="shared" si="164"/>
        <v>-30</v>
      </c>
      <c r="P305" s="3">
        <f t="shared" si="164"/>
        <v>-15</v>
      </c>
      <c r="Q305" s="3">
        <f t="shared" si="164"/>
        <v>0</v>
      </c>
      <c r="R305" s="3">
        <f t="shared" si="164"/>
        <v>15</v>
      </c>
      <c r="S305" s="3">
        <f t="shared" si="164"/>
        <v>30</v>
      </c>
      <c r="T305" s="3">
        <f t="shared" si="164"/>
        <v>45</v>
      </c>
      <c r="U305" s="3">
        <f t="shared" si="164"/>
        <v>60</v>
      </c>
      <c r="V305" s="3">
        <f t="shared" si="191"/>
        <v>75</v>
      </c>
      <c r="W305" s="3">
        <f t="shared" si="191"/>
        <v>90</v>
      </c>
      <c r="X305" s="3">
        <f t="shared" si="191"/>
        <v>105</v>
      </c>
      <c r="Y305" s="3">
        <f t="shared" si="191"/>
        <v>120</v>
      </c>
      <c r="Z305" s="3">
        <f t="shared" si="198"/>
        <v>135</v>
      </c>
      <c r="AA305" s="3">
        <f t="shared" si="196"/>
        <v>150</v>
      </c>
      <c r="AB305" s="3">
        <f t="shared" si="196"/>
        <v>165</v>
      </c>
      <c r="AC305" s="3">
        <f t="shared" si="196"/>
        <v>180</v>
      </c>
      <c r="AD305" s="7">
        <f t="shared" si="174"/>
        <v>145.77833693067825</v>
      </c>
      <c r="AE305" s="7">
        <f t="shared" si="174"/>
        <v>142.75011965305862</v>
      </c>
      <c r="AF305" s="7">
        <f t="shared" si="174"/>
        <v>134.87095969060147</v>
      </c>
      <c r="AG305" s="7">
        <f t="shared" si="165"/>
        <v>124.16391513213546</v>
      </c>
      <c r="AH305" s="7">
        <f t="shared" si="165"/>
        <v>111.96023223628046</v>
      </c>
      <c r="AI305" s="7">
        <f t="shared" si="165"/>
        <v>98.945727847820493</v>
      </c>
      <c r="AJ305" s="7">
        <f t="shared" si="165"/>
        <v>85.472241736519464</v>
      </c>
      <c r="AK305" s="7">
        <f t="shared" si="185"/>
        <v>71.736777778311875</v>
      </c>
      <c r="AL305" s="7">
        <f t="shared" si="175"/>
        <v>57.869659102236746</v>
      </c>
      <c r="AM305" s="7">
        <f t="shared" si="175"/>
        <v>43.991198366736548</v>
      </c>
      <c r="AN305" s="7">
        <f t="shared" si="175"/>
        <v>30.299881857696707</v>
      </c>
      <c r="AO305" s="7">
        <f t="shared" si="175"/>
        <v>17.467493972181327</v>
      </c>
      <c r="AP305" s="7">
        <f t="shared" si="200"/>
        <v>10.018336930678286</v>
      </c>
      <c r="AQ305" s="7">
        <f t="shared" si="192"/>
        <v>17.467493972181327</v>
      </c>
      <c r="AR305" s="7">
        <f t="shared" si="192"/>
        <v>30.299881857696707</v>
      </c>
      <c r="AS305" s="7">
        <f t="shared" si="192"/>
        <v>43.991198366736548</v>
      </c>
      <c r="AT305" s="7">
        <f t="shared" si="192"/>
        <v>57.869659102236746</v>
      </c>
      <c r="AU305" s="7">
        <f t="shared" si="193"/>
        <v>71.736777778311875</v>
      </c>
      <c r="AV305" s="7">
        <f t="shared" si="193"/>
        <v>85.472241736519464</v>
      </c>
      <c r="AW305" s="7">
        <f t="shared" si="193"/>
        <v>98.945727847820493</v>
      </c>
      <c r="AX305" s="7">
        <f t="shared" si="193"/>
        <v>111.96023223628046</v>
      </c>
      <c r="AY305" s="7">
        <f t="shared" si="199"/>
        <v>124.16391513213546</v>
      </c>
      <c r="AZ305" s="7">
        <f t="shared" si="197"/>
        <v>134.87095969060147</v>
      </c>
      <c r="BA305" s="7">
        <f t="shared" si="197"/>
        <v>142.75011965305862</v>
      </c>
      <c r="BB305" s="7">
        <f t="shared" si="197"/>
        <v>145.77833693067825</v>
      </c>
      <c r="BC305" s="7">
        <f t="shared" si="176"/>
        <v>94.999715374463904</v>
      </c>
      <c r="BD305" s="7">
        <f t="shared" si="166"/>
        <v>12.666628716595188</v>
      </c>
      <c r="BE305" s="40">
        <f t="shared" si="177"/>
        <v>1.0112718353825392</v>
      </c>
      <c r="BF305" s="40">
        <f t="shared" si="178"/>
        <v>0</v>
      </c>
      <c r="BG305" s="40">
        <f t="shared" si="179"/>
        <v>0</v>
      </c>
      <c r="BH305" s="40">
        <f t="shared" si="179"/>
        <v>0</v>
      </c>
      <c r="BI305" s="40">
        <f t="shared" si="179"/>
        <v>0</v>
      </c>
      <c r="BJ305" s="40">
        <f t="shared" si="167"/>
        <v>0</v>
      </c>
      <c r="BK305" s="40">
        <f t="shared" si="167"/>
        <v>0</v>
      </c>
      <c r="BL305" s="40">
        <f t="shared" si="180"/>
        <v>109.13019103112566</v>
      </c>
      <c r="BM305" s="40">
        <f t="shared" si="180"/>
        <v>433.22330067530436</v>
      </c>
      <c r="BN305" s="40">
        <f t="shared" si="180"/>
        <v>735.23000048641995</v>
      </c>
      <c r="BO305" s="40">
        <f t="shared" si="168"/>
        <v>994.56903296201301</v>
      </c>
      <c r="BP305" s="40">
        <f t="shared" si="168"/>
        <v>1193.566871616888</v>
      </c>
      <c r="BQ305" s="40">
        <f t="shared" si="168"/>
        <v>1318.662142606192</v>
      </c>
      <c r="BR305" s="40">
        <f t="shared" si="168"/>
        <v>1361.3298099417138</v>
      </c>
      <c r="BS305" s="40">
        <f t="shared" si="186"/>
        <v>1318.662142606192</v>
      </c>
      <c r="BT305" s="40">
        <f t="shared" si="181"/>
        <v>1193.566871616888</v>
      </c>
      <c r="BU305" s="40">
        <f t="shared" si="181"/>
        <v>994.56903296201301</v>
      </c>
      <c r="BV305" s="40">
        <f t="shared" si="181"/>
        <v>735.23000048641995</v>
      </c>
      <c r="BW305" s="40">
        <f t="shared" si="181"/>
        <v>433.22330067530436</v>
      </c>
      <c r="BX305" s="40">
        <f t="shared" si="201"/>
        <v>109.13019103112566</v>
      </c>
      <c r="BY305" s="40">
        <f t="shared" si="194"/>
        <v>0</v>
      </c>
      <c r="BZ305" s="40">
        <f t="shared" si="194"/>
        <v>0</v>
      </c>
      <c r="CA305" s="40">
        <f t="shared" si="194"/>
        <v>0</v>
      </c>
      <c r="CB305" s="40">
        <f t="shared" si="194"/>
        <v>0</v>
      </c>
      <c r="CC305" s="40">
        <f t="shared" si="195"/>
        <v>0</v>
      </c>
      <c r="CD305" s="40">
        <f t="shared" si="195"/>
        <v>0</v>
      </c>
      <c r="CE305" s="40">
        <f t="shared" si="182"/>
        <v>694.27820307027412</v>
      </c>
      <c r="CF305" s="10">
        <f t="shared" si="169"/>
        <v>1.6580578217418729</v>
      </c>
      <c r="CG305" s="14">
        <v>44490</v>
      </c>
      <c r="CH305" s="35">
        <f t="shared" si="170"/>
        <v>6.9709677419354836</v>
      </c>
      <c r="CI305" s="7">
        <f t="shared" si="171"/>
        <v>39.534545024366849</v>
      </c>
      <c r="CJ305" s="7">
        <f t="shared" si="183"/>
        <v>20.162617962427092</v>
      </c>
      <c r="CK305" s="10">
        <f t="shared" si="172"/>
        <v>22.77891246386001</v>
      </c>
    </row>
    <row r="306" spans="1:89" ht="15.75" thickBot="1" x14ac:dyDescent="0.3">
      <c r="A306" s="8">
        <v>295</v>
      </c>
      <c r="B306" s="3" t="s">
        <v>25</v>
      </c>
      <c r="C306" s="14">
        <v>44491</v>
      </c>
      <c r="D306" s="11">
        <f t="shared" si="173"/>
        <v>-12.445619629397331</v>
      </c>
      <c r="E306" s="8">
        <f t="shared" si="188"/>
        <v>-180</v>
      </c>
      <c r="F306" s="3">
        <f t="shared" si="188"/>
        <v>-165</v>
      </c>
      <c r="G306" s="3">
        <f t="shared" si="188"/>
        <v>-150</v>
      </c>
      <c r="H306" s="3">
        <f t="shared" si="187"/>
        <v>-135</v>
      </c>
      <c r="I306" s="3">
        <f t="shared" si="187"/>
        <v>-120</v>
      </c>
      <c r="J306" s="3">
        <f t="shared" si="187"/>
        <v>-105</v>
      </c>
      <c r="K306" s="3">
        <f t="shared" si="187"/>
        <v>-90</v>
      </c>
      <c r="L306" s="3">
        <f t="shared" si="190"/>
        <v>-75</v>
      </c>
      <c r="M306" s="3">
        <f t="shared" si="189"/>
        <v>-60</v>
      </c>
      <c r="N306" s="3">
        <f t="shared" si="184"/>
        <v>-45</v>
      </c>
      <c r="O306" s="3">
        <f t="shared" si="164"/>
        <v>-30</v>
      </c>
      <c r="P306" s="3">
        <f t="shared" si="164"/>
        <v>-15</v>
      </c>
      <c r="Q306" s="3">
        <f t="shared" si="164"/>
        <v>0</v>
      </c>
      <c r="R306" s="3">
        <f t="shared" si="164"/>
        <v>15</v>
      </c>
      <c r="S306" s="3">
        <f t="shared" si="164"/>
        <v>30</v>
      </c>
      <c r="T306" s="3">
        <f t="shared" si="164"/>
        <v>45</v>
      </c>
      <c r="U306" s="3">
        <f t="shared" si="164"/>
        <v>60</v>
      </c>
      <c r="V306" s="3">
        <f t="shared" si="191"/>
        <v>75</v>
      </c>
      <c r="W306" s="3">
        <f t="shared" si="191"/>
        <v>90</v>
      </c>
      <c r="X306" s="3">
        <f t="shared" si="191"/>
        <v>105</v>
      </c>
      <c r="Y306" s="3">
        <f t="shared" si="191"/>
        <v>120</v>
      </c>
      <c r="Z306" s="3">
        <f t="shared" si="198"/>
        <v>135</v>
      </c>
      <c r="AA306" s="3">
        <f t="shared" si="196"/>
        <v>150</v>
      </c>
      <c r="AB306" s="3">
        <f t="shared" si="196"/>
        <v>165</v>
      </c>
      <c r="AC306" s="3">
        <f t="shared" si="196"/>
        <v>180</v>
      </c>
      <c r="AD306" s="7">
        <f t="shared" si="174"/>
        <v>145.43438037060267</v>
      </c>
      <c r="AE306" s="7">
        <f t="shared" si="174"/>
        <v>142.43408816620814</v>
      </c>
      <c r="AF306" s="7">
        <f t="shared" si="174"/>
        <v>134.61020059833527</v>
      </c>
      <c r="AG306" s="7">
        <f t="shared" si="165"/>
        <v>123.95334161131134</v>
      </c>
      <c r="AH306" s="7">
        <f t="shared" si="165"/>
        <v>111.78736280025007</v>
      </c>
      <c r="AI306" s="7">
        <f t="shared" si="165"/>
        <v>98.799895534420344</v>
      </c>
      <c r="AJ306" s="7">
        <f t="shared" si="165"/>
        <v>85.345278741624639</v>
      </c>
      <c r="AK306" s="7">
        <f t="shared" si="185"/>
        <v>71.621932516965785</v>
      </c>
      <c r="AL306" s="7">
        <f t="shared" si="175"/>
        <v>57.760142710028269</v>
      </c>
      <c r="AM306" s="7">
        <f t="shared" si="175"/>
        <v>43.877830825388919</v>
      </c>
      <c r="AN306" s="7">
        <f t="shared" si="175"/>
        <v>30.165040665587032</v>
      </c>
      <c r="AO306" s="7">
        <f t="shared" si="175"/>
        <v>17.262685790399797</v>
      </c>
      <c r="AP306" s="7">
        <f t="shared" si="200"/>
        <v>9.6743803706026714</v>
      </c>
      <c r="AQ306" s="7">
        <f t="shared" si="192"/>
        <v>17.262685790399797</v>
      </c>
      <c r="AR306" s="7">
        <f t="shared" si="192"/>
        <v>30.165040665587032</v>
      </c>
      <c r="AS306" s="7">
        <f t="shared" si="192"/>
        <v>43.877830825388919</v>
      </c>
      <c r="AT306" s="7">
        <f t="shared" si="192"/>
        <v>57.760142710028269</v>
      </c>
      <c r="AU306" s="7">
        <f t="shared" si="193"/>
        <v>71.621932516965785</v>
      </c>
      <c r="AV306" s="7">
        <f t="shared" si="193"/>
        <v>85.345278741624639</v>
      </c>
      <c r="AW306" s="7">
        <f t="shared" si="193"/>
        <v>98.799895534420344</v>
      </c>
      <c r="AX306" s="7">
        <f t="shared" si="193"/>
        <v>111.78736280025007</v>
      </c>
      <c r="AY306" s="7">
        <f t="shared" si="199"/>
        <v>123.95334161131134</v>
      </c>
      <c r="AZ306" s="7">
        <f t="shared" si="197"/>
        <v>134.61020059833527</v>
      </c>
      <c r="BA306" s="7">
        <f t="shared" si="197"/>
        <v>142.43408816620814</v>
      </c>
      <c r="BB306" s="7">
        <f t="shared" si="197"/>
        <v>145.43438037060267</v>
      </c>
      <c r="BC306" s="7">
        <f t="shared" si="176"/>
        <v>95.146714893587344</v>
      </c>
      <c r="BD306" s="7">
        <f t="shared" si="166"/>
        <v>12.686228652478313</v>
      </c>
      <c r="BE306" s="40">
        <f t="shared" si="177"/>
        <v>1.0118040418814931</v>
      </c>
      <c r="BF306" s="40">
        <f t="shared" si="178"/>
        <v>0</v>
      </c>
      <c r="BG306" s="40">
        <f t="shared" si="179"/>
        <v>0</v>
      </c>
      <c r="BH306" s="40">
        <f t="shared" si="179"/>
        <v>0</v>
      </c>
      <c r="BI306" s="40">
        <f t="shared" si="179"/>
        <v>0</v>
      </c>
      <c r="BJ306" s="40">
        <f t="shared" si="167"/>
        <v>0</v>
      </c>
      <c r="BK306" s="40">
        <f t="shared" si="167"/>
        <v>0</v>
      </c>
      <c r="BL306" s="40">
        <f t="shared" si="180"/>
        <v>112.24271006249323</v>
      </c>
      <c r="BM306" s="40">
        <f t="shared" si="180"/>
        <v>436.083164798697</v>
      </c>
      <c r="BN306" s="40">
        <f t="shared" si="180"/>
        <v>737.85442771628402</v>
      </c>
      <c r="BO306" s="40">
        <f t="shared" si="168"/>
        <v>996.9912859480113</v>
      </c>
      <c r="BP306" s="40">
        <f t="shared" si="168"/>
        <v>1195.8339908492935</v>
      </c>
      <c r="BQ306" s="40">
        <f t="shared" si="168"/>
        <v>1320.831740684215</v>
      </c>
      <c r="BR306" s="40">
        <f t="shared" si="168"/>
        <v>1363.4661453700742</v>
      </c>
      <c r="BS306" s="40">
        <f t="shared" si="186"/>
        <v>1320.831740684215</v>
      </c>
      <c r="BT306" s="40">
        <f t="shared" si="181"/>
        <v>1195.8339908492935</v>
      </c>
      <c r="BU306" s="40">
        <f t="shared" si="181"/>
        <v>996.9912859480113</v>
      </c>
      <c r="BV306" s="40">
        <f t="shared" si="181"/>
        <v>737.85442771628402</v>
      </c>
      <c r="BW306" s="40">
        <f t="shared" si="181"/>
        <v>436.083164798697</v>
      </c>
      <c r="BX306" s="40">
        <f t="shared" si="201"/>
        <v>112.24271006249323</v>
      </c>
      <c r="BY306" s="40">
        <f t="shared" si="194"/>
        <v>0</v>
      </c>
      <c r="BZ306" s="40">
        <f t="shared" si="194"/>
        <v>0</v>
      </c>
      <c r="CA306" s="40">
        <f t="shared" si="194"/>
        <v>0</v>
      </c>
      <c r="CB306" s="40">
        <f t="shared" si="194"/>
        <v>0</v>
      </c>
      <c r="CC306" s="40">
        <f t="shared" si="195"/>
        <v>0</v>
      </c>
      <c r="CD306" s="40">
        <f t="shared" si="195"/>
        <v>0</v>
      </c>
      <c r="CE306" s="40">
        <f t="shared" si="182"/>
        <v>695.36773413873789</v>
      </c>
      <c r="CF306" s="10">
        <f t="shared" si="169"/>
        <v>1.6606234473494255</v>
      </c>
      <c r="CG306" s="14">
        <v>44491</v>
      </c>
      <c r="CH306" s="35">
        <f t="shared" si="170"/>
        <v>6.9709677419354836</v>
      </c>
      <c r="CI306" s="7">
        <f t="shared" si="171"/>
        <v>39.64923089149945</v>
      </c>
      <c r="CJ306" s="7">
        <f t="shared" si="183"/>
        <v>20.221107754664718</v>
      </c>
      <c r="CK306" s="10">
        <f t="shared" si="172"/>
        <v>22.827461454296223</v>
      </c>
    </row>
    <row r="307" spans="1:89" ht="15.75" thickBot="1" x14ac:dyDescent="0.3">
      <c r="A307" s="8">
        <v>296</v>
      </c>
      <c r="B307" s="3" t="s">
        <v>25</v>
      </c>
      <c r="C307" s="14">
        <v>44492</v>
      </c>
      <c r="D307" s="11">
        <f t="shared" si="173"/>
        <v>-12.785888283778267</v>
      </c>
      <c r="E307" s="8">
        <f t="shared" si="188"/>
        <v>-180</v>
      </c>
      <c r="F307" s="3">
        <f t="shared" si="188"/>
        <v>-165</v>
      </c>
      <c r="G307" s="3">
        <f t="shared" si="188"/>
        <v>-150</v>
      </c>
      <c r="H307" s="3">
        <f t="shared" si="187"/>
        <v>-135</v>
      </c>
      <c r="I307" s="3">
        <f t="shared" si="187"/>
        <v>-120</v>
      </c>
      <c r="J307" s="3">
        <f t="shared" si="187"/>
        <v>-105</v>
      </c>
      <c r="K307" s="3">
        <f t="shared" si="187"/>
        <v>-90</v>
      </c>
      <c r="L307" s="3">
        <f t="shared" si="190"/>
        <v>-75</v>
      </c>
      <c r="M307" s="3">
        <f t="shared" si="189"/>
        <v>-60</v>
      </c>
      <c r="N307" s="3">
        <f t="shared" si="184"/>
        <v>-45</v>
      </c>
      <c r="O307" s="3">
        <f t="shared" si="164"/>
        <v>-30</v>
      </c>
      <c r="P307" s="3">
        <f t="shared" si="164"/>
        <v>-15</v>
      </c>
      <c r="Q307" s="3">
        <f t="shared" si="164"/>
        <v>0</v>
      </c>
      <c r="R307" s="3">
        <f t="shared" si="164"/>
        <v>15</v>
      </c>
      <c r="S307" s="3">
        <f t="shared" si="164"/>
        <v>30</v>
      </c>
      <c r="T307" s="3">
        <f t="shared" si="164"/>
        <v>45</v>
      </c>
      <c r="U307" s="3">
        <f t="shared" si="164"/>
        <v>60</v>
      </c>
      <c r="V307" s="3">
        <f t="shared" si="191"/>
        <v>75</v>
      </c>
      <c r="W307" s="3">
        <f t="shared" si="191"/>
        <v>90</v>
      </c>
      <c r="X307" s="3">
        <f t="shared" si="191"/>
        <v>105</v>
      </c>
      <c r="Y307" s="3">
        <f t="shared" si="191"/>
        <v>120</v>
      </c>
      <c r="Z307" s="3">
        <f t="shared" si="198"/>
        <v>135</v>
      </c>
      <c r="AA307" s="3">
        <f t="shared" si="196"/>
        <v>150</v>
      </c>
      <c r="AB307" s="3">
        <f t="shared" si="196"/>
        <v>165</v>
      </c>
      <c r="AC307" s="3">
        <f t="shared" si="196"/>
        <v>180</v>
      </c>
      <c r="AD307" s="7">
        <f t="shared" si="174"/>
        <v>145.09411171622173</v>
      </c>
      <c r="AE307" s="7">
        <f t="shared" si="174"/>
        <v>142.12103655600919</v>
      </c>
      <c r="AF307" s="7">
        <f t="shared" si="174"/>
        <v>134.35138878366297</v>
      </c>
      <c r="AG307" s="7">
        <f t="shared" si="165"/>
        <v>123.74417265025738</v>
      </c>
      <c r="AH307" s="7">
        <f t="shared" si="165"/>
        <v>111.61574060030134</v>
      </c>
      <c r="AI307" s="7">
        <f t="shared" si="165"/>
        <v>98.655368935920208</v>
      </c>
      <c r="AJ307" s="7">
        <f t="shared" si="165"/>
        <v>85.219819940416187</v>
      </c>
      <c r="AK307" s="7">
        <f t="shared" si="185"/>
        <v>71.508918761380102</v>
      </c>
      <c r="AL307" s="7">
        <f t="shared" si="175"/>
        <v>57.652953426561517</v>
      </c>
      <c r="AM307" s="7">
        <f t="shared" si="175"/>
        <v>43.767565995006407</v>
      </c>
      <c r="AN307" s="7">
        <f t="shared" si="175"/>
        <v>30.034615519156592</v>
      </c>
      <c r="AO307" s="7">
        <f t="shared" si="175"/>
        <v>17.064341619237329</v>
      </c>
      <c r="AP307" s="7">
        <f t="shared" si="200"/>
        <v>9.3341117162217824</v>
      </c>
      <c r="AQ307" s="7">
        <f t="shared" si="192"/>
        <v>17.064341619237329</v>
      </c>
      <c r="AR307" s="7">
        <f t="shared" si="192"/>
        <v>30.034615519156592</v>
      </c>
      <c r="AS307" s="7">
        <f t="shared" si="192"/>
        <v>43.767565995006407</v>
      </c>
      <c r="AT307" s="7">
        <f t="shared" si="192"/>
        <v>57.652953426561517</v>
      </c>
      <c r="AU307" s="7">
        <f t="shared" si="193"/>
        <v>71.508918761380102</v>
      </c>
      <c r="AV307" s="7">
        <f t="shared" si="193"/>
        <v>85.219819940416187</v>
      </c>
      <c r="AW307" s="7">
        <f t="shared" si="193"/>
        <v>98.655368935920208</v>
      </c>
      <c r="AX307" s="7">
        <f t="shared" si="193"/>
        <v>111.61574060030134</v>
      </c>
      <c r="AY307" s="7">
        <f t="shared" si="199"/>
        <v>123.74417265025738</v>
      </c>
      <c r="AZ307" s="7">
        <f t="shared" si="197"/>
        <v>134.35138878366297</v>
      </c>
      <c r="BA307" s="7">
        <f t="shared" si="197"/>
        <v>142.12103655600919</v>
      </c>
      <c r="BB307" s="7">
        <f t="shared" si="197"/>
        <v>145.09411171622173</v>
      </c>
      <c r="BC307" s="7">
        <f t="shared" si="176"/>
        <v>95.29255559064093</v>
      </c>
      <c r="BD307" s="7">
        <f t="shared" si="166"/>
        <v>12.705674078752123</v>
      </c>
      <c r="BE307" s="40">
        <f t="shared" si="177"/>
        <v>1.0123327505880855</v>
      </c>
      <c r="BF307" s="40">
        <f t="shared" si="178"/>
        <v>0</v>
      </c>
      <c r="BG307" s="40">
        <f t="shared" si="179"/>
        <v>0</v>
      </c>
      <c r="BH307" s="40">
        <f t="shared" si="179"/>
        <v>0</v>
      </c>
      <c r="BI307" s="40">
        <f t="shared" si="179"/>
        <v>0</v>
      </c>
      <c r="BJ307" s="40">
        <f t="shared" si="167"/>
        <v>0</v>
      </c>
      <c r="BK307" s="40">
        <f t="shared" si="167"/>
        <v>0</v>
      </c>
      <c r="BL307" s="40">
        <f t="shared" si="180"/>
        <v>115.32128878975152</v>
      </c>
      <c r="BM307" s="40">
        <f t="shared" si="180"/>
        <v>438.90057586402145</v>
      </c>
      <c r="BN307" s="40">
        <f t="shared" si="180"/>
        <v>740.42846926423545</v>
      </c>
      <c r="BO307" s="40">
        <f t="shared" si="168"/>
        <v>999.35634135357259</v>
      </c>
      <c r="BP307" s="40">
        <f t="shared" si="168"/>
        <v>1198.038685547685</v>
      </c>
      <c r="BQ307" s="40">
        <f t="shared" si="168"/>
        <v>1322.9356284278424</v>
      </c>
      <c r="BR307" s="40">
        <f t="shared" si="168"/>
        <v>1365.535649738719</v>
      </c>
      <c r="BS307" s="40">
        <f t="shared" si="186"/>
        <v>1322.9356284278424</v>
      </c>
      <c r="BT307" s="40">
        <f t="shared" si="181"/>
        <v>1198.038685547685</v>
      </c>
      <c r="BU307" s="40">
        <f t="shared" si="181"/>
        <v>999.35634135357259</v>
      </c>
      <c r="BV307" s="40">
        <f t="shared" si="181"/>
        <v>740.42846926423545</v>
      </c>
      <c r="BW307" s="40">
        <f t="shared" si="181"/>
        <v>438.90057586402145</v>
      </c>
      <c r="BX307" s="40">
        <f t="shared" si="201"/>
        <v>115.32128878975152</v>
      </c>
      <c r="BY307" s="40">
        <f t="shared" si="194"/>
        <v>0</v>
      </c>
      <c r="BZ307" s="40">
        <f t="shared" si="194"/>
        <v>0</v>
      </c>
      <c r="CA307" s="40">
        <f t="shared" si="194"/>
        <v>0</v>
      </c>
      <c r="CB307" s="40">
        <f t="shared" si="194"/>
        <v>0</v>
      </c>
      <c r="CC307" s="40">
        <f t="shared" si="195"/>
        <v>0</v>
      </c>
      <c r="CD307" s="40">
        <f t="shared" si="195"/>
        <v>0</v>
      </c>
      <c r="CE307" s="40">
        <f t="shared" si="182"/>
        <v>696.42318136674669</v>
      </c>
      <c r="CF307" s="10">
        <f t="shared" si="169"/>
        <v>1.6631688476964139</v>
      </c>
      <c r="CG307" s="14">
        <v>44492</v>
      </c>
      <c r="CH307" s="35">
        <f t="shared" si="170"/>
        <v>6.9709677419354836</v>
      </c>
      <c r="CI307" s="7">
        <f t="shared" si="171"/>
        <v>39.761239813304641</v>
      </c>
      <c r="CJ307" s="7">
        <f t="shared" si="183"/>
        <v>20.278232304785366</v>
      </c>
      <c r="CK307" s="10">
        <f t="shared" si="172"/>
        <v>22.874561186602747</v>
      </c>
    </row>
    <row r="308" spans="1:89" ht="15.75" thickBot="1" x14ac:dyDescent="0.3">
      <c r="A308" s="8">
        <v>297</v>
      </c>
      <c r="B308" s="3" t="s">
        <v>25</v>
      </c>
      <c r="C308" s="14">
        <v>44493</v>
      </c>
      <c r="D308" s="11">
        <f t="shared" si="173"/>
        <v>-13.122368203518644</v>
      </c>
      <c r="E308" s="8">
        <f t="shared" si="188"/>
        <v>-180</v>
      </c>
      <c r="F308" s="3">
        <f t="shared" si="188"/>
        <v>-165</v>
      </c>
      <c r="G308" s="3">
        <f t="shared" si="188"/>
        <v>-150</v>
      </c>
      <c r="H308" s="3">
        <f t="shared" si="187"/>
        <v>-135</v>
      </c>
      <c r="I308" s="3">
        <f t="shared" si="187"/>
        <v>-120</v>
      </c>
      <c r="J308" s="3">
        <f t="shared" si="187"/>
        <v>-105</v>
      </c>
      <c r="K308" s="3">
        <f t="shared" si="187"/>
        <v>-90</v>
      </c>
      <c r="L308" s="3">
        <f t="shared" si="190"/>
        <v>-75</v>
      </c>
      <c r="M308" s="3">
        <f t="shared" si="189"/>
        <v>-60</v>
      </c>
      <c r="N308" s="3">
        <f t="shared" si="184"/>
        <v>-45</v>
      </c>
      <c r="O308" s="3">
        <f t="shared" si="164"/>
        <v>-30</v>
      </c>
      <c r="P308" s="3">
        <f t="shared" si="164"/>
        <v>-15</v>
      </c>
      <c r="Q308" s="3">
        <f t="shared" si="164"/>
        <v>0</v>
      </c>
      <c r="R308" s="3">
        <f t="shared" si="164"/>
        <v>15</v>
      </c>
      <c r="S308" s="3">
        <f t="shared" si="164"/>
        <v>30</v>
      </c>
      <c r="T308" s="3">
        <f t="shared" si="164"/>
        <v>45</v>
      </c>
      <c r="U308" s="3">
        <f t="shared" ref="U308:AC371" si="202">(U$11-12)*15</f>
        <v>60</v>
      </c>
      <c r="V308" s="3">
        <f t="shared" si="191"/>
        <v>75</v>
      </c>
      <c r="W308" s="3">
        <f t="shared" si="191"/>
        <v>90</v>
      </c>
      <c r="X308" s="3">
        <f t="shared" si="191"/>
        <v>105</v>
      </c>
      <c r="Y308" s="3">
        <f t="shared" si="191"/>
        <v>120</v>
      </c>
      <c r="Z308" s="3">
        <f t="shared" si="198"/>
        <v>135</v>
      </c>
      <c r="AA308" s="3">
        <f t="shared" si="196"/>
        <v>150</v>
      </c>
      <c r="AB308" s="3">
        <f t="shared" si="196"/>
        <v>165</v>
      </c>
      <c r="AC308" s="3">
        <f t="shared" si="196"/>
        <v>180</v>
      </c>
      <c r="AD308" s="7">
        <f t="shared" si="174"/>
        <v>144.75763179648135</v>
      </c>
      <c r="AE308" s="7">
        <f t="shared" si="174"/>
        <v>141.81108101030546</v>
      </c>
      <c r="AF308" s="7">
        <f t="shared" si="174"/>
        <v>134.09464348290246</v>
      </c>
      <c r="AG308" s="7">
        <f t="shared" si="165"/>
        <v>123.53650880004801</v>
      </c>
      <c r="AH308" s="7">
        <f t="shared" si="165"/>
        <v>111.44544291075036</v>
      </c>
      <c r="AI308" s="7">
        <f t="shared" si="165"/>
        <v>98.512203730521591</v>
      </c>
      <c r="AJ308" s="7">
        <f t="shared" si="165"/>
        <v>85.095901661331709</v>
      </c>
      <c r="AK308" s="7">
        <f t="shared" si="185"/>
        <v>71.397754977761878</v>
      </c>
      <c r="AL308" s="7">
        <f t="shared" si="175"/>
        <v>57.548092585964881</v>
      </c>
      <c r="AM308" s="7">
        <f t="shared" si="175"/>
        <v>43.660389259898587</v>
      </c>
      <c r="AN308" s="7">
        <f t="shared" si="175"/>
        <v>29.908586009963447</v>
      </c>
      <c r="AO308" s="7">
        <f t="shared" si="175"/>
        <v>16.872527664723599</v>
      </c>
      <c r="AP308" s="7">
        <f t="shared" si="200"/>
        <v>8.9976317964813575</v>
      </c>
      <c r="AQ308" s="7">
        <f t="shared" si="192"/>
        <v>16.872527664723599</v>
      </c>
      <c r="AR308" s="7">
        <f t="shared" si="192"/>
        <v>29.908586009963447</v>
      </c>
      <c r="AS308" s="7">
        <f t="shared" si="192"/>
        <v>43.660389259898587</v>
      </c>
      <c r="AT308" s="7">
        <f t="shared" si="192"/>
        <v>57.548092585964881</v>
      </c>
      <c r="AU308" s="7">
        <f t="shared" si="193"/>
        <v>71.397754977761878</v>
      </c>
      <c r="AV308" s="7">
        <f t="shared" si="193"/>
        <v>85.095901661331709</v>
      </c>
      <c r="AW308" s="7">
        <f t="shared" si="193"/>
        <v>98.512203730521591</v>
      </c>
      <c r="AX308" s="7">
        <f t="shared" si="193"/>
        <v>111.44544291075036</v>
      </c>
      <c r="AY308" s="7">
        <f t="shared" si="199"/>
        <v>123.53650880004801</v>
      </c>
      <c r="AZ308" s="7">
        <f t="shared" si="197"/>
        <v>134.09464348290246</v>
      </c>
      <c r="BA308" s="7">
        <f t="shared" si="197"/>
        <v>141.81108101030546</v>
      </c>
      <c r="BB308" s="7">
        <f t="shared" si="197"/>
        <v>144.75763179648135</v>
      </c>
      <c r="BC308" s="7">
        <f t="shared" si="176"/>
        <v>95.437193424703466</v>
      </c>
      <c r="BD308" s="7">
        <f t="shared" si="166"/>
        <v>12.724959123293795</v>
      </c>
      <c r="BE308" s="40">
        <f t="shared" si="177"/>
        <v>1.012857804834516</v>
      </c>
      <c r="BF308" s="40">
        <f t="shared" si="178"/>
        <v>0</v>
      </c>
      <c r="BG308" s="40">
        <f t="shared" si="179"/>
        <v>0</v>
      </c>
      <c r="BH308" s="40">
        <f t="shared" si="179"/>
        <v>0</v>
      </c>
      <c r="BI308" s="40">
        <f t="shared" si="179"/>
        <v>0</v>
      </c>
      <c r="BJ308" s="40">
        <f t="shared" si="167"/>
        <v>0</v>
      </c>
      <c r="BK308" s="40">
        <f t="shared" si="167"/>
        <v>0</v>
      </c>
      <c r="BL308" s="40">
        <f t="shared" si="180"/>
        <v>118.36495048157454</v>
      </c>
      <c r="BM308" s="40">
        <f t="shared" si="180"/>
        <v>441.67502003768135</v>
      </c>
      <c r="BN308" s="40">
        <f t="shared" si="180"/>
        <v>742.9520426486921</v>
      </c>
      <c r="BO308" s="40">
        <f t="shared" si="168"/>
        <v>1001.6644871074861</v>
      </c>
      <c r="BP308" s="40">
        <f t="shared" si="168"/>
        <v>1200.181527866727</v>
      </c>
      <c r="BQ308" s="40">
        <f t="shared" si="168"/>
        <v>1324.9745566635929</v>
      </c>
      <c r="BR308" s="40">
        <f t="shared" si="168"/>
        <v>1367.5391348158091</v>
      </c>
      <c r="BS308" s="40">
        <f t="shared" si="186"/>
        <v>1324.9745566635929</v>
      </c>
      <c r="BT308" s="40">
        <f t="shared" si="181"/>
        <v>1200.181527866727</v>
      </c>
      <c r="BU308" s="40">
        <f t="shared" si="181"/>
        <v>1001.6644871074861</v>
      </c>
      <c r="BV308" s="40">
        <f t="shared" si="181"/>
        <v>742.9520426486921</v>
      </c>
      <c r="BW308" s="40">
        <f t="shared" si="181"/>
        <v>441.67502003768135</v>
      </c>
      <c r="BX308" s="40">
        <f t="shared" si="201"/>
        <v>118.36495048157454</v>
      </c>
      <c r="BY308" s="40">
        <f t="shared" si="194"/>
        <v>0</v>
      </c>
      <c r="BZ308" s="40">
        <f t="shared" si="194"/>
        <v>0</v>
      </c>
      <c r="CA308" s="40">
        <f t="shared" si="194"/>
        <v>0</v>
      </c>
      <c r="CB308" s="40">
        <f t="shared" si="194"/>
        <v>0</v>
      </c>
      <c r="CC308" s="40">
        <f t="shared" si="195"/>
        <v>0</v>
      </c>
      <c r="CD308" s="40">
        <f t="shared" si="195"/>
        <v>0</v>
      </c>
      <c r="CE308" s="40">
        <f t="shared" si="182"/>
        <v>697.44495875606265</v>
      </c>
      <c r="CF308" s="10">
        <f t="shared" si="169"/>
        <v>1.6656932541237583</v>
      </c>
      <c r="CG308" s="14">
        <v>44493</v>
      </c>
      <c r="CH308" s="35">
        <f t="shared" si="170"/>
        <v>6.9709677419354836</v>
      </c>
      <c r="CI308" s="7">
        <f t="shared" si="171"/>
        <v>39.870582773835118</v>
      </c>
      <c r="CJ308" s="7">
        <f t="shared" si="183"/>
        <v>20.333997214655909</v>
      </c>
      <c r="CK308" s="10">
        <f t="shared" si="172"/>
        <v>22.920226833833638</v>
      </c>
    </row>
    <row r="309" spans="1:89" ht="15.75" thickBot="1" x14ac:dyDescent="0.3">
      <c r="A309" s="8">
        <v>298</v>
      </c>
      <c r="B309" s="3" t="s">
        <v>25</v>
      </c>
      <c r="C309" s="14">
        <v>44494</v>
      </c>
      <c r="D309" s="11">
        <f t="shared" si="173"/>
        <v>-13.454959682356415</v>
      </c>
      <c r="E309" s="8">
        <f t="shared" si="188"/>
        <v>-180</v>
      </c>
      <c r="F309" s="3">
        <f t="shared" si="188"/>
        <v>-165</v>
      </c>
      <c r="G309" s="3">
        <f t="shared" si="188"/>
        <v>-150</v>
      </c>
      <c r="H309" s="3">
        <f t="shared" si="187"/>
        <v>-135</v>
      </c>
      <c r="I309" s="3">
        <f t="shared" si="187"/>
        <v>-120</v>
      </c>
      <c r="J309" s="3">
        <f t="shared" si="187"/>
        <v>-105</v>
      </c>
      <c r="K309" s="3">
        <f t="shared" si="187"/>
        <v>-90</v>
      </c>
      <c r="L309" s="3">
        <f t="shared" si="190"/>
        <v>-75</v>
      </c>
      <c r="M309" s="3">
        <f t="shared" si="189"/>
        <v>-60</v>
      </c>
      <c r="N309" s="3">
        <f t="shared" si="184"/>
        <v>-45</v>
      </c>
      <c r="O309" s="3">
        <f t="shared" si="164"/>
        <v>-30</v>
      </c>
      <c r="P309" s="3">
        <f t="shared" si="164"/>
        <v>-15</v>
      </c>
      <c r="Q309" s="3">
        <f t="shared" si="164"/>
        <v>0</v>
      </c>
      <c r="R309" s="3">
        <f t="shared" si="164"/>
        <v>15</v>
      </c>
      <c r="S309" s="3">
        <f t="shared" si="164"/>
        <v>30</v>
      </c>
      <c r="T309" s="3">
        <f t="shared" si="164"/>
        <v>45</v>
      </c>
      <c r="U309" s="3">
        <f t="shared" si="202"/>
        <v>60</v>
      </c>
      <c r="V309" s="3">
        <f t="shared" si="191"/>
        <v>75</v>
      </c>
      <c r="W309" s="3">
        <f t="shared" si="191"/>
        <v>90</v>
      </c>
      <c r="X309" s="3">
        <f t="shared" si="191"/>
        <v>105</v>
      </c>
      <c r="Y309" s="3">
        <f t="shared" si="191"/>
        <v>120</v>
      </c>
      <c r="Z309" s="3">
        <f t="shared" si="198"/>
        <v>135</v>
      </c>
      <c r="AA309" s="3">
        <f t="shared" si="196"/>
        <v>150</v>
      </c>
      <c r="AB309" s="3">
        <f t="shared" si="196"/>
        <v>165</v>
      </c>
      <c r="AC309" s="3">
        <f t="shared" si="196"/>
        <v>180</v>
      </c>
      <c r="AD309" s="7">
        <f t="shared" si="174"/>
        <v>144.42504031764358</v>
      </c>
      <c r="AE309" s="7">
        <f t="shared" si="174"/>
        <v>141.50433602721591</v>
      </c>
      <c r="AF309" s="7">
        <f t="shared" si="174"/>
        <v>133.84008248379661</v>
      </c>
      <c r="AG309" s="7">
        <f t="shared" si="165"/>
        <v>123.33044977758875</v>
      </c>
      <c r="AH309" s="7">
        <f t="shared" si="165"/>
        <v>111.27654644781269</v>
      </c>
      <c r="AI309" s="7">
        <f t="shared" si="165"/>
        <v>98.370455020220533</v>
      </c>
      <c r="AJ309" s="7">
        <f t="shared" si="165"/>
        <v>84.973559445660882</v>
      </c>
      <c r="AK309" s="7">
        <f t="shared" si="185"/>
        <v>71.288458463487203</v>
      </c>
      <c r="AL309" s="7">
        <f t="shared" si="175"/>
        <v>57.445559724683825</v>
      </c>
      <c r="AM309" s="7">
        <f t="shared" si="175"/>
        <v>43.556283047228163</v>
      </c>
      <c r="AN309" s="7">
        <f t="shared" si="175"/>
        <v>29.786926113291294</v>
      </c>
      <c r="AO309" s="7">
        <f t="shared" si="175"/>
        <v>16.687299447217626</v>
      </c>
      <c r="AP309" s="7">
        <f t="shared" si="200"/>
        <v>8.6650403176435997</v>
      </c>
      <c r="AQ309" s="7">
        <f t="shared" si="192"/>
        <v>16.687299447217626</v>
      </c>
      <c r="AR309" s="7">
        <f t="shared" si="192"/>
        <v>29.786926113291294</v>
      </c>
      <c r="AS309" s="7">
        <f t="shared" si="192"/>
        <v>43.556283047228163</v>
      </c>
      <c r="AT309" s="7">
        <f t="shared" si="192"/>
        <v>57.445559724683825</v>
      </c>
      <c r="AU309" s="7">
        <f t="shared" si="193"/>
        <v>71.288458463487203</v>
      </c>
      <c r="AV309" s="7">
        <f t="shared" si="193"/>
        <v>84.973559445660882</v>
      </c>
      <c r="AW309" s="7">
        <f t="shared" si="193"/>
        <v>98.370455020220533</v>
      </c>
      <c r="AX309" s="7">
        <f t="shared" si="193"/>
        <v>111.27654644781269</v>
      </c>
      <c r="AY309" s="7">
        <f t="shared" si="199"/>
        <v>123.33044977758875</v>
      </c>
      <c r="AZ309" s="7">
        <f t="shared" si="197"/>
        <v>133.84008248379661</v>
      </c>
      <c r="BA309" s="7">
        <f t="shared" si="197"/>
        <v>141.50433602721591</v>
      </c>
      <c r="BB309" s="7">
        <f t="shared" si="197"/>
        <v>144.42504031764358</v>
      </c>
      <c r="BC309" s="7">
        <f t="shared" si="176"/>
        <v>95.580583772019551</v>
      </c>
      <c r="BD309" s="7">
        <f t="shared" si="166"/>
        <v>12.744077836269273</v>
      </c>
      <c r="BE309" s="40">
        <f t="shared" si="177"/>
        <v>1.0133790490358798</v>
      </c>
      <c r="BF309" s="40">
        <f t="shared" si="178"/>
        <v>0</v>
      </c>
      <c r="BG309" s="40">
        <f t="shared" si="179"/>
        <v>0</v>
      </c>
      <c r="BH309" s="40">
        <f t="shared" si="179"/>
        <v>0</v>
      </c>
      <c r="BI309" s="40">
        <f t="shared" si="179"/>
        <v>0</v>
      </c>
      <c r="BJ309" s="40">
        <f t="shared" si="167"/>
        <v>0</v>
      </c>
      <c r="BK309" s="40">
        <f t="shared" si="167"/>
        <v>0</v>
      </c>
      <c r="BL309" s="40">
        <f t="shared" si="180"/>
        <v>121.37273608650679</v>
      </c>
      <c r="BM309" s="40">
        <f t="shared" si="180"/>
        <v>444.40601007774711</v>
      </c>
      <c r="BN309" s="40">
        <f t="shared" si="180"/>
        <v>745.42510028421088</v>
      </c>
      <c r="BO309" s="40">
        <f t="shared" si="168"/>
        <v>1003.9160531658936</v>
      </c>
      <c r="BP309" s="40">
        <f t="shared" si="168"/>
        <v>1202.2631374604071</v>
      </c>
      <c r="BQ309" s="40">
        <f t="shared" si="168"/>
        <v>1326.9493271571341</v>
      </c>
      <c r="BR309" s="40">
        <f t="shared" si="168"/>
        <v>1369.4774644819145</v>
      </c>
      <c r="BS309" s="40">
        <f t="shared" si="186"/>
        <v>1326.9493271571341</v>
      </c>
      <c r="BT309" s="40">
        <f t="shared" si="181"/>
        <v>1202.2631374604071</v>
      </c>
      <c r="BU309" s="40">
        <f t="shared" si="181"/>
        <v>1003.9160531658936</v>
      </c>
      <c r="BV309" s="40">
        <f t="shared" si="181"/>
        <v>745.42510028421088</v>
      </c>
      <c r="BW309" s="40">
        <f t="shared" si="181"/>
        <v>444.40601007774711</v>
      </c>
      <c r="BX309" s="40">
        <f t="shared" si="201"/>
        <v>121.37273608650679</v>
      </c>
      <c r="BY309" s="40">
        <f t="shared" si="194"/>
        <v>0</v>
      </c>
      <c r="BZ309" s="40">
        <f t="shared" si="194"/>
        <v>0</v>
      </c>
      <c r="CA309" s="40">
        <f t="shared" si="194"/>
        <v>0</v>
      </c>
      <c r="CB309" s="40">
        <f t="shared" si="194"/>
        <v>0</v>
      </c>
      <c r="CC309" s="40">
        <f t="shared" si="195"/>
        <v>0</v>
      </c>
      <c r="CD309" s="40">
        <f t="shared" si="195"/>
        <v>0</v>
      </c>
      <c r="CE309" s="40">
        <f t="shared" si="182"/>
        <v>698.43350688577641</v>
      </c>
      <c r="CF309" s="10">
        <f t="shared" si="169"/>
        <v>1.6681958878000023</v>
      </c>
      <c r="CG309" s="14">
        <v>44494</v>
      </c>
      <c r="CH309" s="35">
        <f t="shared" si="170"/>
        <v>6.9709677419354836</v>
      </c>
      <c r="CI309" s="7">
        <f t="shared" si="171"/>
        <v>39.977272752326606</v>
      </c>
      <c r="CJ309" s="7">
        <f t="shared" si="183"/>
        <v>20.38840910368657</v>
      </c>
      <c r="CK309" s="10">
        <f t="shared" si="172"/>
        <v>22.964474688062495</v>
      </c>
    </row>
    <row r="310" spans="1:89" ht="15.75" thickBot="1" x14ac:dyDescent="0.3">
      <c r="A310" s="8">
        <v>299</v>
      </c>
      <c r="B310" s="3" t="s">
        <v>25</v>
      </c>
      <c r="C310" s="14">
        <v>44495</v>
      </c>
      <c r="D310" s="11">
        <f t="shared" si="173"/>
        <v>-13.783564166258492</v>
      </c>
      <c r="E310" s="8">
        <f t="shared" si="188"/>
        <v>-180</v>
      </c>
      <c r="F310" s="3">
        <f t="shared" si="188"/>
        <v>-165</v>
      </c>
      <c r="G310" s="3">
        <f t="shared" si="188"/>
        <v>-150</v>
      </c>
      <c r="H310" s="3">
        <f t="shared" si="187"/>
        <v>-135</v>
      </c>
      <c r="I310" s="3">
        <f t="shared" si="187"/>
        <v>-120</v>
      </c>
      <c r="J310" s="3">
        <f t="shared" si="187"/>
        <v>-105</v>
      </c>
      <c r="K310" s="3">
        <f t="shared" si="187"/>
        <v>-90</v>
      </c>
      <c r="L310" s="3">
        <f t="shared" si="190"/>
        <v>-75</v>
      </c>
      <c r="M310" s="3">
        <f t="shared" si="189"/>
        <v>-60</v>
      </c>
      <c r="N310" s="3">
        <f t="shared" si="184"/>
        <v>-45</v>
      </c>
      <c r="O310" s="3">
        <f t="shared" si="164"/>
        <v>-30</v>
      </c>
      <c r="P310" s="3">
        <f t="shared" si="164"/>
        <v>-15</v>
      </c>
      <c r="Q310" s="3">
        <f t="shared" si="164"/>
        <v>0</v>
      </c>
      <c r="R310" s="3">
        <f t="shared" si="164"/>
        <v>15</v>
      </c>
      <c r="S310" s="3">
        <f t="shared" si="164"/>
        <v>30</v>
      </c>
      <c r="T310" s="3">
        <f t="shared" si="164"/>
        <v>45</v>
      </c>
      <c r="U310" s="3">
        <f t="shared" si="202"/>
        <v>60</v>
      </c>
      <c r="V310" s="3">
        <f t="shared" si="191"/>
        <v>75</v>
      </c>
      <c r="W310" s="3">
        <f t="shared" si="191"/>
        <v>90</v>
      </c>
      <c r="X310" s="3">
        <f t="shared" si="191"/>
        <v>105</v>
      </c>
      <c r="Y310" s="3">
        <f t="shared" si="191"/>
        <v>120</v>
      </c>
      <c r="Z310" s="3">
        <f t="shared" si="198"/>
        <v>135</v>
      </c>
      <c r="AA310" s="3">
        <f t="shared" si="196"/>
        <v>150</v>
      </c>
      <c r="AB310" s="3">
        <f t="shared" si="196"/>
        <v>165</v>
      </c>
      <c r="AC310" s="3">
        <f t="shared" si="196"/>
        <v>180</v>
      </c>
      <c r="AD310" s="7">
        <f t="shared" si="174"/>
        <v>144.09643583374151</v>
      </c>
      <c r="AE310" s="7">
        <f t="shared" si="174"/>
        <v>141.20091440395697</v>
      </c>
      <c r="AF310" s="7">
        <f t="shared" si="174"/>
        <v>133.58782208350456</v>
      </c>
      <c r="AG310" s="7">
        <f t="shared" si="165"/>
        <v>123.12609440779489</v>
      </c>
      <c r="AH310" s="7">
        <f t="shared" si="165"/>
        <v>111.10912732201153</v>
      </c>
      <c r="AI310" s="7">
        <f t="shared" si="165"/>
        <v>98.230177302125028</v>
      </c>
      <c r="AJ310" s="7">
        <f t="shared" si="165"/>
        <v>84.852828040075778</v>
      </c>
      <c r="AK310" s="7">
        <f t="shared" si="185"/>
        <v>71.181045362742111</v>
      </c>
      <c r="AL310" s="7">
        <f t="shared" si="175"/>
        <v>57.345352624098552</v>
      </c>
      <c r="AM310" s="7">
        <f t="shared" si="175"/>
        <v>43.455226902480405</v>
      </c>
      <c r="AN310" s="7">
        <f t="shared" si="175"/>
        <v>29.669604274790611</v>
      </c>
      <c r="AO310" s="7">
        <f t="shared" si="175"/>
        <v>16.508701284075052</v>
      </c>
      <c r="AP310" s="7">
        <f t="shared" si="200"/>
        <v>8.3364358337415112</v>
      </c>
      <c r="AQ310" s="7">
        <f t="shared" si="192"/>
        <v>16.508701284075052</v>
      </c>
      <c r="AR310" s="7">
        <f t="shared" si="192"/>
        <v>29.669604274790611</v>
      </c>
      <c r="AS310" s="7">
        <f t="shared" si="192"/>
        <v>43.455226902480405</v>
      </c>
      <c r="AT310" s="7">
        <f t="shared" si="192"/>
        <v>57.345352624098552</v>
      </c>
      <c r="AU310" s="7">
        <f t="shared" si="193"/>
        <v>71.181045362742111</v>
      </c>
      <c r="AV310" s="7">
        <f t="shared" si="193"/>
        <v>84.852828040075778</v>
      </c>
      <c r="AW310" s="7">
        <f t="shared" si="193"/>
        <v>98.230177302125028</v>
      </c>
      <c r="AX310" s="7">
        <f t="shared" si="193"/>
        <v>111.10912732201153</v>
      </c>
      <c r="AY310" s="7">
        <f t="shared" si="199"/>
        <v>123.12609440779489</v>
      </c>
      <c r="AZ310" s="7">
        <f t="shared" si="197"/>
        <v>133.58782208350456</v>
      </c>
      <c r="BA310" s="7">
        <f t="shared" si="197"/>
        <v>141.20091440395697</v>
      </c>
      <c r="BB310" s="7">
        <f t="shared" si="197"/>
        <v>144.09643583374151</v>
      </c>
      <c r="BC310" s="7">
        <f t="shared" si="176"/>
        <v>95.722681435839263</v>
      </c>
      <c r="BD310" s="7">
        <f t="shared" si="166"/>
        <v>12.763024191445234</v>
      </c>
      <c r="BE310" s="40">
        <f t="shared" si="177"/>
        <v>1.013896328736271</v>
      </c>
      <c r="BF310" s="40">
        <f t="shared" si="178"/>
        <v>0</v>
      </c>
      <c r="BG310" s="40">
        <f t="shared" si="179"/>
        <v>0</v>
      </c>
      <c r="BH310" s="40">
        <f t="shared" si="179"/>
        <v>0</v>
      </c>
      <c r="BI310" s="40">
        <f t="shared" si="179"/>
        <v>0</v>
      </c>
      <c r="BJ310" s="40">
        <f t="shared" si="167"/>
        <v>0</v>
      </c>
      <c r="BK310" s="40">
        <f t="shared" si="167"/>
        <v>0</v>
      </c>
      <c r="BL310" s="40">
        <f t="shared" si="180"/>
        <v>124.3437045467108</v>
      </c>
      <c r="BM310" s="40">
        <f t="shared" si="180"/>
        <v>447.09308500409514</v>
      </c>
      <c r="BN310" s="40">
        <f t="shared" si="180"/>
        <v>747.84762855187967</v>
      </c>
      <c r="BO310" s="40">
        <f t="shared" si="168"/>
        <v>1006.1114100676641</v>
      </c>
      <c r="BP310" s="40">
        <f t="shared" si="168"/>
        <v>1204.2841796422269</v>
      </c>
      <c r="BQ310" s="40">
        <f t="shared" si="168"/>
        <v>1328.8607905250487</v>
      </c>
      <c r="BR310" s="40">
        <f t="shared" si="168"/>
        <v>1371.3515525570481</v>
      </c>
      <c r="BS310" s="40">
        <f t="shared" si="186"/>
        <v>1328.8607905250487</v>
      </c>
      <c r="BT310" s="40">
        <f t="shared" si="181"/>
        <v>1204.2841796422269</v>
      </c>
      <c r="BU310" s="40">
        <f t="shared" si="181"/>
        <v>1006.1114100676641</v>
      </c>
      <c r="BV310" s="40">
        <f t="shared" si="181"/>
        <v>747.84762855187967</v>
      </c>
      <c r="BW310" s="40">
        <f t="shared" si="181"/>
        <v>447.09308500409514</v>
      </c>
      <c r="BX310" s="40">
        <f t="shared" si="201"/>
        <v>124.3437045467108</v>
      </c>
      <c r="BY310" s="40">
        <f t="shared" si="194"/>
        <v>0</v>
      </c>
      <c r="BZ310" s="40">
        <f t="shared" si="194"/>
        <v>0</v>
      </c>
      <c r="CA310" s="40">
        <f t="shared" si="194"/>
        <v>0</v>
      </c>
      <c r="CB310" s="40">
        <f t="shared" si="194"/>
        <v>0</v>
      </c>
      <c r="CC310" s="40">
        <f t="shared" si="195"/>
        <v>0</v>
      </c>
      <c r="CD310" s="40">
        <f t="shared" si="195"/>
        <v>0</v>
      </c>
      <c r="CE310" s="40">
        <f t="shared" si="182"/>
        <v>699.38929180409457</v>
      </c>
      <c r="CF310" s="10">
        <f t="shared" si="169"/>
        <v>1.6706759598930483</v>
      </c>
      <c r="CG310" s="14">
        <v>44495</v>
      </c>
      <c r="CH310" s="35">
        <f t="shared" si="170"/>
        <v>6.9709677419354836</v>
      </c>
      <c r="CI310" s="7">
        <f t="shared" si="171"/>
        <v>40.08132466178386</v>
      </c>
      <c r="CJ310" s="7">
        <f t="shared" si="183"/>
        <v>20.44147557750977</v>
      </c>
      <c r="CK310" s="10">
        <f t="shared" si="172"/>
        <v>23.007322118854749</v>
      </c>
    </row>
    <row r="311" spans="1:89" ht="15.75" thickBot="1" x14ac:dyDescent="0.3">
      <c r="A311" s="8">
        <v>300</v>
      </c>
      <c r="B311" s="3" t="s">
        <v>25</v>
      </c>
      <c r="C311" s="14">
        <v>44496</v>
      </c>
      <c r="D311" s="11">
        <f t="shared" si="173"/>
        <v>-14.108084282624429</v>
      </c>
      <c r="E311" s="8">
        <f t="shared" si="188"/>
        <v>-180</v>
      </c>
      <c r="F311" s="3">
        <f t="shared" si="188"/>
        <v>-165</v>
      </c>
      <c r="G311" s="3">
        <f t="shared" si="188"/>
        <v>-150</v>
      </c>
      <c r="H311" s="3">
        <f t="shared" si="187"/>
        <v>-135</v>
      </c>
      <c r="I311" s="3">
        <f t="shared" si="187"/>
        <v>-120</v>
      </c>
      <c r="J311" s="3">
        <f t="shared" si="187"/>
        <v>-105</v>
      </c>
      <c r="K311" s="3">
        <f t="shared" si="187"/>
        <v>-90</v>
      </c>
      <c r="L311" s="3">
        <f t="shared" si="190"/>
        <v>-75</v>
      </c>
      <c r="M311" s="3">
        <f t="shared" si="189"/>
        <v>-60</v>
      </c>
      <c r="N311" s="3">
        <f t="shared" si="184"/>
        <v>-45</v>
      </c>
      <c r="O311" s="3">
        <f t="shared" si="164"/>
        <v>-30</v>
      </c>
      <c r="P311" s="3">
        <f t="shared" si="164"/>
        <v>-15</v>
      </c>
      <c r="Q311" s="3">
        <f t="shared" si="164"/>
        <v>0</v>
      </c>
      <c r="R311" s="3">
        <f t="shared" si="164"/>
        <v>15</v>
      </c>
      <c r="S311" s="3">
        <f t="shared" si="164"/>
        <v>30</v>
      </c>
      <c r="T311" s="3">
        <f t="shared" si="164"/>
        <v>45</v>
      </c>
      <c r="U311" s="3">
        <f t="shared" si="202"/>
        <v>60</v>
      </c>
      <c r="V311" s="3">
        <f t="shared" si="191"/>
        <v>75</v>
      </c>
      <c r="W311" s="3">
        <f t="shared" si="191"/>
        <v>90</v>
      </c>
      <c r="X311" s="3">
        <f t="shared" si="191"/>
        <v>105</v>
      </c>
      <c r="Y311" s="3">
        <f t="shared" si="191"/>
        <v>120</v>
      </c>
      <c r="Z311" s="3">
        <f t="shared" si="198"/>
        <v>135</v>
      </c>
      <c r="AA311" s="3">
        <f t="shared" si="196"/>
        <v>150</v>
      </c>
      <c r="AB311" s="3">
        <f t="shared" si="196"/>
        <v>165</v>
      </c>
      <c r="AC311" s="3">
        <f t="shared" si="196"/>
        <v>180</v>
      </c>
      <c r="AD311" s="7">
        <f t="shared" si="174"/>
        <v>143.77191571737555</v>
      </c>
      <c r="AE311" s="7">
        <f t="shared" si="174"/>
        <v>140.90092722550335</v>
      </c>
      <c r="AF311" s="7">
        <f t="shared" si="174"/>
        <v>133.33797704851739</v>
      </c>
      <c r="AG311" s="7">
        <f t="shared" si="165"/>
        <v>122.92354056763325</v>
      </c>
      <c r="AH311" s="7">
        <f t="shared" si="165"/>
        <v>110.9432609917867</v>
      </c>
      <c r="AI311" s="7">
        <f t="shared" si="165"/>
        <v>98.091424440715173</v>
      </c>
      <c r="AJ311" s="7">
        <f t="shared" si="165"/>
        <v>84.733741390270623</v>
      </c>
      <c r="AK311" s="7">
        <f t="shared" si="185"/>
        <v>71.075530683848655</v>
      </c>
      <c r="AL311" s="7">
        <f t="shared" si="175"/>
        <v>57.247467356061712</v>
      </c>
      <c r="AM311" s="7">
        <f t="shared" si="175"/>
        <v>43.357197570939462</v>
      </c>
      <c r="AN311" s="7">
        <f t="shared" si="175"/>
        <v>29.55658351426225</v>
      </c>
      <c r="AO311" s="7">
        <f t="shared" si="175"/>
        <v>16.336765808290579</v>
      </c>
      <c r="AP311" s="7">
        <f t="shared" si="200"/>
        <v>8.0119157173755333</v>
      </c>
      <c r="AQ311" s="7">
        <f t="shared" si="192"/>
        <v>16.336765808290579</v>
      </c>
      <c r="AR311" s="7">
        <f t="shared" si="192"/>
        <v>29.55658351426225</v>
      </c>
      <c r="AS311" s="7">
        <f t="shared" si="192"/>
        <v>43.357197570939462</v>
      </c>
      <c r="AT311" s="7">
        <f t="shared" si="192"/>
        <v>57.247467356061712</v>
      </c>
      <c r="AU311" s="7">
        <f t="shared" si="193"/>
        <v>71.075530683848655</v>
      </c>
      <c r="AV311" s="7">
        <f t="shared" si="193"/>
        <v>84.733741390270623</v>
      </c>
      <c r="AW311" s="7">
        <f t="shared" si="193"/>
        <v>98.091424440715173</v>
      </c>
      <c r="AX311" s="7">
        <f t="shared" si="193"/>
        <v>110.9432609917867</v>
      </c>
      <c r="AY311" s="7">
        <f t="shared" si="199"/>
        <v>122.92354056763325</v>
      </c>
      <c r="AZ311" s="7">
        <f t="shared" si="197"/>
        <v>133.33797704851739</v>
      </c>
      <c r="BA311" s="7">
        <f t="shared" si="197"/>
        <v>140.90092722550335</v>
      </c>
      <c r="BB311" s="7">
        <f t="shared" si="197"/>
        <v>143.77191571737555</v>
      </c>
      <c r="BC311" s="7">
        <f t="shared" si="176"/>
        <v>95.863440658683828</v>
      </c>
      <c r="BD311" s="7">
        <f t="shared" si="166"/>
        <v>12.78179208782451</v>
      </c>
      <c r="BE311" s="40">
        <f t="shared" si="177"/>
        <v>1.0144094906545502</v>
      </c>
      <c r="BF311" s="40">
        <f t="shared" si="178"/>
        <v>0</v>
      </c>
      <c r="BG311" s="40">
        <f t="shared" si="179"/>
        <v>0</v>
      </c>
      <c r="BH311" s="40">
        <f t="shared" si="179"/>
        <v>0</v>
      </c>
      <c r="BI311" s="40">
        <f t="shared" si="179"/>
        <v>0</v>
      </c>
      <c r="BJ311" s="40">
        <f t="shared" si="167"/>
        <v>0</v>
      </c>
      <c r="BK311" s="40">
        <f t="shared" si="167"/>
        <v>0</v>
      </c>
      <c r="BL311" s="40">
        <f t="shared" si="180"/>
        <v>127.27693308309306</v>
      </c>
      <c r="BM311" s="40">
        <f t="shared" si="180"/>
        <v>449.73580973079083</v>
      </c>
      <c r="BN311" s="40">
        <f t="shared" si="180"/>
        <v>750.21964682343719</v>
      </c>
      <c r="BO311" s="40">
        <f t="shared" si="168"/>
        <v>1008.2509674361881</v>
      </c>
      <c r="BP311" s="40">
        <f t="shared" si="168"/>
        <v>1206.2453634862038</v>
      </c>
      <c r="BQ311" s="40">
        <f t="shared" si="168"/>
        <v>1330.7098440838856</v>
      </c>
      <c r="BR311" s="40">
        <f t="shared" si="168"/>
        <v>1373.1623605637808</v>
      </c>
      <c r="BS311" s="40">
        <f t="shared" si="186"/>
        <v>1330.7098440838856</v>
      </c>
      <c r="BT311" s="40">
        <f t="shared" si="181"/>
        <v>1206.2453634862038</v>
      </c>
      <c r="BU311" s="40">
        <f t="shared" si="181"/>
        <v>1008.2509674361881</v>
      </c>
      <c r="BV311" s="40">
        <f t="shared" si="181"/>
        <v>750.21964682343719</v>
      </c>
      <c r="BW311" s="40">
        <f t="shared" si="181"/>
        <v>449.73580973079083</v>
      </c>
      <c r="BX311" s="40">
        <f t="shared" si="201"/>
        <v>127.27693308309306</v>
      </c>
      <c r="BY311" s="40">
        <f t="shared" si="194"/>
        <v>0</v>
      </c>
      <c r="BZ311" s="40">
        <f t="shared" si="194"/>
        <v>0</v>
      </c>
      <c r="CA311" s="40">
        <f t="shared" si="194"/>
        <v>0</v>
      </c>
      <c r="CB311" s="40">
        <f t="shared" si="194"/>
        <v>0</v>
      </c>
      <c r="CC311" s="40">
        <f t="shared" si="195"/>
        <v>0</v>
      </c>
      <c r="CD311" s="40">
        <f t="shared" si="195"/>
        <v>0</v>
      </c>
      <c r="CE311" s="40">
        <f t="shared" si="182"/>
        <v>700.31280388752816</v>
      </c>
      <c r="CF311" s="10">
        <f t="shared" si="169"/>
        <v>1.6731326717842345</v>
      </c>
      <c r="CG311" s="14">
        <v>44496</v>
      </c>
      <c r="CH311" s="35">
        <f t="shared" si="170"/>
        <v>6.9709677419354836</v>
      </c>
      <c r="CI311" s="7">
        <f t="shared" si="171"/>
        <v>40.182755284878354</v>
      </c>
      <c r="CJ311" s="7">
        <f t="shared" si="183"/>
        <v>20.49320519528796</v>
      </c>
      <c r="CK311" s="10">
        <f t="shared" si="172"/>
        <v>23.048787530277433</v>
      </c>
    </row>
    <row r="312" spans="1:89" ht="15.75" thickBot="1" x14ac:dyDescent="0.3">
      <c r="A312" s="8">
        <v>301</v>
      </c>
      <c r="B312" s="3" t="s">
        <v>25</v>
      </c>
      <c r="C312" s="14">
        <v>44497</v>
      </c>
      <c r="D312" s="11">
        <f t="shared" si="173"/>
        <v>-14.428423869140035</v>
      </c>
      <c r="E312" s="8">
        <f t="shared" si="188"/>
        <v>-180</v>
      </c>
      <c r="F312" s="3">
        <f t="shared" si="188"/>
        <v>-165</v>
      </c>
      <c r="G312" s="3">
        <f t="shared" si="188"/>
        <v>-150</v>
      </c>
      <c r="H312" s="3">
        <f t="shared" si="187"/>
        <v>-135</v>
      </c>
      <c r="I312" s="3">
        <f t="shared" si="187"/>
        <v>-120</v>
      </c>
      <c r="J312" s="3">
        <f t="shared" si="187"/>
        <v>-105</v>
      </c>
      <c r="K312" s="3">
        <f t="shared" si="187"/>
        <v>-90</v>
      </c>
      <c r="L312" s="3">
        <f t="shared" si="190"/>
        <v>-75</v>
      </c>
      <c r="M312" s="3">
        <f t="shared" si="189"/>
        <v>-60</v>
      </c>
      <c r="N312" s="3">
        <f t="shared" si="184"/>
        <v>-45</v>
      </c>
      <c r="O312" s="3">
        <f t="shared" si="164"/>
        <v>-30</v>
      </c>
      <c r="P312" s="3">
        <f t="shared" si="164"/>
        <v>-15</v>
      </c>
      <c r="Q312" s="3">
        <f t="shared" si="164"/>
        <v>0</v>
      </c>
      <c r="R312" s="3">
        <f t="shared" si="164"/>
        <v>15</v>
      </c>
      <c r="S312" s="3">
        <f t="shared" si="164"/>
        <v>30</v>
      </c>
      <c r="T312" s="3">
        <f t="shared" si="164"/>
        <v>45</v>
      </c>
      <c r="U312" s="3">
        <f t="shared" si="202"/>
        <v>60</v>
      </c>
      <c r="V312" s="3">
        <f t="shared" si="191"/>
        <v>75</v>
      </c>
      <c r="W312" s="3">
        <f t="shared" si="191"/>
        <v>90</v>
      </c>
      <c r="X312" s="3">
        <f t="shared" si="191"/>
        <v>105</v>
      </c>
      <c r="Y312" s="3">
        <f t="shared" si="191"/>
        <v>120</v>
      </c>
      <c r="Z312" s="3">
        <f t="shared" si="198"/>
        <v>135</v>
      </c>
      <c r="AA312" s="3">
        <f t="shared" si="196"/>
        <v>150</v>
      </c>
      <c r="AB312" s="3">
        <f t="shared" si="196"/>
        <v>165</v>
      </c>
      <c r="AC312" s="3">
        <f t="shared" si="196"/>
        <v>180</v>
      </c>
      <c r="AD312" s="7">
        <f t="shared" si="174"/>
        <v>143.45157613085996</v>
      </c>
      <c r="AE312" s="7">
        <f t="shared" si="174"/>
        <v>140.60448385309377</v>
      </c>
      <c r="AF312" s="7">
        <f t="shared" si="174"/>
        <v>133.09066057640507</v>
      </c>
      <c r="AG312" s="7">
        <f t="shared" si="165"/>
        <v>122.7228851320039</v>
      </c>
      <c r="AH312" s="7">
        <f t="shared" si="165"/>
        <v>110.779022218319</v>
      </c>
      <c r="AI312" s="7">
        <f t="shared" si="165"/>
        <v>97.954249641058254</v>
      </c>
      <c r="AJ312" s="7">
        <f t="shared" si="165"/>
        <v>84.616332635703145</v>
      </c>
      <c r="AK312" s="7">
        <f t="shared" si="185"/>
        <v>70.971928318235115</v>
      </c>
      <c r="AL312" s="7">
        <f t="shared" si="175"/>
        <v>57.1518983312587</v>
      </c>
      <c r="AM312" s="7">
        <f t="shared" si="175"/>
        <v>43.262169084962515</v>
      </c>
      <c r="AN312" s="7">
        <f t="shared" si="175"/>
        <v>29.447821546324054</v>
      </c>
      <c r="AO312" s="7">
        <f t="shared" si="175"/>
        <v>16.171513530780853</v>
      </c>
      <c r="AP312" s="7">
        <f t="shared" si="200"/>
        <v>7.6915761308599562</v>
      </c>
      <c r="AQ312" s="7">
        <f t="shared" si="192"/>
        <v>16.171513530780853</v>
      </c>
      <c r="AR312" s="7">
        <f t="shared" si="192"/>
        <v>29.447821546324054</v>
      </c>
      <c r="AS312" s="7">
        <f t="shared" si="192"/>
        <v>43.262169084962515</v>
      </c>
      <c r="AT312" s="7">
        <f t="shared" si="192"/>
        <v>57.1518983312587</v>
      </c>
      <c r="AU312" s="7">
        <f t="shared" si="193"/>
        <v>70.971928318235115</v>
      </c>
      <c r="AV312" s="7">
        <f t="shared" si="193"/>
        <v>84.616332635703145</v>
      </c>
      <c r="AW312" s="7">
        <f t="shared" si="193"/>
        <v>97.954249641058254</v>
      </c>
      <c r="AX312" s="7">
        <f t="shared" si="193"/>
        <v>110.779022218319</v>
      </c>
      <c r="AY312" s="7">
        <f t="shared" si="199"/>
        <v>122.7228851320039</v>
      </c>
      <c r="AZ312" s="7">
        <f t="shared" si="197"/>
        <v>133.09066057640507</v>
      </c>
      <c r="BA312" s="7">
        <f t="shared" si="197"/>
        <v>140.60448385309377</v>
      </c>
      <c r="BB312" s="7">
        <f t="shared" si="197"/>
        <v>143.45157613085996</v>
      </c>
      <c r="BC312" s="7">
        <f t="shared" si="176"/>
        <v>96.002815137092782</v>
      </c>
      <c r="BD312" s="7">
        <f t="shared" si="166"/>
        <v>12.80037535161237</v>
      </c>
      <c r="BE312" s="40">
        <f t="shared" si="177"/>
        <v>1.0149183827297661</v>
      </c>
      <c r="BF312" s="40">
        <f t="shared" si="178"/>
        <v>0</v>
      </c>
      <c r="BG312" s="40">
        <f t="shared" si="179"/>
        <v>0</v>
      </c>
      <c r="BH312" s="40">
        <f t="shared" si="179"/>
        <v>0</v>
      </c>
      <c r="BI312" s="40">
        <f t="shared" si="179"/>
        <v>0</v>
      </c>
      <c r="BJ312" s="40">
        <f t="shared" si="167"/>
        <v>0</v>
      </c>
      <c r="BK312" s="40">
        <f t="shared" si="167"/>
        <v>0</v>
      </c>
      <c r="BL312" s="40">
        <f t="shared" si="180"/>
        <v>130.1715174518759</v>
      </c>
      <c r="BM312" s="40">
        <f t="shared" si="180"/>
        <v>452.33377466175915</v>
      </c>
      <c r="BN312" s="40">
        <f t="shared" si="180"/>
        <v>752.54120644109207</v>
      </c>
      <c r="BO312" s="40">
        <f t="shared" si="168"/>
        <v>1010.3351724303503</v>
      </c>
      <c r="BP312" s="40">
        <f t="shared" si="168"/>
        <v>1208.1474398720384</v>
      </c>
      <c r="BQ312" s="40">
        <f t="shared" si="168"/>
        <v>1332.4974296402333</v>
      </c>
      <c r="BR312" s="40">
        <f t="shared" si="168"/>
        <v>1374.9108954303078</v>
      </c>
      <c r="BS312" s="40">
        <f t="shared" si="186"/>
        <v>1332.4974296402333</v>
      </c>
      <c r="BT312" s="40">
        <f t="shared" si="181"/>
        <v>1208.1474398720384</v>
      </c>
      <c r="BU312" s="40">
        <f t="shared" si="181"/>
        <v>1010.3351724303503</v>
      </c>
      <c r="BV312" s="40">
        <f t="shared" si="181"/>
        <v>752.54120644109207</v>
      </c>
      <c r="BW312" s="40">
        <f t="shared" si="181"/>
        <v>452.33377466175915</v>
      </c>
      <c r="BX312" s="40">
        <f t="shared" si="201"/>
        <v>130.1715174518759</v>
      </c>
      <c r="BY312" s="40">
        <f t="shared" si="194"/>
        <v>0</v>
      </c>
      <c r="BZ312" s="40">
        <f t="shared" si="194"/>
        <v>0</v>
      </c>
      <c r="CA312" s="40">
        <f t="shared" si="194"/>
        <v>0</v>
      </c>
      <c r="CB312" s="40">
        <f t="shared" si="194"/>
        <v>0</v>
      </c>
      <c r="CC312" s="40">
        <f t="shared" si="195"/>
        <v>0</v>
      </c>
      <c r="CD312" s="40">
        <f t="shared" si="195"/>
        <v>0</v>
      </c>
      <c r="CE312" s="40">
        <f t="shared" si="182"/>
        <v>701.20455666945702</v>
      </c>
      <c r="CF312" s="10">
        <f t="shared" si="169"/>
        <v>1.6755652153257203</v>
      </c>
      <c r="CG312" s="14">
        <v>44497</v>
      </c>
      <c r="CH312" s="35">
        <f t="shared" si="170"/>
        <v>6.9709677419354836</v>
      </c>
      <c r="CI312" s="7">
        <f t="shared" si="171"/>
        <v>40.281583207263452</v>
      </c>
      <c r="CJ312" s="7">
        <f t="shared" si="183"/>
        <v>20.543607435704359</v>
      </c>
      <c r="CK312" s="10">
        <f t="shared" si="172"/>
        <v>23.088890316511225</v>
      </c>
    </row>
    <row r="313" spans="1:89" ht="15.75" thickBot="1" x14ac:dyDescent="0.3">
      <c r="A313" s="8">
        <v>302</v>
      </c>
      <c r="B313" s="3" t="s">
        <v>25</v>
      </c>
      <c r="C313" s="14">
        <v>44498</v>
      </c>
      <c r="D313" s="11">
        <f t="shared" si="173"/>
        <v>-14.744488002272318</v>
      </c>
      <c r="E313" s="8">
        <f t="shared" si="188"/>
        <v>-180</v>
      </c>
      <c r="F313" s="3">
        <f t="shared" si="188"/>
        <v>-165</v>
      </c>
      <c r="G313" s="3">
        <f t="shared" si="188"/>
        <v>-150</v>
      </c>
      <c r="H313" s="3">
        <f t="shared" si="187"/>
        <v>-135</v>
      </c>
      <c r="I313" s="3">
        <f t="shared" si="187"/>
        <v>-120</v>
      </c>
      <c r="J313" s="3">
        <f t="shared" si="187"/>
        <v>-105</v>
      </c>
      <c r="K313" s="3">
        <f t="shared" si="187"/>
        <v>-90</v>
      </c>
      <c r="L313" s="3">
        <f t="shared" si="190"/>
        <v>-75</v>
      </c>
      <c r="M313" s="3">
        <f t="shared" si="189"/>
        <v>-60</v>
      </c>
      <c r="N313" s="3">
        <f t="shared" si="184"/>
        <v>-45</v>
      </c>
      <c r="O313" s="3">
        <f t="shared" si="164"/>
        <v>-30</v>
      </c>
      <c r="P313" s="3">
        <f t="shared" si="164"/>
        <v>-15</v>
      </c>
      <c r="Q313" s="3">
        <f t="shared" si="164"/>
        <v>0</v>
      </c>
      <c r="R313" s="3">
        <f t="shared" si="164"/>
        <v>15</v>
      </c>
      <c r="S313" s="3">
        <f t="shared" si="164"/>
        <v>30</v>
      </c>
      <c r="T313" s="3">
        <f t="shared" si="164"/>
        <v>45</v>
      </c>
      <c r="U313" s="3">
        <f t="shared" si="202"/>
        <v>60</v>
      </c>
      <c r="V313" s="3">
        <f t="shared" si="191"/>
        <v>75</v>
      </c>
      <c r="W313" s="3">
        <f t="shared" si="191"/>
        <v>90</v>
      </c>
      <c r="X313" s="3">
        <f t="shared" si="191"/>
        <v>105</v>
      </c>
      <c r="Y313" s="3">
        <f t="shared" si="191"/>
        <v>120</v>
      </c>
      <c r="Z313" s="3">
        <f t="shared" si="198"/>
        <v>135</v>
      </c>
      <c r="AA313" s="3">
        <f t="shared" si="196"/>
        <v>150</v>
      </c>
      <c r="AB313" s="3">
        <f t="shared" si="196"/>
        <v>165</v>
      </c>
      <c r="AC313" s="3">
        <f t="shared" si="196"/>
        <v>180</v>
      </c>
      <c r="AD313" s="7">
        <f t="shared" si="174"/>
        <v>143.13551199772766</v>
      </c>
      <c r="AE313" s="7">
        <f t="shared" si="174"/>
        <v>140.31169191259107</v>
      </c>
      <c r="AF313" s="7">
        <f t="shared" si="174"/>
        <v>132.84598425930648</v>
      </c>
      <c r="AG313" s="7">
        <f t="shared" si="165"/>
        <v>122.52422392143707</v>
      </c>
      <c r="AH313" s="7">
        <f t="shared" si="165"/>
        <v>110.61648502158205</v>
      </c>
      <c r="AI313" s="7">
        <f t="shared" si="165"/>
        <v>97.818705422988629</v>
      </c>
      <c r="AJ313" s="7">
        <f t="shared" si="165"/>
        <v>84.500634105427011</v>
      </c>
      <c r="AK313" s="7">
        <f t="shared" si="185"/>
        <v>70.870251061005291</v>
      </c>
      <c r="AL313" s="7">
        <f t="shared" si="175"/>
        <v>57.058638350285733</v>
      </c>
      <c r="AM313" s="7">
        <f t="shared" si="175"/>
        <v>43.170112856821973</v>
      </c>
      <c r="AN313" s="7">
        <f t="shared" si="175"/>
        <v>29.343270917591564</v>
      </c>
      <c r="AO313" s="7">
        <f t="shared" si="175"/>
        <v>16.012952453921439</v>
      </c>
      <c r="AP313" s="7">
        <f t="shared" si="200"/>
        <v>7.3755119977276857</v>
      </c>
      <c r="AQ313" s="7">
        <f t="shared" si="192"/>
        <v>16.012952453921439</v>
      </c>
      <c r="AR313" s="7">
        <f t="shared" si="192"/>
        <v>29.343270917591564</v>
      </c>
      <c r="AS313" s="7">
        <f t="shared" si="192"/>
        <v>43.170112856821973</v>
      </c>
      <c r="AT313" s="7">
        <f t="shared" si="192"/>
        <v>57.058638350285733</v>
      </c>
      <c r="AU313" s="7">
        <f t="shared" si="193"/>
        <v>70.870251061005291</v>
      </c>
      <c r="AV313" s="7">
        <f t="shared" si="193"/>
        <v>84.500634105427011</v>
      </c>
      <c r="AW313" s="7">
        <f t="shared" si="193"/>
        <v>97.818705422988629</v>
      </c>
      <c r="AX313" s="7">
        <f t="shared" si="193"/>
        <v>110.61648502158205</v>
      </c>
      <c r="AY313" s="7">
        <f t="shared" si="199"/>
        <v>122.52422392143707</v>
      </c>
      <c r="AZ313" s="7">
        <f t="shared" si="197"/>
        <v>132.84598425930648</v>
      </c>
      <c r="BA313" s="7">
        <f t="shared" si="197"/>
        <v>140.31169191259107</v>
      </c>
      <c r="BB313" s="7">
        <f t="shared" si="197"/>
        <v>143.13551199772766</v>
      </c>
      <c r="BC313" s="7">
        <f t="shared" si="176"/>
        <v>96.14075803890384</v>
      </c>
      <c r="BD313" s="7">
        <f t="shared" si="166"/>
        <v>12.818767738520512</v>
      </c>
      <c r="BE313" s="40">
        <f t="shared" si="177"/>
        <v>1.015422854166214</v>
      </c>
      <c r="BF313" s="40">
        <f t="shared" si="178"/>
        <v>0</v>
      </c>
      <c r="BG313" s="40">
        <f t="shared" si="179"/>
        <v>0</v>
      </c>
      <c r="BH313" s="40">
        <f t="shared" si="179"/>
        <v>0</v>
      </c>
      <c r="BI313" s="40">
        <f t="shared" si="179"/>
        <v>0</v>
      </c>
      <c r="BJ313" s="40">
        <f t="shared" si="167"/>
        <v>0</v>
      </c>
      <c r="BK313" s="40">
        <f t="shared" si="167"/>
        <v>0</v>
      </c>
      <c r="BL313" s="40">
        <f t="shared" si="180"/>
        <v>133.02657217274364</v>
      </c>
      <c r="BM313" s="40">
        <f t="shared" si="180"/>
        <v>454.88659525087877</v>
      </c>
      <c r="BN313" s="40">
        <f t="shared" si="180"/>
        <v>754.81238965507612</v>
      </c>
      <c r="BO313" s="40">
        <f t="shared" si="168"/>
        <v>1012.3645081474999</v>
      </c>
      <c r="BP313" s="40">
        <f t="shared" si="168"/>
        <v>1209.9911994778918</v>
      </c>
      <c r="BQ313" s="40">
        <f t="shared" si="168"/>
        <v>1334.2245312256348</v>
      </c>
      <c r="BR313" s="40">
        <f t="shared" si="168"/>
        <v>1376.5982071374081</v>
      </c>
      <c r="BS313" s="40">
        <f t="shared" si="186"/>
        <v>1334.2245312256348</v>
      </c>
      <c r="BT313" s="40">
        <f t="shared" si="181"/>
        <v>1209.9911994778918</v>
      </c>
      <c r="BU313" s="40">
        <f t="shared" si="181"/>
        <v>1012.3645081474999</v>
      </c>
      <c r="BV313" s="40">
        <f t="shared" si="181"/>
        <v>754.81238965507612</v>
      </c>
      <c r="BW313" s="40">
        <f t="shared" si="181"/>
        <v>454.88659525087877</v>
      </c>
      <c r="BX313" s="40">
        <f t="shared" si="201"/>
        <v>133.02657217274364</v>
      </c>
      <c r="BY313" s="40">
        <f t="shared" si="194"/>
        <v>0</v>
      </c>
      <c r="BZ313" s="40">
        <f t="shared" si="194"/>
        <v>0</v>
      </c>
      <c r="CA313" s="40">
        <f t="shared" si="194"/>
        <v>0</v>
      </c>
      <c r="CB313" s="40">
        <f t="shared" si="194"/>
        <v>0</v>
      </c>
      <c r="CC313" s="40">
        <f t="shared" si="195"/>
        <v>0</v>
      </c>
      <c r="CD313" s="40">
        <f t="shared" si="195"/>
        <v>0</v>
      </c>
      <c r="CE313" s="40">
        <f t="shared" si="182"/>
        <v>702.06508564007811</v>
      </c>
      <c r="CF313" s="10">
        <f t="shared" si="169"/>
        <v>1.6779727731420786</v>
      </c>
      <c r="CG313" s="14">
        <v>44498</v>
      </c>
      <c r="CH313" s="35">
        <f t="shared" si="170"/>
        <v>6.9709677419354836</v>
      </c>
      <c r="CI313" s="7">
        <f t="shared" si="171"/>
        <v>40.37782874841723</v>
      </c>
      <c r="CJ313" s="7">
        <f t="shared" si="183"/>
        <v>20.592692661692787</v>
      </c>
      <c r="CK313" s="10">
        <f t="shared" si="172"/>
        <v>23.127650816131649</v>
      </c>
    </row>
    <row r="314" spans="1:89" ht="15.75" thickBot="1" x14ac:dyDescent="0.3">
      <c r="A314" s="8">
        <v>303</v>
      </c>
      <c r="B314" s="3" t="s">
        <v>25</v>
      </c>
      <c r="C314" s="14">
        <v>44499</v>
      </c>
      <c r="D314" s="11">
        <f t="shared" si="173"/>
        <v>-15.056183025397416</v>
      </c>
      <c r="E314" s="8">
        <f t="shared" si="188"/>
        <v>-180</v>
      </c>
      <c r="F314" s="3">
        <f t="shared" si="188"/>
        <v>-165</v>
      </c>
      <c r="G314" s="3">
        <f t="shared" si="188"/>
        <v>-150</v>
      </c>
      <c r="H314" s="3">
        <f t="shared" si="187"/>
        <v>-135</v>
      </c>
      <c r="I314" s="3">
        <f t="shared" si="187"/>
        <v>-120</v>
      </c>
      <c r="J314" s="3">
        <f t="shared" si="187"/>
        <v>-105</v>
      </c>
      <c r="K314" s="3">
        <f t="shared" si="187"/>
        <v>-90</v>
      </c>
      <c r="L314" s="3">
        <f t="shared" si="190"/>
        <v>-75</v>
      </c>
      <c r="M314" s="3">
        <f t="shared" si="189"/>
        <v>-60</v>
      </c>
      <c r="N314" s="3">
        <f t="shared" si="184"/>
        <v>-45</v>
      </c>
      <c r="O314" s="3">
        <f t="shared" si="164"/>
        <v>-30</v>
      </c>
      <c r="P314" s="3">
        <f t="shared" si="164"/>
        <v>-15</v>
      </c>
      <c r="Q314" s="3">
        <f t="shared" si="164"/>
        <v>0</v>
      </c>
      <c r="R314" s="3">
        <f t="shared" si="164"/>
        <v>15</v>
      </c>
      <c r="S314" s="3">
        <f t="shared" si="164"/>
        <v>30</v>
      </c>
      <c r="T314" s="3">
        <f t="shared" si="164"/>
        <v>45</v>
      </c>
      <c r="U314" s="3">
        <f t="shared" si="202"/>
        <v>60</v>
      </c>
      <c r="V314" s="3">
        <f t="shared" si="191"/>
        <v>75</v>
      </c>
      <c r="W314" s="3">
        <f t="shared" si="191"/>
        <v>90</v>
      </c>
      <c r="X314" s="3">
        <f t="shared" si="191"/>
        <v>105</v>
      </c>
      <c r="Y314" s="3">
        <f t="shared" si="191"/>
        <v>120</v>
      </c>
      <c r="Z314" s="3">
        <f t="shared" si="198"/>
        <v>135</v>
      </c>
      <c r="AA314" s="3">
        <f t="shared" si="196"/>
        <v>150</v>
      </c>
      <c r="AB314" s="3">
        <f t="shared" si="196"/>
        <v>165</v>
      </c>
      <c r="AC314" s="3">
        <f t="shared" si="196"/>
        <v>180</v>
      </c>
      <c r="AD314" s="7">
        <f t="shared" si="174"/>
        <v>142.82381697460258</v>
      </c>
      <c r="AE314" s="7">
        <f t="shared" si="174"/>
        <v>140.0226572827076</v>
      </c>
      <c r="AF314" s="7">
        <f t="shared" si="174"/>
        <v>132.60405804907754</v>
      </c>
      <c r="AG314" s="7">
        <f t="shared" si="165"/>
        <v>122.32765165157792</v>
      </c>
      <c r="AH314" s="7">
        <f t="shared" si="165"/>
        <v>110.4557226376304</v>
      </c>
      <c r="AI314" s="7">
        <f t="shared" si="165"/>
        <v>97.684843596259284</v>
      </c>
      <c r="AJ314" s="7">
        <f t="shared" si="165"/>
        <v>84.386677315001833</v>
      </c>
      <c r="AK314" s="7">
        <f t="shared" si="185"/>
        <v>70.770510633058862</v>
      </c>
      <c r="AL314" s="7">
        <f t="shared" si="175"/>
        <v>56.967678657333465</v>
      </c>
      <c r="AM314" s="7">
        <f t="shared" si="175"/>
        <v>43.080997776865367</v>
      </c>
      <c r="AN314" s="7">
        <f t="shared" si="175"/>
        <v>29.242879159898834</v>
      </c>
      <c r="AO314" s="7">
        <f t="shared" si="175"/>
        <v>15.861077743734764</v>
      </c>
      <c r="AP314" s="7">
        <f t="shared" si="200"/>
        <v>7.0638169746025943</v>
      </c>
      <c r="AQ314" s="7">
        <f t="shared" si="192"/>
        <v>15.861077743734764</v>
      </c>
      <c r="AR314" s="7">
        <f t="shared" si="192"/>
        <v>29.242879159898834</v>
      </c>
      <c r="AS314" s="7">
        <f t="shared" si="192"/>
        <v>43.080997776865367</v>
      </c>
      <c r="AT314" s="7">
        <f t="shared" si="192"/>
        <v>56.967678657333465</v>
      </c>
      <c r="AU314" s="7">
        <f t="shared" si="193"/>
        <v>70.770510633058862</v>
      </c>
      <c r="AV314" s="7">
        <f t="shared" si="193"/>
        <v>84.386677315001833</v>
      </c>
      <c r="AW314" s="7">
        <f t="shared" si="193"/>
        <v>97.684843596259284</v>
      </c>
      <c r="AX314" s="7">
        <f t="shared" si="193"/>
        <v>110.4557226376304</v>
      </c>
      <c r="AY314" s="7">
        <f t="shared" si="199"/>
        <v>122.32765165157792</v>
      </c>
      <c r="AZ314" s="7">
        <f t="shared" si="197"/>
        <v>132.60405804907754</v>
      </c>
      <c r="BA314" s="7">
        <f t="shared" si="197"/>
        <v>140.0226572827076</v>
      </c>
      <c r="BB314" s="7">
        <f t="shared" si="197"/>
        <v>142.82381697460258</v>
      </c>
      <c r="BC314" s="7">
        <f t="shared" si="176"/>
        <v>96.277222023111122</v>
      </c>
      <c r="BD314" s="7">
        <f t="shared" si="166"/>
        <v>12.836962936414816</v>
      </c>
      <c r="BE314" s="40">
        <f t="shared" si="177"/>
        <v>1.0159227554781203</v>
      </c>
      <c r="BF314" s="40">
        <f t="shared" si="178"/>
        <v>0</v>
      </c>
      <c r="BG314" s="40">
        <f t="shared" si="179"/>
        <v>0</v>
      </c>
      <c r="BH314" s="40">
        <f t="shared" si="179"/>
        <v>0</v>
      </c>
      <c r="BI314" s="40">
        <f t="shared" si="179"/>
        <v>0</v>
      </c>
      <c r="BJ314" s="40">
        <f t="shared" si="167"/>
        <v>0</v>
      </c>
      <c r="BK314" s="40">
        <f t="shared" si="167"/>
        <v>0</v>
      </c>
      <c r="BL314" s="40">
        <f t="shared" si="180"/>
        <v>135.84123072879348</v>
      </c>
      <c r="BM314" s="40">
        <f t="shared" si="180"/>
        <v>457.39391152768439</v>
      </c>
      <c r="BN314" s="40">
        <f t="shared" si="180"/>
        <v>757.03330852106205</v>
      </c>
      <c r="BO314" s="40">
        <f t="shared" si="168"/>
        <v>1014.339491981342</v>
      </c>
      <c r="BP314" s="40">
        <f t="shared" si="168"/>
        <v>1211.7774707242806</v>
      </c>
      <c r="BQ314" s="40">
        <f t="shared" si="168"/>
        <v>1335.8921727802331</v>
      </c>
      <c r="BR314" s="40">
        <f t="shared" si="168"/>
        <v>1378.2253863133299</v>
      </c>
      <c r="BS314" s="40">
        <f t="shared" si="186"/>
        <v>1335.8921727802331</v>
      </c>
      <c r="BT314" s="40">
        <f t="shared" si="181"/>
        <v>1211.7774707242806</v>
      </c>
      <c r="BU314" s="40">
        <f t="shared" si="181"/>
        <v>1014.339491981342</v>
      </c>
      <c r="BV314" s="40">
        <f t="shared" si="181"/>
        <v>757.03330852106205</v>
      </c>
      <c r="BW314" s="40">
        <f t="shared" si="181"/>
        <v>457.39391152768439</v>
      </c>
      <c r="BX314" s="40">
        <f t="shared" si="201"/>
        <v>135.84123072879348</v>
      </c>
      <c r="BY314" s="40">
        <f t="shared" si="194"/>
        <v>0</v>
      </c>
      <c r="BZ314" s="40">
        <f t="shared" si="194"/>
        <v>0</v>
      </c>
      <c r="CA314" s="40">
        <f t="shared" si="194"/>
        <v>0</v>
      </c>
      <c r="CB314" s="40">
        <f t="shared" si="194"/>
        <v>0</v>
      </c>
      <c r="CC314" s="40">
        <f t="shared" si="195"/>
        <v>0</v>
      </c>
      <c r="CD314" s="40">
        <f t="shared" si="195"/>
        <v>0</v>
      </c>
      <c r="CE314" s="40">
        <f t="shared" si="182"/>
        <v>702.89494701979822</v>
      </c>
      <c r="CF314" s="10">
        <f t="shared" si="169"/>
        <v>1.6803545189768854</v>
      </c>
      <c r="CG314" s="14">
        <v>44499</v>
      </c>
      <c r="CH314" s="35">
        <f t="shared" si="170"/>
        <v>6.9709677419354836</v>
      </c>
      <c r="CI314" s="7">
        <f t="shared" si="171"/>
        <v>40.471513890127412</v>
      </c>
      <c r="CJ314" s="7">
        <f t="shared" si="183"/>
        <v>20.64047208396498</v>
      </c>
      <c r="CK314" s="10">
        <f t="shared" si="172"/>
        <v>23.165090265128697</v>
      </c>
    </row>
    <row r="315" spans="1:89" ht="15.75" thickBot="1" x14ac:dyDescent="0.3">
      <c r="A315" s="8">
        <v>304</v>
      </c>
      <c r="B315" s="3" t="s">
        <v>25</v>
      </c>
      <c r="C315" s="14">
        <v>44500</v>
      </c>
      <c r="D315" s="11">
        <f t="shared" si="173"/>
        <v>-15.363416576553035</v>
      </c>
      <c r="E315" s="8">
        <f t="shared" si="188"/>
        <v>-180</v>
      </c>
      <c r="F315" s="3">
        <f t="shared" si="188"/>
        <v>-165</v>
      </c>
      <c r="G315" s="3">
        <f t="shared" si="188"/>
        <v>-150</v>
      </c>
      <c r="H315" s="3">
        <f t="shared" si="187"/>
        <v>-135</v>
      </c>
      <c r="I315" s="3">
        <f t="shared" si="187"/>
        <v>-120</v>
      </c>
      <c r="J315" s="3">
        <f t="shared" si="187"/>
        <v>-105</v>
      </c>
      <c r="K315" s="3">
        <f t="shared" si="187"/>
        <v>-90</v>
      </c>
      <c r="L315" s="3">
        <f t="shared" si="190"/>
        <v>-75</v>
      </c>
      <c r="M315" s="3">
        <f t="shared" si="189"/>
        <v>-60</v>
      </c>
      <c r="N315" s="3">
        <f t="shared" si="184"/>
        <v>-45</v>
      </c>
      <c r="O315" s="3">
        <f t="shared" si="184"/>
        <v>-30</v>
      </c>
      <c r="P315" s="3">
        <f t="shared" si="184"/>
        <v>-15</v>
      </c>
      <c r="Q315" s="3">
        <f t="shared" si="184"/>
        <v>0</v>
      </c>
      <c r="R315" s="3">
        <f t="shared" si="184"/>
        <v>15</v>
      </c>
      <c r="S315" s="3">
        <f t="shared" si="184"/>
        <v>30</v>
      </c>
      <c r="T315" s="3">
        <f t="shared" si="184"/>
        <v>45</v>
      </c>
      <c r="U315" s="3">
        <f t="shared" si="202"/>
        <v>60</v>
      </c>
      <c r="V315" s="3">
        <f t="shared" si="191"/>
        <v>75</v>
      </c>
      <c r="W315" s="3">
        <f t="shared" si="191"/>
        <v>90</v>
      </c>
      <c r="X315" s="3">
        <f t="shared" si="191"/>
        <v>105</v>
      </c>
      <c r="Y315" s="3">
        <f t="shared" si="191"/>
        <v>120</v>
      </c>
      <c r="Z315" s="3">
        <f t="shared" si="198"/>
        <v>135</v>
      </c>
      <c r="AA315" s="3">
        <f t="shared" si="196"/>
        <v>150</v>
      </c>
      <c r="AB315" s="3">
        <f t="shared" si="196"/>
        <v>165</v>
      </c>
      <c r="AC315" s="3">
        <f t="shared" si="196"/>
        <v>180</v>
      </c>
      <c r="AD315" s="7">
        <f t="shared" si="174"/>
        <v>142.51658342344695</v>
      </c>
      <c r="AE315" s="7">
        <f t="shared" si="174"/>
        <v>139.73748408310774</v>
      </c>
      <c r="AF315" s="7">
        <f t="shared" si="174"/>
        <v>132.36499022401694</v>
      </c>
      <c r="AG315" s="7">
        <f t="shared" si="165"/>
        <v>122.13326188442983</v>
      </c>
      <c r="AH315" s="7">
        <f t="shared" si="165"/>
        <v>110.29680747713051</v>
      </c>
      <c r="AI315" s="7">
        <f t="shared" si="165"/>
        <v>97.552715236670366</v>
      </c>
      <c r="AJ315" s="7">
        <f t="shared" si="165"/>
        <v>84.274492964465168</v>
      </c>
      <c r="AK315" s="7">
        <f t="shared" si="185"/>
        <v>70.672717704709655</v>
      </c>
      <c r="AL315" s="7">
        <f t="shared" si="175"/>
        <v>56.879008996357058</v>
      </c>
      <c r="AM315" s="7">
        <f t="shared" si="175"/>
        <v>42.994790316724568</v>
      </c>
      <c r="AN315" s="7">
        <f t="shared" si="175"/>
        <v>29.146588958982466</v>
      </c>
      <c r="AO315" s="7">
        <f t="shared" si="175"/>
        <v>15.715871467726505</v>
      </c>
      <c r="AP315" s="7">
        <f t="shared" si="200"/>
        <v>6.7565834234469637</v>
      </c>
      <c r="AQ315" s="7">
        <f t="shared" si="192"/>
        <v>15.715871467726505</v>
      </c>
      <c r="AR315" s="7">
        <f t="shared" si="192"/>
        <v>29.146588958982466</v>
      </c>
      <c r="AS315" s="7">
        <f t="shared" si="192"/>
        <v>42.994790316724568</v>
      </c>
      <c r="AT315" s="7">
        <f t="shared" si="192"/>
        <v>56.879008996357058</v>
      </c>
      <c r="AU315" s="7">
        <f t="shared" si="193"/>
        <v>70.672717704709655</v>
      </c>
      <c r="AV315" s="7">
        <f t="shared" si="193"/>
        <v>84.274492964465168</v>
      </c>
      <c r="AW315" s="7">
        <f t="shared" si="193"/>
        <v>97.552715236670366</v>
      </c>
      <c r="AX315" s="7">
        <f t="shared" si="193"/>
        <v>110.29680747713051</v>
      </c>
      <c r="AY315" s="7">
        <f t="shared" si="199"/>
        <v>122.13326188442983</v>
      </c>
      <c r="AZ315" s="7">
        <f t="shared" si="197"/>
        <v>132.36499022401694</v>
      </c>
      <c r="BA315" s="7">
        <f t="shared" si="197"/>
        <v>139.73748408310774</v>
      </c>
      <c r="BB315" s="7">
        <f t="shared" si="197"/>
        <v>142.51658342344695</v>
      </c>
      <c r="BC315" s="7">
        <f t="shared" si="176"/>
        <v>96.412159262342158</v>
      </c>
      <c r="BD315" s="7">
        <f t="shared" si="166"/>
        <v>12.854954568312287</v>
      </c>
      <c r="BE315" s="40">
        <f t="shared" si="177"/>
        <v>1.0164179385339369</v>
      </c>
      <c r="BF315" s="40">
        <f t="shared" si="178"/>
        <v>0</v>
      </c>
      <c r="BG315" s="40">
        <f t="shared" si="179"/>
        <v>0</v>
      </c>
      <c r="BH315" s="40">
        <f t="shared" si="179"/>
        <v>0</v>
      </c>
      <c r="BI315" s="40">
        <f t="shared" si="179"/>
        <v>0</v>
      </c>
      <c r="BJ315" s="40">
        <f t="shared" si="167"/>
        <v>0</v>
      </c>
      <c r="BK315" s="40">
        <f t="shared" si="167"/>
        <v>0</v>
      </c>
      <c r="BL315" s="40">
        <f t="shared" si="180"/>
        <v>138.61464573856657</v>
      </c>
      <c r="BM315" s="40">
        <f t="shared" si="180"/>
        <v>459.85538758996887</v>
      </c>
      <c r="BN315" s="40">
        <f t="shared" si="180"/>
        <v>759.20410375962501</v>
      </c>
      <c r="BO315" s="40">
        <f t="shared" si="168"/>
        <v>1016.2606739377158</v>
      </c>
      <c r="BP315" s="40">
        <f t="shared" si="168"/>
        <v>1213.5071176726724</v>
      </c>
      <c r="BQ315" s="40">
        <f t="shared" si="168"/>
        <v>1337.501415789118</v>
      </c>
      <c r="BR315" s="40">
        <f t="shared" si="168"/>
        <v>1379.7935617806829</v>
      </c>
      <c r="BS315" s="40">
        <f t="shared" si="186"/>
        <v>1337.501415789118</v>
      </c>
      <c r="BT315" s="40">
        <f t="shared" si="181"/>
        <v>1213.5071176726724</v>
      </c>
      <c r="BU315" s="40">
        <f t="shared" si="181"/>
        <v>1016.2606739377158</v>
      </c>
      <c r="BV315" s="40">
        <f t="shared" si="181"/>
        <v>759.20410375962501</v>
      </c>
      <c r="BW315" s="40">
        <f t="shared" si="181"/>
        <v>459.85538758996887</v>
      </c>
      <c r="BX315" s="40">
        <f t="shared" si="201"/>
        <v>138.61464573856657</v>
      </c>
      <c r="BY315" s="40">
        <f t="shared" si="194"/>
        <v>0</v>
      </c>
      <c r="BZ315" s="40">
        <f t="shared" si="194"/>
        <v>0</v>
      </c>
      <c r="CA315" s="40">
        <f t="shared" si="194"/>
        <v>0</v>
      </c>
      <c r="CB315" s="40">
        <f t="shared" si="194"/>
        <v>0</v>
      </c>
      <c r="CC315" s="40">
        <f t="shared" si="195"/>
        <v>0</v>
      </c>
      <c r="CD315" s="40">
        <f t="shared" si="195"/>
        <v>0</v>
      </c>
      <c r="CE315" s="40">
        <f t="shared" si="182"/>
        <v>703.6947165081483</v>
      </c>
      <c r="CF315" s="10">
        <f t="shared" si="169"/>
        <v>1.6827096180850181</v>
      </c>
      <c r="CG315" s="14">
        <v>44500</v>
      </c>
      <c r="CH315" s="35">
        <f t="shared" si="170"/>
        <v>6.9709677419354836</v>
      </c>
      <c r="CI315" s="7">
        <f t="shared" si="171"/>
        <v>40.56266220273676</v>
      </c>
      <c r="CJ315" s="7">
        <f t="shared" si="183"/>
        <v>20.686957723395746</v>
      </c>
      <c r="CK315" s="10">
        <f t="shared" si="172"/>
        <v>23.201230748736034</v>
      </c>
    </row>
    <row r="316" spans="1:89" ht="15.75" thickBot="1" x14ac:dyDescent="0.3">
      <c r="A316" s="8">
        <v>305</v>
      </c>
      <c r="B316" s="3" t="s">
        <v>26</v>
      </c>
      <c r="C316" s="14">
        <v>44501</v>
      </c>
      <c r="D316" s="11">
        <f t="shared" si="173"/>
        <v>-15.666097615807347</v>
      </c>
      <c r="E316" s="8">
        <f t="shared" si="188"/>
        <v>-180</v>
      </c>
      <c r="F316" s="3">
        <f t="shared" si="188"/>
        <v>-165</v>
      </c>
      <c r="G316" s="3">
        <f t="shared" si="188"/>
        <v>-150</v>
      </c>
      <c r="H316" s="3">
        <f t="shared" si="187"/>
        <v>-135</v>
      </c>
      <c r="I316" s="3">
        <f t="shared" si="187"/>
        <v>-120</v>
      </c>
      <c r="J316" s="3">
        <f t="shared" si="187"/>
        <v>-105</v>
      </c>
      <c r="K316" s="3">
        <f t="shared" si="187"/>
        <v>-90</v>
      </c>
      <c r="L316" s="3">
        <f t="shared" si="190"/>
        <v>-75</v>
      </c>
      <c r="M316" s="3">
        <f t="shared" si="189"/>
        <v>-60</v>
      </c>
      <c r="N316" s="3">
        <f t="shared" si="184"/>
        <v>-45</v>
      </c>
      <c r="O316" s="3">
        <f t="shared" si="184"/>
        <v>-30</v>
      </c>
      <c r="P316" s="3">
        <f t="shared" si="184"/>
        <v>-15</v>
      </c>
      <c r="Q316" s="3">
        <f t="shared" si="184"/>
        <v>0</v>
      </c>
      <c r="R316" s="3">
        <f t="shared" si="184"/>
        <v>15</v>
      </c>
      <c r="S316" s="3">
        <f t="shared" si="184"/>
        <v>30</v>
      </c>
      <c r="T316" s="3">
        <f t="shared" si="184"/>
        <v>45</v>
      </c>
      <c r="U316" s="3">
        <f t="shared" si="202"/>
        <v>60</v>
      </c>
      <c r="V316" s="3">
        <f t="shared" si="191"/>
        <v>75</v>
      </c>
      <c r="W316" s="3">
        <f t="shared" si="191"/>
        <v>90</v>
      </c>
      <c r="X316" s="3">
        <f t="shared" si="191"/>
        <v>105</v>
      </c>
      <c r="Y316" s="3">
        <f t="shared" si="191"/>
        <v>120</v>
      </c>
      <c r="Z316" s="3">
        <f t="shared" si="198"/>
        <v>135</v>
      </c>
      <c r="AA316" s="3">
        <f t="shared" si="196"/>
        <v>150</v>
      </c>
      <c r="AB316" s="3">
        <f t="shared" si="196"/>
        <v>165</v>
      </c>
      <c r="AC316" s="3">
        <f t="shared" si="196"/>
        <v>180</v>
      </c>
      <c r="AD316" s="7">
        <f t="shared" si="174"/>
        <v>142.21390238419266</v>
      </c>
      <c r="AE316" s="7">
        <f t="shared" si="174"/>
        <v>139.4562746624016</v>
      </c>
      <c r="AF316" s="7">
        <f t="shared" si="174"/>
        <v>132.12888735709271</v>
      </c>
      <c r="AG316" s="7">
        <f t="shared" si="165"/>
        <v>121.94114698132628</v>
      </c>
      <c r="AH316" s="7">
        <f t="shared" si="165"/>
        <v>110.13981108513759</v>
      </c>
      <c r="AI316" s="7">
        <f t="shared" si="165"/>
        <v>97.42237066317692</v>
      </c>
      <c r="AJ316" s="7">
        <f t="shared" si="165"/>
        <v>84.164110937347971</v>
      </c>
      <c r="AK316" s="7">
        <f t="shared" si="185"/>
        <v>70.576881920746615</v>
      </c>
      <c r="AL316" s="7">
        <f t="shared" si="175"/>
        <v>56.792617669607182</v>
      </c>
      <c r="AM316" s="7">
        <f t="shared" si="175"/>
        <v>42.911454637288529</v>
      </c>
      <c r="AN316" s="7">
        <f t="shared" si="175"/>
        <v>29.054338337956203</v>
      </c>
      <c r="AO316" s="7">
        <f t="shared" si="175"/>
        <v>15.577302404793066</v>
      </c>
      <c r="AP316" s="7">
        <f t="shared" si="200"/>
        <v>6.4539023841926371</v>
      </c>
      <c r="AQ316" s="7">
        <f t="shared" si="192"/>
        <v>15.577302404793066</v>
      </c>
      <c r="AR316" s="7">
        <f t="shared" si="192"/>
        <v>29.054338337956203</v>
      </c>
      <c r="AS316" s="7">
        <f t="shared" si="192"/>
        <v>42.911454637288529</v>
      </c>
      <c r="AT316" s="7">
        <f t="shared" si="192"/>
        <v>56.792617669607182</v>
      </c>
      <c r="AU316" s="7">
        <f t="shared" si="193"/>
        <v>70.576881920746615</v>
      </c>
      <c r="AV316" s="7">
        <f t="shared" si="193"/>
        <v>84.164110937347971</v>
      </c>
      <c r="AW316" s="7">
        <f t="shared" si="193"/>
        <v>97.42237066317692</v>
      </c>
      <c r="AX316" s="7">
        <f t="shared" si="193"/>
        <v>110.13981108513759</v>
      </c>
      <c r="AY316" s="7">
        <f t="shared" si="199"/>
        <v>121.94114698132628</v>
      </c>
      <c r="AZ316" s="7">
        <f t="shared" si="197"/>
        <v>132.12888735709271</v>
      </c>
      <c r="BA316" s="7">
        <f t="shared" si="197"/>
        <v>139.4562746624016</v>
      </c>
      <c r="BB316" s="7">
        <f t="shared" si="197"/>
        <v>142.21390238419266</v>
      </c>
      <c r="BC316" s="7">
        <f t="shared" si="176"/>
        <v>96.545521467987612</v>
      </c>
      <c r="BD316" s="7">
        <f t="shared" si="166"/>
        <v>12.872736195731681</v>
      </c>
      <c r="BE316" s="40">
        <f t="shared" si="177"/>
        <v>1.0169082566002379</v>
      </c>
      <c r="BF316" s="40">
        <f t="shared" si="178"/>
        <v>0</v>
      </c>
      <c r="BG316" s="40">
        <f t="shared" si="179"/>
        <v>0</v>
      </c>
      <c r="BH316" s="40">
        <f t="shared" si="179"/>
        <v>0</v>
      </c>
      <c r="BI316" s="40">
        <f t="shared" si="179"/>
        <v>0</v>
      </c>
      <c r="BJ316" s="40">
        <f t="shared" si="167"/>
        <v>0</v>
      </c>
      <c r="BK316" s="40">
        <f t="shared" si="167"/>
        <v>0</v>
      </c>
      <c r="BL316" s="40">
        <f t="shared" si="180"/>
        <v>141.34598910053381</v>
      </c>
      <c r="BM316" s="40">
        <f t="shared" si="180"/>
        <v>462.27071106461142</v>
      </c>
      <c r="BN316" s="40">
        <f t="shared" si="180"/>
        <v>761.32494358001622</v>
      </c>
      <c r="BO316" s="40">
        <f t="shared" si="168"/>
        <v>1018.1286349113096</v>
      </c>
      <c r="BP316" s="40">
        <f t="shared" si="168"/>
        <v>1215.1810378824298</v>
      </c>
      <c r="BQ316" s="40">
        <f t="shared" si="168"/>
        <v>1339.0533568753872</v>
      </c>
      <c r="BR316" s="40">
        <f t="shared" si="168"/>
        <v>1381.3038980594986</v>
      </c>
      <c r="BS316" s="40">
        <f t="shared" si="186"/>
        <v>1339.0533568753872</v>
      </c>
      <c r="BT316" s="40">
        <f t="shared" si="181"/>
        <v>1215.1810378824298</v>
      </c>
      <c r="BU316" s="40">
        <f t="shared" si="181"/>
        <v>1018.1286349113096</v>
      </c>
      <c r="BV316" s="40">
        <f t="shared" si="181"/>
        <v>761.32494358001622</v>
      </c>
      <c r="BW316" s="40">
        <f t="shared" si="181"/>
        <v>462.27071106461142</v>
      </c>
      <c r="BX316" s="40">
        <f t="shared" si="201"/>
        <v>141.34598910053381</v>
      </c>
      <c r="BY316" s="40">
        <f t="shared" si="194"/>
        <v>0</v>
      </c>
      <c r="BZ316" s="40">
        <f t="shared" si="194"/>
        <v>0</v>
      </c>
      <c r="CA316" s="40">
        <f t="shared" si="194"/>
        <v>0</v>
      </c>
      <c r="CB316" s="40">
        <f t="shared" si="194"/>
        <v>0</v>
      </c>
      <c r="CC316" s="40">
        <f t="shared" si="195"/>
        <v>0</v>
      </c>
      <c r="CD316" s="40">
        <f t="shared" si="195"/>
        <v>0</v>
      </c>
      <c r="CE316" s="40">
        <f t="shared" si="182"/>
        <v>704.46498801034431</v>
      </c>
      <c r="CF316" s="10">
        <f t="shared" si="169"/>
        <v>1.6850372276712531</v>
      </c>
      <c r="CG316" s="14">
        <v>44501</v>
      </c>
      <c r="CH316" s="35">
        <f t="shared" si="170"/>
        <v>7.5666666666666664</v>
      </c>
      <c r="CI316" s="7">
        <f t="shared" si="171"/>
        <v>40.651298769271513</v>
      </c>
      <c r="CJ316" s="7">
        <f t="shared" si="183"/>
        <v>20.732162372328471</v>
      </c>
      <c r="CK316" s="10">
        <f t="shared" si="172"/>
        <v>24.214308796137601</v>
      </c>
    </row>
    <row r="317" spans="1:89" ht="15.75" thickBot="1" x14ac:dyDescent="0.3">
      <c r="A317" s="8">
        <v>306</v>
      </c>
      <c r="B317" s="3" t="s">
        <v>26</v>
      </c>
      <c r="C317" s="14">
        <v>44502</v>
      </c>
      <c r="D317" s="11">
        <f t="shared" si="173"/>
        <v>-15.964136452236026</v>
      </c>
      <c r="E317" s="8">
        <f t="shared" si="188"/>
        <v>-180</v>
      </c>
      <c r="F317" s="3">
        <f t="shared" si="188"/>
        <v>-165</v>
      </c>
      <c r="G317" s="3">
        <f t="shared" si="188"/>
        <v>-150</v>
      </c>
      <c r="H317" s="3">
        <f t="shared" si="187"/>
        <v>-135</v>
      </c>
      <c r="I317" s="3">
        <f t="shared" si="187"/>
        <v>-120</v>
      </c>
      <c r="J317" s="3">
        <f t="shared" si="187"/>
        <v>-105</v>
      </c>
      <c r="K317" s="3">
        <f t="shared" si="187"/>
        <v>-90</v>
      </c>
      <c r="L317" s="3">
        <f t="shared" si="190"/>
        <v>-75</v>
      </c>
      <c r="M317" s="3">
        <f t="shared" si="189"/>
        <v>-60</v>
      </c>
      <c r="N317" s="3">
        <f t="shared" si="184"/>
        <v>-45</v>
      </c>
      <c r="O317" s="3">
        <f t="shared" si="184"/>
        <v>-30</v>
      </c>
      <c r="P317" s="3">
        <f t="shared" si="184"/>
        <v>-15</v>
      </c>
      <c r="Q317" s="3">
        <f t="shared" si="184"/>
        <v>0</v>
      </c>
      <c r="R317" s="3">
        <f t="shared" si="184"/>
        <v>15</v>
      </c>
      <c r="S317" s="3">
        <f t="shared" si="184"/>
        <v>30</v>
      </c>
      <c r="T317" s="3">
        <f t="shared" si="184"/>
        <v>45</v>
      </c>
      <c r="U317" s="3">
        <f t="shared" si="202"/>
        <v>60</v>
      </c>
      <c r="V317" s="3">
        <f t="shared" si="191"/>
        <v>75</v>
      </c>
      <c r="W317" s="3">
        <f t="shared" si="191"/>
        <v>90</v>
      </c>
      <c r="X317" s="3">
        <f t="shared" si="191"/>
        <v>105</v>
      </c>
      <c r="Y317" s="3">
        <f t="shared" si="191"/>
        <v>120</v>
      </c>
      <c r="Z317" s="3">
        <f t="shared" si="198"/>
        <v>135</v>
      </c>
      <c r="AA317" s="3">
        <f t="shared" si="196"/>
        <v>150</v>
      </c>
      <c r="AB317" s="3">
        <f t="shared" si="196"/>
        <v>165</v>
      </c>
      <c r="AC317" s="3">
        <f t="shared" si="196"/>
        <v>180</v>
      </c>
      <c r="AD317" s="7">
        <f t="shared" si="174"/>
        <v>141.91586354776396</v>
      </c>
      <c r="AE317" s="7">
        <f t="shared" si="174"/>
        <v>139.17912958604393</v>
      </c>
      <c r="AF317" s="7">
        <f t="shared" si="174"/>
        <v>131.89585428559678</v>
      </c>
      <c r="AG317" s="7">
        <f t="shared" si="165"/>
        <v>121.75139805759886</v>
      </c>
      <c r="AH317" s="7">
        <f t="shared" si="165"/>
        <v>109.98480410212052</v>
      </c>
      <c r="AI317" s="7">
        <f t="shared" si="165"/>
        <v>97.293859415976144</v>
      </c>
      <c r="AJ317" s="7">
        <f t="shared" si="165"/>
        <v>84.055560300712855</v>
      </c>
      <c r="AK317" s="7">
        <f t="shared" si="185"/>
        <v>70.483011926877353</v>
      </c>
      <c r="AL317" s="7">
        <f t="shared" si="175"/>
        <v>56.708491598390424</v>
      </c>
      <c r="AM317" s="7">
        <f t="shared" si="175"/>
        <v>42.830952701138564</v>
      </c>
      <c r="AN317" s="7">
        <f t="shared" si="175"/>
        <v>28.966060854813239</v>
      </c>
      <c r="AO317" s="7">
        <f t="shared" si="175"/>
        <v>15.445325932865408</v>
      </c>
      <c r="AP317" s="7">
        <f t="shared" si="200"/>
        <v>6.1558635477640093</v>
      </c>
      <c r="AQ317" s="7">
        <f t="shared" si="192"/>
        <v>15.445325932865408</v>
      </c>
      <c r="AR317" s="7">
        <f t="shared" si="192"/>
        <v>28.966060854813239</v>
      </c>
      <c r="AS317" s="7">
        <f t="shared" si="192"/>
        <v>42.830952701138564</v>
      </c>
      <c r="AT317" s="7">
        <f t="shared" si="192"/>
        <v>56.708491598390424</v>
      </c>
      <c r="AU317" s="7">
        <f t="shared" si="193"/>
        <v>70.483011926877353</v>
      </c>
      <c r="AV317" s="7">
        <f t="shared" si="193"/>
        <v>84.055560300712855</v>
      </c>
      <c r="AW317" s="7">
        <f t="shared" si="193"/>
        <v>97.293859415976144</v>
      </c>
      <c r="AX317" s="7">
        <f t="shared" si="193"/>
        <v>109.98480410212052</v>
      </c>
      <c r="AY317" s="7">
        <f t="shared" si="199"/>
        <v>121.75139805759886</v>
      </c>
      <c r="AZ317" s="7">
        <f t="shared" si="197"/>
        <v>131.89585428559678</v>
      </c>
      <c r="BA317" s="7">
        <f t="shared" si="197"/>
        <v>139.17912958604393</v>
      </c>
      <c r="BB317" s="7">
        <f t="shared" si="197"/>
        <v>141.91586354776396</v>
      </c>
      <c r="BC317" s="7">
        <f t="shared" si="176"/>
        <v>96.677259918011103</v>
      </c>
      <c r="BD317" s="7">
        <f t="shared" si="166"/>
        <v>12.890301322401481</v>
      </c>
      <c r="BE317" s="40">
        <f t="shared" si="177"/>
        <v>1.0173935643851983</v>
      </c>
      <c r="BF317" s="40">
        <f t="shared" si="178"/>
        <v>0</v>
      </c>
      <c r="BG317" s="40">
        <f t="shared" si="179"/>
        <v>0</v>
      </c>
      <c r="BH317" s="40">
        <f t="shared" si="179"/>
        <v>0</v>
      </c>
      <c r="BI317" s="40">
        <f t="shared" si="179"/>
        <v>0</v>
      </c>
      <c r="BJ317" s="40">
        <f t="shared" si="167"/>
        <v>0</v>
      </c>
      <c r="BK317" s="40">
        <f t="shared" si="167"/>
        <v>0</v>
      </c>
      <c r="BL317" s="40">
        <f t="shared" si="180"/>
        <v>144.03445211046602</v>
      </c>
      <c r="BM317" s="40">
        <f t="shared" si="180"/>
        <v>464.6395925380574</v>
      </c>
      <c r="BN317" s="40">
        <f t="shared" si="180"/>
        <v>763.39602247055416</v>
      </c>
      <c r="BO317" s="40">
        <f t="shared" si="168"/>
        <v>1019.9439849264007</v>
      </c>
      <c r="BP317" s="40">
        <f t="shared" si="168"/>
        <v>1216.8001602297848</v>
      </c>
      <c r="BQ317" s="40">
        <f t="shared" si="168"/>
        <v>1340.5491253539922</v>
      </c>
      <c r="BR317" s="40">
        <f t="shared" si="168"/>
        <v>1382.7575928306424</v>
      </c>
      <c r="BS317" s="40">
        <f t="shared" si="186"/>
        <v>1340.5491253539922</v>
      </c>
      <c r="BT317" s="40">
        <f t="shared" si="181"/>
        <v>1216.8001602297848</v>
      </c>
      <c r="BU317" s="40">
        <f t="shared" si="181"/>
        <v>1019.9439849264007</v>
      </c>
      <c r="BV317" s="40">
        <f t="shared" si="181"/>
        <v>763.39602247055416</v>
      </c>
      <c r="BW317" s="40">
        <f t="shared" si="181"/>
        <v>464.6395925380574</v>
      </c>
      <c r="BX317" s="40">
        <f t="shared" si="201"/>
        <v>144.03445211046602</v>
      </c>
      <c r="BY317" s="40">
        <f t="shared" si="194"/>
        <v>0</v>
      </c>
      <c r="BZ317" s="40">
        <f t="shared" si="194"/>
        <v>0</v>
      </c>
      <c r="CA317" s="40">
        <f t="shared" si="194"/>
        <v>0</v>
      </c>
      <c r="CB317" s="40">
        <f t="shared" si="194"/>
        <v>0</v>
      </c>
      <c r="CC317" s="40">
        <f t="shared" si="195"/>
        <v>0</v>
      </c>
      <c r="CD317" s="40">
        <f t="shared" si="195"/>
        <v>0</v>
      </c>
      <c r="CE317" s="40">
        <f t="shared" si="182"/>
        <v>705.20637234362766</v>
      </c>
      <c r="CF317" s="10">
        <f t="shared" si="169"/>
        <v>1.6873364973756371</v>
      </c>
      <c r="CG317" s="14">
        <v>44502</v>
      </c>
      <c r="CH317" s="35">
        <f t="shared" si="170"/>
        <v>7.5666666666666664</v>
      </c>
      <c r="CI317" s="7">
        <f t="shared" si="171"/>
        <v>40.737450107578539</v>
      </c>
      <c r="CJ317" s="7">
        <f t="shared" si="183"/>
        <v>20.776099554865056</v>
      </c>
      <c r="CK317" s="10">
        <f t="shared" si="172"/>
        <v>24.248658059532339</v>
      </c>
    </row>
    <row r="318" spans="1:89" ht="15.75" thickBot="1" x14ac:dyDescent="0.3">
      <c r="A318" s="8">
        <v>307</v>
      </c>
      <c r="B318" s="3" t="s">
        <v>26</v>
      </c>
      <c r="C318" s="14">
        <v>44503</v>
      </c>
      <c r="D318" s="11">
        <f t="shared" si="173"/>
        <v>-16.257444770499614</v>
      </c>
      <c r="E318" s="8">
        <f t="shared" si="188"/>
        <v>-180</v>
      </c>
      <c r="F318" s="3">
        <f t="shared" si="188"/>
        <v>-165</v>
      </c>
      <c r="G318" s="3">
        <f t="shared" si="188"/>
        <v>-150</v>
      </c>
      <c r="H318" s="3">
        <f t="shared" si="187"/>
        <v>-135</v>
      </c>
      <c r="I318" s="3">
        <f t="shared" si="187"/>
        <v>-120</v>
      </c>
      <c r="J318" s="3">
        <f t="shared" si="187"/>
        <v>-105</v>
      </c>
      <c r="K318" s="3">
        <f t="shared" si="187"/>
        <v>-90</v>
      </c>
      <c r="L318" s="3">
        <f t="shared" si="190"/>
        <v>-75</v>
      </c>
      <c r="M318" s="3">
        <f t="shared" si="189"/>
        <v>-60</v>
      </c>
      <c r="N318" s="3">
        <f t="shared" si="184"/>
        <v>-45</v>
      </c>
      <c r="O318" s="3">
        <f t="shared" si="184"/>
        <v>-30</v>
      </c>
      <c r="P318" s="3">
        <f t="shared" si="184"/>
        <v>-15</v>
      </c>
      <c r="Q318" s="3">
        <f t="shared" si="184"/>
        <v>0</v>
      </c>
      <c r="R318" s="3">
        <f t="shared" si="184"/>
        <v>15</v>
      </c>
      <c r="S318" s="3">
        <f t="shared" si="184"/>
        <v>30</v>
      </c>
      <c r="T318" s="3">
        <f t="shared" si="184"/>
        <v>45</v>
      </c>
      <c r="U318" s="3">
        <f t="shared" si="202"/>
        <v>60</v>
      </c>
      <c r="V318" s="3">
        <f t="shared" si="191"/>
        <v>75</v>
      </c>
      <c r="W318" s="3">
        <f t="shared" si="191"/>
        <v>90</v>
      </c>
      <c r="X318" s="3">
        <f t="shared" si="191"/>
        <v>105</v>
      </c>
      <c r="Y318" s="3">
        <f t="shared" si="191"/>
        <v>120</v>
      </c>
      <c r="Z318" s="3">
        <f t="shared" si="198"/>
        <v>135</v>
      </c>
      <c r="AA318" s="3">
        <f t="shared" si="196"/>
        <v>150</v>
      </c>
      <c r="AB318" s="3">
        <f t="shared" si="196"/>
        <v>165</v>
      </c>
      <c r="AC318" s="3">
        <f t="shared" si="196"/>
        <v>180</v>
      </c>
      <c r="AD318" s="7">
        <f t="shared" si="174"/>
        <v>141.62255522950036</v>
      </c>
      <c r="AE318" s="7">
        <f t="shared" si="174"/>
        <v>138.90614762415404</v>
      </c>
      <c r="AF318" s="7">
        <f t="shared" si="174"/>
        <v>131.66599408215845</v>
      </c>
      <c r="AG318" s="7">
        <f t="shared" si="165"/>
        <v>121.56410493890841</v>
      </c>
      <c r="AH318" s="7">
        <f t="shared" si="165"/>
        <v>109.83185622623235</v>
      </c>
      <c r="AI318" s="7">
        <f t="shared" si="165"/>
        <v>97.167230235571935</v>
      </c>
      <c r="AJ318" s="7">
        <f t="shared" si="165"/>
        <v>83.948869306191696</v>
      </c>
      <c r="AK318" s="7">
        <f t="shared" si="185"/>
        <v>70.391115397492001</v>
      </c>
      <c r="AL318" s="7">
        <f t="shared" si="175"/>
        <v>56.626616385922006</v>
      </c>
      <c r="AM318" s="7">
        <f t="shared" si="175"/>
        <v>42.75324438913151</v>
      </c>
      <c r="AN318" s="7">
        <f t="shared" si="175"/>
        <v>28.881685813110987</v>
      </c>
      <c r="AO318" s="7">
        <f t="shared" si="175"/>
        <v>15.31988399903039</v>
      </c>
      <c r="AP318" s="7">
        <f t="shared" si="200"/>
        <v>5.8625552295003835</v>
      </c>
      <c r="AQ318" s="7">
        <f t="shared" si="192"/>
        <v>15.31988399903039</v>
      </c>
      <c r="AR318" s="7">
        <f t="shared" si="192"/>
        <v>28.881685813110987</v>
      </c>
      <c r="AS318" s="7">
        <f t="shared" si="192"/>
        <v>42.75324438913151</v>
      </c>
      <c r="AT318" s="7">
        <f t="shared" si="192"/>
        <v>56.626616385922006</v>
      </c>
      <c r="AU318" s="7">
        <f t="shared" si="193"/>
        <v>70.391115397492001</v>
      </c>
      <c r="AV318" s="7">
        <f t="shared" si="193"/>
        <v>83.948869306191696</v>
      </c>
      <c r="AW318" s="7">
        <f t="shared" si="193"/>
        <v>97.167230235571935</v>
      </c>
      <c r="AX318" s="7">
        <f t="shared" si="193"/>
        <v>109.83185622623235</v>
      </c>
      <c r="AY318" s="7">
        <f t="shared" si="199"/>
        <v>121.56410493890841</v>
      </c>
      <c r="AZ318" s="7">
        <f t="shared" si="197"/>
        <v>131.66599408215845</v>
      </c>
      <c r="BA318" s="7">
        <f t="shared" si="197"/>
        <v>138.90614762415404</v>
      </c>
      <c r="BB318" s="7">
        <f t="shared" si="197"/>
        <v>141.62255522950036</v>
      </c>
      <c r="BC318" s="7">
        <f t="shared" si="176"/>
        <v>96.807325487459039</v>
      </c>
      <c r="BD318" s="7">
        <f t="shared" si="166"/>
        <v>12.907643398327872</v>
      </c>
      <c r="BE318" s="40">
        <f t="shared" si="177"/>
        <v>1.0178737180816473</v>
      </c>
      <c r="BF318" s="40">
        <f t="shared" si="178"/>
        <v>0</v>
      </c>
      <c r="BG318" s="40">
        <f t="shared" si="179"/>
        <v>0</v>
      </c>
      <c r="BH318" s="40">
        <f t="shared" si="179"/>
        <v>0</v>
      </c>
      <c r="BI318" s="40">
        <f t="shared" si="179"/>
        <v>0</v>
      </c>
      <c r="BJ318" s="40">
        <f t="shared" si="167"/>
        <v>0</v>
      </c>
      <c r="BK318" s="40">
        <f t="shared" si="167"/>
        <v>0</v>
      </c>
      <c r="BL318" s="40">
        <f t="shared" si="180"/>
        <v>146.67924555219537</v>
      </c>
      <c r="BM318" s="40">
        <f t="shared" si="180"/>
        <v>466.96176495790678</v>
      </c>
      <c r="BN318" s="40">
        <f t="shared" si="180"/>
        <v>765.41755995800827</v>
      </c>
      <c r="BO318" s="40">
        <f t="shared" si="168"/>
        <v>1021.707361344764</v>
      </c>
      <c r="BP318" s="40">
        <f t="shared" si="168"/>
        <v>1218.3654426925891</v>
      </c>
      <c r="BQ318" s="40">
        <f t="shared" si="168"/>
        <v>1341.9898807504753</v>
      </c>
      <c r="BR318" s="40">
        <f t="shared" si="168"/>
        <v>1384.1558743638209</v>
      </c>
      <c r="BS318" s="40">
        <f t="shared" si="186"/>
        <v>1341.9898807504753</v>
      </c>
      <c r="BT318" s="40">
        <f t="shared" si="181"/>
        <v>1218.3654426925891</v>
      </c>
      <c r="BU318" s="40">
        <f t="shared" si="181"/>
        <v>1021.707361344764</v>
      </c>
      <c r="BV318" s="40">
        <f t="shared" si="181"/>
        <v>765.41755995800827</v>
      </c>
      <c r="BW318" s="40">
        <f t="shared" si="181"/>
        <v>466.96176495790678</v>
      </c>
      <c r="BX318" s="40">
        <f t="shared" si="201"/>
        <v>146.67924555219537</v>
      </c>
      <c r="BY318" s="40">
        <f t="shared" si="194"/>
        <v>0</v>
      </c>
      <c r="BZ318" s="40">
        <f t="shared" si="194"/>
        <v>0</v>
      </c>
      <c r="CA318" s="40">
        <f t="shared" si="194"/>
        <v>0</v>
      </c>
      <c r="CB318" s="40">
        <f t="shared" si="194"/>
        <v>0</v>
      </c>
      <c r="CC318" s="40">
        <f t="shared" si="195"/>
        <v>0</v>
      </c>
      <c r="CD318" s="40">
        <f t="shared" si="195"/>
        <v>0</v>
      </c>
      <c r="CE318" s="40">
        <f t="shared" si="182"/>
        <v>705.91949592554863</v>
      </c>
      <c r="CF318" s="10">
        <f t="shared" si="169"/>
        <v>1.6896065698059848</v>
      </c>
      <c r="CG318" s="14">
        <v>44503</v>
      </c>
      <c r="CH318" s="35">
        <f t="shared" si="170"/>
        <v>7.5666666666666664</v>
      </c>
      <c r="CI318" s="7">
        <f t="shared" si="171"/>
        <v>40.821144090600569</v>
      </c>
      <c r="CJ318" s="7">
        <f t="shared" si="183"/>
        <v>20.818783486206289</v>
      </c>
      <c r="CK318" s="10">
        <f t="shared" si="172"/>
        <v>24.281735160790252</v>
      </c>
    </row>
    <row r="319" spans="1:89" ht="15.75" thickBot="1" x14ac:dyDescent="0.3">
      <c r="A319" s="8">
        <v>308</v>
      </c>
      <c r="B319" s="3" t="s">
        <v>26</v>
      </c>
      <c r="C319" s="14">
        <v>44504</v>
      </c>
      <c r="D319" s="11">
        <f t="shared" si="173"/>
        <v>-16.54593565701331</v>
      </c>
      <c r="E319" s="8">
        <f t="shared" si="188"/>
        <v>-180</v>
      </c>
      <c r="F319" s="3">
        <f t="shared" si="188"/>
        <v>-165</v>
      </c>
      <c r="G319" s="3">
        <f t="shared" si="188"/>
        <v>-150</v>
      </c>
      <c r="H319" s="3">
        <f t="shared" si="187"/>
        <v>-135</v>
      </c>
      <c r="I319" s="3">
        <f t="shared" si="187"/>
        <v>-120</v>
      </c>
      <c r="J319" s="3">
        <f t="shared" si="187"/>
        <v>-105</v>
      </c>
      <c r="K319" s="3">
        <f t="shared" si="187"/>
        <v>-90</v>
      </c>
      <c r="L319" s="3">
        <f t="shared" si="190"/>
        <v>-75</v>
      </c>
      <c r="M319" s="3">
        <f t="shared" si="189"/>
        <v>-60</v>
      </c>
      <c r="N319" s="3">
        <f t="shared" si="184"/>
        <v>-45</v>
      </c>
      <c r="O319" s="3">
        <f t="shared" si="184"/>
        <v>-30</v>
      </c>
      <c r="P319" s="3">
        <f t="shared" si="184"/>
        <v>-15</v>
      </c>
      <c r="Q319" s="3">
        <f t="shared" si="184"/>
        <v>0</v>
      </c>
      <c r="R319" s="3">
        <f t="shared" si="184"/>
        <v>15</v>
      </c>
      <c r="S319" s="3">
        <f t="shared" si="184"/>
        <v>30</v>
      </c>
      <c r="T319" s="3">
        <f t="shared" si="184"/>
        <v>45</v>
      </c>
      <c r="U319" s="3">
        <f t="shared" si="202"/>
        <v>60</v>
      </c>
      <c r="V319" s="3">
        <f t="shared" si="191"/>
        <v>75</v>
      </c>
      <c r="W319" s="3">
        <f t="shared" si="191"/>
        <v>90</v>
      </c>
      <c r="X319" s="3">
        <f t="shared" si="191"/>
        <v>105</v>
      </c>
      <c r="Y319" s="3">
        <f t="shared" si="191"/>
        <v>120</v>
      </c>
      <c r="Z319" s="3">
        <f t="shared" si="198"/>
        <v>135</v>
      </c>
      <c r="AA319" s="3">
        <f t="shared" si="196"/>
        <v>150</v>
      </c>
      <c r="AB319" s="3">
        <f t="shared" si="196"/>
        <v>165</v>
      </c>
      <c r="AC319" s="3">
        <f t="shared" si="196"/>
        <v>180</v>
      </c>
      <c r="AD319" s="7">
        <f t="shared" si="174"/>
        <v>141.33406434298666</v>
      </c>
      <c r="AE319" s="7">
        <f t="shared" si="174"/>
        <v>138.63742573927229</v>
      </c>
      <c r="AF319" s="7">
        <f t="shared" si="174"/>
        <v>131.4394080270508</v>
      </c>
      <c r="AG319" s="7">
        <f t="shared" si="165"/>
        <v>121.37935611920499</v>
      </c>
      <c r="AH319" s="7">
        <f t="shared" si="165"/>
        <v>109.68103617682385</v>
      </c>
      <c r="AI319" s="7">
        <f t="shared" si="165"/>
        <v>97.042531042812726</v>
      </c>
      <c r="AJ319" s="7">
        <f t="shared" si="165"/>
        <v>83.84406539199685</v>
      </c>
      <c r="AK319" s="7">
        <f t="shared" si="185"/>
        <v>70.301199064681356</v>
      </c>
      <c r="AL319" s="7">
        <f t="shared" si="175"/>
        <v>56.546976382128754</v>
      </c>
      <c r="AM319" s="7">
        <f t="shared" si="175"/>
        <v>42.678287620804021</v>
      </c>
      <c r="AN319" s="7">
        <f t="shared" si="175"/>
        <v>28.801138484919679</v>
      </c>
      <c r="AO319" s="7">
        <f t="shared" si="175"/>
        <v>15.200905175796203</v>
      </c>
      <c r="AP319" s="7">
        <f t="shared" si="200"/>
        <v>5.5740643429867278</v>
      </c>
      <c r="AQ319" s="7">
        <f t="shared" si="192"/>
        <v>15.200905175796203</v>
      </c>
      <c r="AR319" s="7">
        <f t="shared" si="192"/>
        <v>28.801138484919679</v>
      </c>
      <c r="AS319" s="7">
        <f t="shared" si="192"/>
        <v>42.678287620804021</v>
      </c>
      <c r="AT319" s="7">
        <f t="shared" si="192"/>
        <v>56.546976382128754</v>
      </c>
      <c r="AU319" s="7">
        <f t="shared" si="193"/>
        <v>70.301199064681356</v>
      </c>
      <c r="AV319" s="7">
        <f t="shared" si="193"/>
        <v>83.84406539199685</v>
      </c>
      <c r="AW319" s="7">
        <f t="shared" si="193"/>
        <v>97.042531042812726</v>
      </c>
      <c r="AX319" s="7">
        <f t="shared" si="193"/>
        <v>109.68103617682385</v>
      </c>
      <c r="AY319" s="7">
        <f t="shared" si="199"/>
        <v>121.37935611920499</v>
      </c>
      <c r="AZ319" s="7">
        <f t="shared" si="197"/>
        <v>131.4394080270508</v>
      </c>
      <c r="BA319" s="7">
        <f t="shared" si="197"/>
        <v>138.63742573927229</v>
      </c>
      <c r="BB319" s="7">
        <f t="shared" si="197"/>
        <v>141.33406434298666</v>
      </c>
      <c r="BC319" s="7">
        <f t="shared" si="176"/>
        <v>96.935668681682984</v>
      </c>
      <c r="BD319" s="7">
        <f t="shared" si="166"/>
        <v>12.924755824224398</v>
      </c>
      <c r="BE319" s="40">
        <f t="shared" si="177"/>
        <v>1.0183485754096824</v>
      </c>
      <c r="BF319" s="40">
        <f t="shared" si="178"/>
        <v>0</v>
      </c>
      <c r="BG319" s="40">
        <f t="shared" si="179"/>
        <v>0</v>
      </c>
      <c r="BH319" s="40">
        <f t="shared" si="179"/>
        <v>0</v>
      </c>
      <c r="BI319" s="40">
        <f t="shared" si="179"/>
        <v>0</v>
      </c>
      <c r="BJ319" s="40">
        <f t="shared" si="167"/>
        <v>0</v>
      </c>
      <c r="BK319" s="40">
        <f t="shared" si="167"/>
        <v>0</v>
      </c>
      <c r="BL319" s="40">
        <f t="shared" si="180"/>
        <v>149.27959976234717</v>
      </c>
      <c r="BM319" s="40">
        <f t="shared" si="180"/>
        <v>469.23698300715137</v>
      </c>
      <c r="BN319" s="40">
        <f t="shared" si="180"/>
        <v>767.38979933839869</v>
      </c>
      <c r="BO319" s="40">
        <f t="shared" si="168"/>
        <v>1023.4194270439395</v>
      </c>
      <c r="BP319" s="40">
        <f t="shared" si="168"/>
        <v>1219.8778701046072</v>
      </c>
      <c r="BQ319" s="40">
        <f t="shared" si="168"/>
        <v>1343.3768102887439</v>
      </c>
      <c r="BR319" s="40">
        <f t="shared" si="168"/>
        <v>1385.4999989144499</v>
      </c>
      <c r="BS319" s="40">
        <f t="shared" si="186"/>
        <v>1343.3768102887439</v>
      </c>
      <c r="BT319" s="40">
        <f t="shared" si="181"/>
        <v>1219.8778701046072</v>
      </c>
      <c r="BU319" s="40">
        <f t="shared" si="181"/>
        <v>1023.4194270439395</v>
      </c>
      <c r="BV319" s="40">
        <f t="shared" si="181"/>
        <v>767.38979933839869</v>
      </c>
      <c r="BW319" s="40">
        <f t="shared" si="181"/>
        <v>469.23698300715137</v>
      </c>
      <c r="BX319" s="40">
        <f t="shared" si="201"/>
        <v>149.27959976234717</v>
      </c>
      <c r="BY319" s="40">
        <f t="shared" si="194"/>
        <v>0</v>
      </c>
      <c r="BZ319" s="40">
        <f t="shared" si="194"/>
        <v>0</v>
      </c>
      <c r="CA319" s="40">
        <f t="shared" si="194"/>
        <v>0</v>
      </c>
      <c r="CB319" s="40">
        <f t="shared" si="194"/>
        <v>0</v>
      </c>
      <c r="CC319" s="40">
        <f t="shared" si="195"/>
        <v>0</v>
      </c>
      <c r="CD319" s="40">
        <f t="shared" si="195"/>
        <v>0</v>
      </c>
      <c r="CE319" s="40">
        <f t="shared" si="182"/>
        <v>706.60499944636945</v>
      </c>
      <c r="CF319" s="10">
        <f t="shared" si="169"/>
        <v>1.6918465811177192</v>
      </c>
      <c r="CG319" s="14">
        <v>44504</v>
      </c>
      <c r="CH319" s="35">
        <f t="shared" si="170"/>
        <v>7.5666666666666664</v>
      </c>
      <c r="CI319" s="7">
        <f t="shared" si="171"/>
        <v>40.90240986492234</v>
      </c>
      <c r="CJ319" s="7">
        <f t="shared" si="183"/>
        <v>20.860229031110393</v>
      </c>
      <c r="CK319" s="10">
        <f t="shared" si="172"/>
        <v>24.313566491487762</v>
      </c>
    </row>
    <row r="320" spans="1:89" ht="15.75" thickBot="1" x14ac:dyDescent="0.3">
      <c r="A320" s="8">
        <v>309</v>
      </c>
      <c r="B320" s="3" t="s">
        <v>26</v>
      </c>
      <c r="C320" s="14">
        <v>44505</v>
      </c>
      <c r="D320" s="11">
        <f t="shared" si="173"/>
        <v>-16.829523625701299</v>
      </c>
      <c r="E320" s="8">
        <f t="shared" si="188"/>
        <v>-180</v>
      </c>
      <c r="F320" s="3">
        <f t="shared" si="188"/>
        <v>-165</v>
      </c>
      <c r="G320" s="3">
        <f t="shared" si="188"/>
        <v>-150</v>
      </c>
      <c r="H320" s="3">
        <f t="shared" si="187"/>
        <v>-135</v>
      </c>
      <c r="I320" s="3">
        <f t="shared" si="187"/>
        <v>-120</v>
      </c>
      <c r="J320" s="3">
        <f t="shared" si="187"/>
        <v>-105</v>
      </c>
      <c r="K320" s="3">
        <f t="shared" si="187"/>
        <v>-90</v>
      </c>
      <c r="L320" s="3">
        <f t="shared" si="190"/>
        <v>-75</v>
      </c>
      <c r="M320" s="3">
        <f t="shared" si="189"/>
        <v>-60</v>
      </c>
      <c r="N320" s="3">
        <f t="shared" si="184"/>
        <v>-45</v>
      </c>
      <c r="O320" s="3">
        <f t="shared" si="184"/>
        <v>-30</v>
      </c>
      <c r="P320" s="3">
        <f t="shared" si="184"/>
        <v>-15</v>
      </c>
      <c r="Q320" s="3">
        <f t="shared" si="184"/>
        <v>0</v>
      </c>
      <c r="R320" s="3">
        <f t="shared" si="184"/>
        <v>15</v>
      </c>
      <c r="S320" s="3">
        <f t="shared" si="184"/>
        <v>30</v>
      </c>
      <c r="T320" s="3">
        <f t="shared" si="184"/>
        <v>45</v>
      </c>
      <c r="U320" s="3">
        <f t="shared" si="202"/>
        <v>60</v>
      </c>
      <c r="V320" s="3">
        <f t="shared" si="191"/>
        <v>75</v>
      </c>
      <c r="W320" s="3">
        <f t="shared" si="191"/>
        <v>90</v>
      </c>
      <c r="X320" s="3">
        <f t="shared" si="191"/>
        <v>105</v>
      </c>
      <c r="Y320" s="3">
        <f t="shared" si="191"/>
        <v>120</v>
      </c>
      <c r="Z320" s="3">
        <f t="shared" si="198"/>
        <v>135</v>
      </c>
      <c r="AA320" s="3">
        <f t="shared" si="196"/>
        <v>150</v>
      </c>
      <c r="AB320" s="3">
        <f t="shared" si="196"/>
        <v>165</v>
      </c>
      <c r="AC320" s="3">
        <f t="shared" si="196"/>
        <v>180</v>
      </c>
      <c r="AD320" s="7">
        <f t="shared" si="174"/>
        <v>141.05047637429868</v>
      </c>
      <c r="AE320" s="7">
        <f t="shared" si="174"/>
        <v>138.37305907406977</v>
      </c>
      <c r="AF320" s="7">
        <f t="shared" si="174"/>
        <v>131.21619558172895</v>
      </c>
      <c r="AG320" s="7">
        <f t="shared" si="165"/>
        <v>121.19723872028217</v>
      </c>
      <c r="AH320" s="7">
        <f t="shared" si="165"/>
        <v>109.53241165919371</v>
      </c>
      <c r="AI320" s="7">
        <f t="shared" si="165"/>
        <v>96.9198089198959</v>
      </c>
      <c r="AJ320" s="7">
        <f t="shared" si="165"/>
        <v>83.741175185878461</v>
      </c>
      <c r="AK320" s="7">
        <f t="shared" si="185"/>
        <v>70.213268748440456</v>
      </c>
      <c r="AL320" s="7">
        <f t="shared" si="175"/>
        <v>56.469554750255583</v>
      </c>
      <c r="AM320" s="7">
        <f t="shared" si="175"/>
        <v>42.606038478261297</v>
      </c>
      <c r="AN320" s="7">
        <f t="shared" si="175"/>
        <v>28.724340345051068</v>
      </c>
      <c r="AO320" s="7">
        <f t="shared" si="175"/>
        <v>15.088304805961553</v>
      </c>
      <c r="AP320" s="7">
        <f t="shared" si="200"/>
        <v>5.290476374298744</v>
      </c>
      <c r="AQ320" s="7">
        <f t="shared" si="192"/>
        <v>15.088304805961553</v>
      </c>
      <c r="AR320" s="7">
        <f t="shared" si="192"/>
        <v>28.724340345051068</v>
      </c>
      <c r="AS320" s="7">
        <f t="shared" si="192"/>
        <v>42.606038478261297</v>
      </c>
      <c r="AT320" s="7">
        <f t="shared" si="192"/>
        <v>56.469554750255583</v>
      </c>
      <c r="AU320" s="7">
        <f t="shared" si="193"/>
        <v>70.213268748440456</v>
      </c>
      <c r="AV320" s="7">
        <f t="shared" si="193"/>
        <v>83.741175185878461</v>
      </c>
      <c r="AW320" s="7">
        <f t="shared" si="193"/>
        <v>96.9198089198959</v>
      </c>
      <c r="AX320" s="7">
        <f t="shared" si="193"/>
        <v>109.53241165919371</v>
      </c>
      <c r="AY320" s="7">
        <f t="shared" si="199"/>
        <v>121.19723872028217</v>
      </c>
      <c r="AZ320" s="7">
        <f t="shared" si="197"/>
        <v>131.21619558172895</v>
      </c>
      <c r="BA320" s="7">
        <f t="shared" si="197"/>
        <v>138.37305907406977</v>
      </c>
      <c r="BB320" s="7">
        <f t="shared" si="197"/>
        <v>141.05047637429868</v>
      </c>
      <c r="BC320" s="7">
        <f t="shared" si="176"/>
        <v>97.062239672278025</v>
      </c>
      <c r="BD320" s="7">
        <f t="shared" si="166"/>
        <v>12.941631956303736</v>
      </c>
      <c r="BE320" s="40">
        <f t="shared" si="177"/>
        <v>1.018817995658829</v>
      </c>
      <c r="BF320" s="40">
        <f t="shared" si="178"/>
        <v>0</v>
      </c>
      <c r="BG320" s="40">
        <f t="shared" si="179"/>
        <v>0</v>
      </c>
      <c r="BH320" s="40">
        <f t="shared" si="179"/>
        <v>0</v>
      </c>
      <c r="BI320" s="40">
        <f t="shared" si="179"/>
        <v>0</v>
      </c>
      <c r="BJ320" s="40">
        <f t="shared" si="167"/>
        <v>0</v>
      </c>
      <c r="BK320" s="40">
        <f t="shared" si="167"/>
        <v>0</v>
      </c>
      <c r="BL320" s="40">
        <f t="shared" si="180"/>
        <v>151.83476466967085</v>
      </c>
      <c r="BM320" s="40">
        <f t="shared" si="180"/>
        <v>471.4650224526365</v>
      </c>
      <c r="BN320" s="40">
        <f t="shared" si="180"/>
        <v>769.31300638166931</v>
      </c>
      <c r="BO320" s="40">
        <f t="shared" si="168"/>
        <v>1025.0808685690711</v>
      </c>
      <c r="BP320" s="40">
        <f t="shared" si="168"/>
        <v>1221.3384518831483</v>
      </c>
      <c r="BQ320" s="40">
        <f t="shared" si="168"/>
        <v>1344.7111263520371</v>
      </c>
      <c r="BR320" s="40">
        <f t="shared" si="168"/>
        <v>1386.7912480936675</v>
      </c>
      <c r="BS320" s="40">
        <f t="shared" si="186"/>
        <v>1344.7111263520371</v>
      </c>
      <c r="BT320" s="40">
        <f t="shared" si="181"/>
        <v>1221.3384518831483</v>
      </c>
      <c r="BU320" s="40">
        <f t="shared" si="181"/>
        <v>1025.0808685690711</v>
      </c>
      <c r="BV320" s="40">
        <f t="shared" si="181"/>
        <v>769.31300638166931</v>
      </c>
      <c r="BW320" s="40">
        <f t="shared" si="181"/>
        <v>471.4650224526365</v>
      </c>
      <c r="BX320" s="40">
        <f t="shared" si="201"/>
        <v>151.83476466967085</v>
      </c>
      <c r="BY320" s="40">
        <f t="shared" si="194"/>
        <v>0</v>
      </c>
      <c r="BZ320" s="40">
        <f t="shared" si="194"/>
        <v>0</v>
      </c>
      <c r="CA320" s="40">
        <f t="shared" si="194"/>
        <v>0</v>
      </c>
      <c r="CB320" s="40">
        <f t="shared" si="194"/>
        <v>0</v>
      </c>
      <c r="CC320" s="40">
        <f t="shared" si="195"/>
        <v>0</v>
      </c>
      <c r="CD320" s="40">
        <f t="shared" si="195"/>
        <v>0</v>
      </c>
      <c r="CE320" s="40">
        <f t="shared" si="182"/>
        <v>707.26353652777038</v>
      </c>
      <c r="CF320" s="10">
        <f t="shared" si="169"/>
        <v>1.6940556616411135</v>
      </c>
      <c r="CG320" s="14">
        <v>44505</v>
      </c>
      <c r="CH320" s="35">
        <f t="shared" si="170"/>
        <v>7.5666666666666664</v>
      </c>
      <c r="CI320" s="7">
        <f t="shared" si="171"/>
        <v>40.981277767722631</v>
      </c>
      <c r="CJ320" s="7">
        <f t="shared" si="183"/>
        <v>20.900451661538543</v>
      </c>
      <c r="CK320" s="10">
        <f t="shared" si="172"/>
        <v>24.34417905754098</v>
      </c>
    </row>
    <row r="321" spans="1:89" ht="15.75" thickBot="1" x14ac:dyDescent="0.3">
      <c r="A321" s="8">
        <v>310</v>
      </c>
      <c r="B321" s="3" t="s">
        <v>26</v>
      </c>
      <c r="C321" s="14">
        <v>44506</v>
      </c>
      <c r="D321" s="11">
        <f t="shared" si="173"/>
        <v>-17.108124643328129</v>
      </c>
      <c r="E321" s="8">
        <f t="shared" si="188"/>
        <v>-180</v>
      </c>
      <c r="F321" s="3">
        <f t="shared" si="188"/>
        <v>-165</v>
      </c>
      <c r="G321" s="3">
        <f t="shared" si="188"/>
        <v>-150</v>
      </c>
      <c r="H321" s="3">
        <f t="shared" si="187"/>
        <v>-135</v>
      </c>
      <c r="I321" s="3">
        <f t="shared" si="187"/>
        <v>-120</v>
      </c>
      <c r="J321" s="3">
        <f t="shared" si="187"/>
        <v>-105</v>
      </c>
      <c r="K321" s="3">
        <f t="shared" si="187"/>
        <v>-90</v>
      </c>
      <c r="L321" s="3">
        <f t="shared" si="190"/>
        <v>-75</v>
      </c>
      <c r="M321" s="3">
        <f t="shared" si="189"/>
        <v>-60</v>
      </c>
      <c r="N321" s="3">
        <f t="shared" si="184"/>
        <v>-45</v>
      </c>
      <c r="O321" s="3">
        <f t="shared" si="184"/>
        <v>-30</v>
      </c>
      <c r="P321" s="3">
        <f t="shared" si="184"/>
        <v>-15</v>
      </c>
      <c r="Q321" s="3">
        <f t="shared" si="184"/>
        <v>0</v>
      </c>
      <c r="R321" s="3">
        <f t="shared" si="184"/>
        <v>15</v>
      </c>
      <c r="S321" s="3">
        <f t="shared" si="184"/>
        <v>30</v>
      </c>
      <c r="T321" s="3">
        <f t="shared" si="184"/>
        <v>45</v>
      </c>
      <c r="U321" s="3">
        <f t="shared" si="202"/>
        <v>60</v>
      </c>
      <c r="V321" s="3">
        <f t="shared" si="191"/>
        <v>75</v>
      </c>
      <c r="W321" s="3">
        <f t="shared" si="191"/>
        <v>90</v>
      </c>
      <c r="X321" s="3">
        <f t="shared" si="191"/>
        <v>105</v>
      </c>
      <c r="Y321" s="3">
        <f t="shared" si="191"/>
        <v>120</v>
      </c>
      <c r="Z321" s="3">
        <f t="shared" si="198"/>
        <v>135</v>
      </c>
      <c r="AA321" s="3">
        <f t="shared" si="196"/>
        <v>150</v>
      </c>
      <c r="AB321" s="3">
        <f t="shared" si="196"/>
        <v>165</v>
      </c>
      <c r="AC321" s="3">
        <f t="shared" si="196"/>
        <v>180</v>
      </c>
      <c r="AD321" s="7">
        <f t="shared" si="174"/>
        <v>140.7718753566719</v>
      </c>
      <c r="AE321" s="7">
        <f t="shared" si="174"/>
        <v>138.11314093902811</v>
      </c>
      <c r="AF321" s="7">
        <f t="shared" si="174"/>
        <v>130.99645436354027</v>
      </c>
      <c r="AG321" s="7">
        <f t="shared" si="165"/>
        <v>121.01783845288921</v>
      </c>
      <c r="AH321" s="7">
        <f t="shared" si="165"/>
        <v>109.38604933056796</v>
      </c>
      <c r="AI321" s="7">
        <f t="shared" si="165"/>
        <v>96.799110092330281</v>
      </c>
      <c r="AJ321" s="7">
        <f t="shared" si="165"/>
        <v>83.640224508997264</v>
      </c>
      <c r="AK321" s="7">
        <f t="shared" si="185"/>
        <v>70.127329387986222</v>
      </c>
      <c r="AL321" s="7">
        <f t="shared" si="175"/>
        <v>56.394333535125227</v>
      </c>
      <c r="AM321" s="7">
        <f t="shared" si="175"/>
        <v>42.536451333205271</v>
      </c>
      <c r="AN321" s="7">
        <f t="shared" si="175"/>
        <v>28.65120931552924</v>
      </c>
      <c r="AO321" s="7">
        <f t="shared" si="175"/>
        <v>14.981985237247963</v>
      </c>
      <c r="AP321" s="7">
        <f t="shared" si="200"/>
        <v>5.0118753566718199</v>
      </c>
      <c r="AQ321" s="7">
        <f t="shared" si="192"/>
        <v>14.981985237247963</v>
      </c>
      <c r="AR321" s="7">
        <f t="shared" si="192"/>
        <v>28.65120931552924</v>
      </c>
      <c r="AS321" s="7">
        <f t="shared" si="192"/>
        <v>42.536451333205271</v>
      </c>
      <c r="AT321" s="7">
        <f t="shared" si="192"/>
        <v>56.394333535125227</v>
      </c>
      <c r="AU321" s="7">
        <f t="shared" si="193"/>
        <v>70.127329387986222</v>
      </c>
      <c r="AV321" s="7">
        <f t="shared" si="193"/>
        <v>83.640224508997264</v>
      </c>
      <c r="AW321" s="7">
        <f t="shared" si="193"/>
        <v>96.799110092330281</v>
      </c>
      <c r="AX321" s="7">
        <f t="shared" si="193"/>
        <v>109.38604933056796</v>
      </c>
      <c r="AY321" s="7">
        <f t="shared" si="199"/>
        <v>121.01783845288921</v>
      </c>
      <c r="AZ321" s="7">
        <f t="shared" si="197"/>
        <v>130.99645436354027</v>
      </c>
      <c r="BA321" s="7">
        <f t="shared" si="197"/>
        <v>138.11314093902811</v>
      </c>
      <c r="BB321" s="7">
        <f t="shared" si="197"/>
        <v>140.7718753566719</v>
      </c>
      <c r="BC321" s="7">
        <f t="shared" si="176"/>
        <v>97.186988335732195</v>
      </c>
      <c r="BD321" s="7">
        <f t="shared" si="166"/>
        <v>12.958265111430959</v>
      </c>
      <c r="BE321" s="40">
        <f t="shared" si="177"/>
        <v>1.0192818397297361</v>
      </c>
      <c r="BF321" s="40">
        <f t="shared" si="178"/>
        <v>0</v>
      </c>
      <c r="BG321" s="40">
        <f t="shared" si="179"/>
        <v>0</v>
      </c>
      <c r="BH321" s="40">
        <f t="shared" si="179"/>
        <v>0</v>
      </c>
      <c r="BI321" s="40">
        <f t="shared" si="179"/>
        <v>0</v>
      </c>
      <c r="BJ321" s="40">
        <f t="shared" si="167"/>
        <v>0</v>
      </c>
      <c r="BK321" s="40">
        <f t="shared" si="167"/>
        <v>0</v>
      </c>
      <c r="BL321" s="40">
        <f t="shared" si="180"/>
        <v>154.34400980967806</v>
      </c>
      <c r="BM321" s="40">
        <f t="shared" si="180"/>
        <v>473.6456794693828</v>
      </c>
      <c r="BN321" s="40">
        <f t="shared" si="180"/>
        <v>771.18746801273744</v>
      </c>
      <c r="BO321" s="40">
        <f t="shared" si="168"/>
        <v>1026.6923942615658</v>
      </c>
      <c r="BP321" s="40">
        <f t="shared" si="168"/>
        <v>1222.7482197338657</v>
      </c>
      <c r="BQ321" s="40">
        <f t="shared" si="168"/>
        <v>1345.9940639212705</v>
      </c>
      <c r="BR321" s="40">
        <f t="shared" si="168"/>
        <v>1388.0309262157964</v>
      </c>
      <c r="BS321" s="40">
        <f t="shared" si="186"/>
        <v>1345.9940639212705</v>
      </c>
      <c r="BT321" s="40">
        <f t="shared" si="181"/>
        <v>1222.7482197338657</v>
      </c>
      <c r="BU321" s="40">
        <f t="shared" si="181"/>
        <v>1026.6923942615658</v>
      </c>
      <c r="BV321" s="40">
        <f t="shared" si="181"/>
        <v>771.18746801273744</v>
      </c>
      <c r="BW321" s="40">
        <f t="shared" si="181"/>
        <v>473.6456794693828</v>
      </c>
      <c r="BX321" s="40">
        <f t="shared" si="201"/>
        <v>154.34400980967806</v>
      </c>
      <c r="BY321" s="40">
        <f t="shared" si="194"/>
        <v>0</v>
      </c>
      <c r="BZ321" s="40">
        <f t="shared" si="194"/>
        <v>0</v>
      </c>
      <c r="CA321" s="40">
        <f t="shared" si="194"/>
        <v>0</v>
      </c>
      <c r="CB321" s="40">
        <f t="shared" si="194"/>
        <v>0</v>
      </c>
      <c r="CC321" s="40">
        <f t="shared" si="195"/>
        <v>0</v>
      </c>
      <c r="CD321" s="40">
        <f t="shared" si="195"/>
        <v>0</v>
      </c>
      <c r="CE321" s="40">
        <f t="shared" si="182"/>
        <v>707.89577237005619</v>
      </c>
      <c r="CF321" s="10">
        <f t="shared" si="169"/>
        <v>1.6962329365558508</v>
      </c>
      <c r="CG321" s="14">
        <v>44506</v>
      </c>
      <c r="CH321" s="35">
        <f t="shared" si="170"/>
        <v>7.5666666666666664</v>
      </c>
      <c r="CI321" s="7">
        <f t="shared" si="171"/>
        <v>41.057779242270854</v>
      </c>
      <c r="CJ321" s="7">
        <f t="shared" si="183"/>
        <v>20.939467413558138</v>
      </c>
      <c r="CK321" s="10">
        <f t="shared" si="172"/>
        <v>24.373600422992915</v>
      </c>
    </row>
    <row r="322" spans="1:89" ht="15.75" thickBot="1" x14ac:dyDescent="0.3">
      <c r="A322" s="8">
        <v>311</v>
      </c>
      <c r="B322" s="3" t="s">
        <v>26</v>
      </c>
      <c r="C322" s="14">
        <v>44507</v>
      </c>
      <c r="D322" s="11">
        <f t="shared" si="173"/>
        <v>-17.381656154399565</v>
      </c>
      <c r="E322" s="8">
        <f t="shared" si="188"/>
        <v>-180</v>
      </c>
      <c r="F322" s="3">
        <f t="shared" si="188"/>
        <v>-165</v>
      </c>
      <c r="G322" s="3">
        <f t="shared" si="188"/>
        <v>-150</v>
      </c>
      <c r="H322" s="3">
        <f t="shared" si="187"/>
        <v>-135</v>
      </c>
      <c r="I322" s="3">
        <f t="shared" si="187"/>
        <v>-120</v>
      </c>
      <c r="J322" s="3">
        <f t="shared" si="187"/>
        <v>-105</v>
      </c>
      <c r="K322" s="3">
        <f t="shared" si="187"/>
        <v>-90</v>
      </c>
      <c r="L322" s="3">
        <f t="shared" si="190"/>
        <v>-75</v>
      </c>
      <c r="M322" s="3">
        <f t="shared" si="189"/>
        <v>-60</v>
      </c>
      <c r="N322" s="3">
        <f t="shared" si="184"/>
        <v>-45</v>
      </c>
      <c r="O322" s="3">
        <f t="shared" si="184"/>
        <v>-30</v>
      </c>
      <c r="P322" s="3">
        <f t="shared" si="184"/>
        <v>-15</v>
      </c>
      <c r="Q322" s="3">
        <f t="shared" si="184"/>
        <v>0</v>
      </c>
      <c r="R322" s="3">
        <f t="shared" si="184"/>
        <v>15</v>
      </c>
      <c r="S322" s="3">
        <f t="shared" si="184"/>
        <v>30</v>
      </c>
      <c r="T322" s="3">
        <f t="shared" si="184"/>
        <v>45</v>
      </c>
      <c r="U322" s="3">
        <f t="shared" si="202"/>
        <v>60</v>
      </c>
      <c r="V322" s="3">
        <f t="shared" si="191"/>
        <v>75</v>
      </c>
      <c r="W322" s="3">
        <f t="shared" si="191"/>
        <v>90</v>
      </c>
      <c r="X322" s="3">
        <f t="shared" si="191"/>
        <v>105</v>
      </c>
      <c r="Y322" s="3">
        <f t="shared" si="191"/>
        <v>120</v>
      </c>
      <c r="Z322" s="3">
        <f t="shared" si="198"/>
        <v>135</v>
      </c>
      <c r="AA322" s="3">
        <f t="shared" si="196"/>
        <v>150</v>
      </c>
      <c r="AB322" s="3">
        <f t="shared" si="196"/>
        <v>165</v>
      </c>
      <c r="AC322" s="3">
        <f t="shared" si="196"/>
        <v>180</v>
      </c>
      <c r="AD322" s="7">
        <f t="shared" si="174"/>
        <v>140.49834384560043</v>
      </c>
      <c r="AE322" s="7">
        <f t="shared" si="174"/>
        <v>137.8577628001062</v>
      </c>
      <c r="AF322" s="7">
        <f t="shared" si="174"/>
        <v>130.78028012155238</v>
      </c>
      <c r="AG322" s="7">
        <f t="shared" si="165"/>
        <v>120.84123957936588</v>
      </c>
      <c r="AH322" s="7">
        <f t="shared" si="165"/>
        <v>109.24201476729864</v>
      </c>
      <c r="AI322" s="7">
        <f t="shared" si="165"/>
        <v>96.680479911846334</v>
      </c>
      <c r="AJ322" s="7">
        <f t="shared" si="165"/>
        <v>83.541238380680852</v>
      </c>
      <c r="AK322" s="7">
        <f t="shared" si="185"/>
        <v>70.043385074114781</v>
      </c>
      <c r="AL322" s="7">
        <f t="shared" si="175"/>
        <v>56.321293732896734</v>
      </c>
      <c r="AM322" s="7">
        <f t="shared" si="175"/>
        <v>42.469478976750899</v>
      </c>
      <c r="AN322" s="7">
        <f t="shared" si="175"/>
        <v>28.581660019221175</v>
      </c>
      <c r="AO322" s="7">
        <f t="shared" si="175"/>
        <v>14.881836146484414</v>
      </c>
      <c r="AP322" s="7">
        <f t="shared" si="200"/>
        <v>4.7383438456005091</v>
      </c>
      <c r="AQ322" s="7">
        <f t="shared" si="192"/>
        <v>14.881836146484414</v>
      </c>
      <c r="AR322" s="7">
        <f t="shared" si="192"/>
        <v>28.581660019221175</v>
      </c>
      <c r="AS322" s="7">
        <f t="shared" si="192"/>
        <v>42.469478976750899</v>
      </c>
      <c r="AT322" s="7">
        <f t="shared" si="192"/>
        <v>56.321293732896734</v>
      </c>
      <c r="AU322" s="7">
        <f t="shared" si="193"/>
        <v>70.043385074114781</v>
      </c>
      <c r="AV322" s="7">
        <f t="shared" si="193"/>
        <v>83.541238380680852</v>
      </c>
      <c r="AW322" s="7">
        <f t="shared" si="193"/>
        <v>96.680479911846334</v>
      </c>
      <c r="AX322" s="7">
        <f t="shared" si="193"/>
        <v>109.24201476729864</v>
      </c>
      <c r="AY322" s="7">
        <f t="shared" si="199"/>
        <v>120.84123957936588</v>
      </c>
      <c r="AZ322" s="7">
        <f t="shared" si="197"/>
        <v>130.78028012155238</v>
      </c>
      <c r="BA322" s="7">
        <f t="shared" si="197"/>
        <v>137.8577628001062</v>
      </c>
      <c r="BB322" s="7">
        <f t="shared" si="197"/>
        <v>140.49834384560043</v>
      </c>
      <c r="BC322" s="7">
        <f t="shared" si="176"/>
        <v>97.309864294772893</v>
      </c>
      <c r="BD322" s="7">
        <f t="shared" si="166"/>
        <v>12.974648572636386</v>
      </c>
      <c r="BE322" s="40">
        <f t="shared" si="177"/>
        <v>1.0197399701753953</v>
      </c>
      <c r="BF322" s="40">
        <f t="shared" si="178"/>
        <v>0</v>
      </c>
      <c r="BG322" s="40">
        <f t="shared" si="179"/>
        <v>0</v>
      </c>
      <c r="BH322" s="40">
        <f t="shared" si="179"/>
        <v>0</v>
      </c>
      <c r="BI322" s="40">
        <f t="shared" si="179"/>
        <v>0</v>
      </c>
      <c r="BJ322" s="40">
        <f t="shared" si="167"/>
        <v>0</v>
      </c>
      <c r="BK322" s="40">
        <f t="shared" si="167"/>
        <v>0</v>
      </c>
      <c r="BL322" s="40">
        <f t="shared" si="180"/>
        <v>156.80662431535399</v>
      </c>
      <c r="BM322" s="40">
        <f t="shared" si="180"/>
        <v>475.77876994245162</v>
      </c>
      <c r="BN322" s="40">
        <f t="shared" si="180"/>
        <v>773.01349097145692</v>
      </c>
      <c r="BO322" s="40">
        <f t="shared" si="168"/>
        <v>1028.2547323678439</v>
      </c>
      <c r="BP322" s="40">
        <f t="shared" si="168"/>
        <v>1224.1082253365444</v>
      </c>
      <c r="BQ322" s="40">
        <f t="shared" si="168"/>
        <v>1347.2268779949418</v>
      </c>
      <c r="BR322" s="40">
        <f t="shared" si="168"/>
        <v>1389.2203576275597</v>
      </c>
      <c r="BS322" s="40">
        <f t="shared" si="186"/>
        <v>1347.2268779949418</v>
      </c>
      <c r="BT322" s="40">
        <f t="shared" si="181"/>
        <v>1224.1082253365444</v>
      </c>
      <c r="BU322" s="40">
        <f t="shared" si="181"/>
        <v>1028.2547323678439</v>
      </c>
      <c r="BV322" s="40">
        <f t="shared" si="181"/>
        <v>773.01349097145692</v>
      </c>
      <c r="BW322" s="40">
        <f t="shared" si="181"/>
        <v>475.77876994245162</v>
      </c>
      <c r="BX322" s="40">
        <f t="shared" si="201"/>
        <v>156.80662431535399</v>
      </c>
      <c r="BY322" s="40">
        <f t="shared" si="194"/>
        <v>0</v>
      </c>
      <c r="BZ322" s="40">
        <f t="shared" si="194"/>
        <v>0</v>
      </c>
      <c r="CA322" s="40">
        <f t="shared" si="194"/>
        <v>0</v>
      </c>
      <c r="CB322" s="40">
        <f t="shared" si="194"/>
        <v>0</v>
      </c>
      <c r="CC322" s="40">
        <f t="shared" si="195"/>
        <v>0</v>
      </c>
      <c r="CD322" s="40">
        <f t="shared" si="195"/>
        <v>0</v>
      </c>
      <c r="CE322" s="40">
        <f t="shared" si="182"/>
        <v>708.50238239005546</v>
      </c>
      <c r="CF322" s="10">
        <f t="shared" si="169"/>
        <v>1.6983775266126568</v>
      </c>
      <c r="CG322" s="14">
        <v>44507</v>
      </c>
      <c r="CH322" s="35">
        <f t="shared" si="170"/>
        <v>7.5666666666666664</v>
      </c>
      <c r="CI322" s="7">
        <f t="shared" si="171"/>
        <v>41.131946752108895</v>
      </c>
      <c r="CJ322" s="7">
        <f t="shared" si="183"/>
        <v>20.977292843575537</v>
      </c>
      <c r="CK322" s="10">
        <f t="shared" si="172"/>
        <v>24.401858653134219</v>
      </c>
    </row>
    <row r="323" spans="1:89" ht="15.75" thickBot="1" x14ac:dyDescent="0.3">
      <c r="A323" s="8">
        <v>312</v>
      </c>
      <c r="B323" s="3" t="s">
        <v>26</v>
      </c>
      <c r="C323" s="14">
        <v>44508</v>
      </c>
      <c r="D323" s="11">
        <f t="shared" si="173"/>
        <v>-17.650037105625586</v>
      </c>
      <c r="E323" s="8">
        <f t="shared" si="188"/>
        <v>-180</v>
      </c>
      <c r="F323" s="3">
        <f t="shared" si="188"/>
        <v>-165</v>
      </c>
      <c r="G323" s="3">
        <f t="shared" si="188"/>
        <v>-150</v>
      </c>
      <c r="H323" s="3">
        <f t="shared" si="187"/>
        <v>-135</v>
      </c>
      <c r="I323" s="3">
        <f t="shared" si="187"/>
        <v>-120</v>
      </c>
      <c r="J323" s="3">
        <f t="shared" si="187"/>
        <v>-105</v>
      </c>
      <c r="K323" s="3">
        <f t="shared" si="187"/>
        <v>-90</v>
      </c>
      <c r="L323" s="3">
        <f t="shared" si="190"/>
        <v>-75</v>
      </c>
      <c r="M323" s="3">
        <f t="shared" si="189"/>
        <v>-60</v>
      </c>
      <c r="N323" s="3">
        <f t="shared" si="184"/>
        <v>-45</v>
      </c>
      <c r="O323" s="3">
        <f t="shared" si="184"/>
        <v>-30</v>
      </c>
      <c r="P323" s="3">
        <f t="shared" si="184"/>
        <v>-15</v>
      </c>
      <c r="Q323" s="3">
        <f t="shared" si="184"/>
        <v>0</v>
      </c>
      <c r="R323" s="3">
        <f t="shared" si="184"/>
        <v>15</v>
      </c>
      <c r="S323" s="3">
        <f t="shared" si="184"/>
        <v>30</v>
      </c>
      <c r="T323" s="3">
        <f t="shared" si="184"/>
        <v>45</v>
      </c>
      <c r="U323" s="3">
        <f t="shared" si="202"/>
        <v>60</v>
      </c>
      <c r="V323" s="3">
        <f t="shared" si="191"/>
        <v>75</v>
      </c>
      <c r="W323" s="3">
        <f t="shared" si="191"/>
        <v>90</v>
      </c>
      <c r="X323" s="3">
        <f t="shared" si="191"/>
        <v>105</v>
      </c>
      <c r="Y323" s="3">
        <f t="shared" si="191"/>
        <v>120</v>
      </c>
      <c r="Z323" s="3">
        <f t="shared" si="198"/>
        <v>135</v>
      </c>
      <c r="AA323" s="3">
        <f t="shared" si="196"/>
        <v>150</v>
      </c>
      <c r="AB323" s="3">
        <f t="shared" si="196"/>
        <v>165</v>
      </c>
      <c r="AC323" s="3">
        <f t="shared" si="196"/>
        <v>180</v>
      </c>
      <c r="AD323" s="7">
        <f t="shared" si="174"/>
        <v>140.22996289437444</v>
      </c>
      <c r="AE323" s="7">
        <f t="shared" si="174"/>
        <v>137.60701426641094</v>
      </c>
      <c r="AF323" s="7">
        <f t="shared" si="174"/>
        <v>130.56776671344582</v>
      </c>
      <c r="AG323" s="7">
        <f t="shared" si="165"/>
        <v>120.66752487776236</v>
      </c>
      <c r="AH323" s="7">
        <f t="shared" si="165"/>
        <v>109.10037243327001</v>
      </c>
      <c r="AI323" s="7">
        <f t="shared" si="165"/>
        <v>96.563962840241274</v>
      </c>
      <c r="AJ323" s="7">
        <f t="shared" si="165"/>
        <v>83.444241024029026</v>
      </c>
      <c r="AK323" s="7">
        <f t="shared" si="185"/>
        <v>69.961439082522176</v>
      </c>
      <c r="AL323" s="7">
        <f t="shared" si="175"/>
        <v>56.250415362165903</v>
      </c>
      <c r="AM323" s="7">
        <f t="shared" si="175"/>
        <v>42.405072751674112</v>
      </c>
      <c r="AN323" s="7">
        <f t="shared" si="175"/>
        <v>28.515604041510301</v>
      </c>
      <c r="AO323" s="7">
        <f t="shared" si="175"/>
        <v>14.787734951741097</v>
      </c>
      <c r="AP323" s="7">
        <f t="shared" si="200"/>
        <v>4.4699628943744365</v>
      </c>
      <c r="AQ323" s="7">
        <f t="shared" si="192"/>
        <v>14.787734951741097</v>
      </c>
      <c r="AR323" s="7">
        <f t="shared" si="192"/>
        <v>28.515604041510301</v>
      </c>
      <c r="AS323" s="7">
        <f t="shared" si="192"/>
        <v>42.405072751674112</v>
      </c>
      <c r="AT323" s="7">
        <f t="shared" si="192"/>
        <v>56.250415362165903</v>
      </c>
      <c r="AU323" s="7">
        <f t="shared" si="193"/>
        <v>69.961439082522176</v>
      </c>
      <c r="AV323" s="7">
        <f t="shared" si="193"/>
        <v>83.444241024029026</v>
      </c>
      <c r="AW323" s="7">
        <f t="shared" si="193"/>
        <v>96.563962840241274</v>
      </c>
      <c r="AX323" s="7">
        <f t="shared" si="193"/>
        <v>109.10037243327001</v>
      </c>
      <c r="AY323" s="7">
        <f t="shared" si="199"/>
        <v>120.66752487776236</v>
      </c>
      <c r="AZ323" s="7">
        <f t="shared" si="197"/>
        <v>130.56776671344582</v>
      </c>
      <c r="BA323" s="7">
        <f t="shared" si="197"/>
        <v>137.60701426641094</v>
      </c>
      <c r="BB323" s="7">
        <f t="shared" si="197"/>
        <v>140.22996289437444</v>
      </c>
      <c r="BC323" s="7">
        <f t="shared" si="176"/>
        <v>97.430816962385336</v>
      </c>
      <c r="BD323" s="7">
        <f t="shared" si="166"/>
        <v>12.990775594984711</v>
      </c>
      <c r="BE323" s="40">
        <f t="shared" si="177"/>
        <v>1.020192251241868</v>
      </c>
      <c r="BF323" s="40">
        <f t="shared" si="178"/>
        <v>0</v>
      </c>
      <c r="BG323" s="40">
        <f t="shared" si="179"/>
        <v>0</v>
      </c>
      <c r="BH323" s="40">
        <f t="shared" si="179"/>
        <v>0</v>
      </c>
      <c r="BI323" s="40">
        <f t="shared" si="179"/>
        <v>0</v>
      </c>
      <c r="BJ323" s="40">
        <f t="shared" si="167"/>
        <v>0</v>
      </c>
      <c r="BK323" s="40">
        <f t="shared" si="167"/>
        <v>0</v>
      </c>
      <c r="BL323" s="40">
        <f t="shared" si="180"/>
        <v>159.22191688475237</v>
      </c>
      <c r="BM323" s="40">
        <f t="shared" si="180"/>
        <v>477.86412874806933</v>
      </c>
      <c r="BN323" s="40">
        <f t="shared" si="180"/>
        <v>774.79140045405393</v>
      </c>
      <c r="BO323" s="40">
        <f t="shared" si="168"/>
        <v>1029.7686291314606</v>
      </c>
      <c r="BP323" s="40">
        <f t="shared" si="168"/>
        <v>1225.4195380157178</v>
      </c>
      <c r="BQ323" s="40">
        <f t="shared" si="168"/>
        <v>1348.4108409947776</v>
      </c>
      <c r="BR323" s="40">
        <f t="shared" si="168"/>
        <v>1390.3608840233553</v>
      </c>
      <c r="BS323" s="40">
        <f t="shared" si="186"/>
        <v>1348.4108409947776</v>
      </c>
      <c r="BT323" s="40">
        <f t="shared" si="181"/>
        <v>1225.4195380157178</v>
      </c>
      <c r="BU323" s="40">
        <f t="shared" si="181"/>
        <v>1029.7686291314606</v>
      </c>
      <c r="BV323" s="40">
        <f t="shared" si="181"/>
        <v>774.79140045405393</v>
      </c>
      <c r="BW323" s="40">
        <f t="shared" si="181"/>
        <v>477.86412874806933</v>
      </c>
      <c r="BX323" s="40">
        <f t="shared" si="201"/>
        <v>159.22191688475237</v>
      </c>
      <c r="BY323" s="40">
        <f t="shared" si="194"/>
        <v>0</v>
      </c>
      <c r="BZ323" s="40">
        <f t="shared" si="194"/>
        <v>0</v>
      </c>
      <c r="CA323" s="40">
        <f t="shared" si="194"/>
        <v>0</v>
      </c>
      <c r="CB323" s="40">
        <f t="shared" si="194"/>
        <v>0</v>
      </c>
      <c r="CC323" s="40">
        <f t="shared" si="195"/>
        <v>0</v>
      </c>
      <c r="CD323" s="40">
        <f t="shared" si="195"/>
        <v>0</v>
      </c>
      <c r="CE323" s="40">
        <f t="shared" si="182"/>
        <v>709.08405085191123</v>
      </c>
      <c r="CF323" s="10">
        <f t="shared" si="169"/>
        <v>1.7004885489015644</v>
      </c>
      <c r="CG323" s="14">
        <v>44508</v>
      </c>
      <c r="CH323" s="35">
        <f t="shared" si="170"/>
        <v>7.5666666666666664</v>
      </c>
      <c r="CI323" s="7">
        <f t="shared" si="171"/>
        <v>41.203813694061253</v>
      </c>
      <c r="CJ323" s="7">
        <f t="shared" si="183"/>
        <v>21.013944983971239</v>
      </c>
      <c r="CK323" s="10">
        <f t="shared" si="172"/>
        <v>24.428982257044453</v>
      </c>
    </row>
    <row r="324" spans="1:89" ht="15.75" thickBot="1" x14ac:dyDescent="0.3">
      <c r="A324" s="8">
        <v>313</v>
      </c>
      <c r="B324" s="3" t="s">
        <v>26</v>
      </c>
      <c r="C324" s="14">
        <v>44509</v>
      </c>
      <c r="D324" s="11">
        <f t="shared" si="173"/>
        <v>-17.913187969938217</v>
      </c>
      <c r="E324" s="8">
        <f t="shared" si="188"/>
        <v>-180</v>
      </c>
      <c r="F324" s="3">
        <f t="shared" si="188"/>
        <v>-165</v>
      </c>
      <c r="G324" s="3">
        <f t="shared" si="188"/>
        <v>-150</v>
      </c>
      <c r="H324" s="3">
        <f t="shared" si="187"/>
        <v>-135</v>
      </c>
      <c r="I324" s="3">
        <f t="shared" si="187"/>
        <v>-120</v>
      </c>
      <c r="J324" s="3">
        <f t="shared" si="187"/>
        <v>-105</v>
      </c>
      <c r="K324" s="3">
        <f t="shared" si="187"/>
        <v>-90</v>
      </c>
      <c r="L324" s="3">
        <f t="shared" si="190"/>
        <v>-75</v>
      </c>
      <c r="M324" s="3">
        <f t="shared" si="189"/>
        <v>-60</v>
      </c>
      <c r="N324" s="3">
        <f t="shared" si="184"/>
        <v>-45</v>
      </c>
      <c r="O324" s="3">
        <f t="shared" si="184"/>
        <v>-30</v>
      </c>
      <c r="P324" s="3">
        <f t="shared" si="184"/>
        <v>-15</v>
      </c>
      <c r="Q324" s="3">
        <f t="shared" si="184"/>
        <v>0</v>
      </c>
      <c r="R324" s="3">
        <f t="shared" si="184"/>
        <v>15</v>
      </c>
      <c r="S324" s="3">
        <f t="shared" si="184"/>
        <v>30</v>
      </c>
      <c r="T324" s="3">
        <f t="shared" si="184"/>
        <v>45</v>
      </c>
      <c r="U324" s="3">
        <f t="shared" si="202"/>
        <v>60</v>
      </c>
      <c r="V324" s="3">
        <f t="shared" si="191"/>
        <v>75</v>
      </c>
      <c r="W324" s="3">
        <f t="shared" si="191"/>
        <v>90</v>
      </c>
      <c r="X324" s="3">
        <f t="shared" si="191"/>
        <v>105</v>
      </c>
      <c r="Y324" s="3">
        <f t="shared" si="191"/>
        <v>120</v>
      </c>
      <c r="Z324" s="3">
        <f t="shared" si="198"/>
        <v>135</v>
      </c>
      <c r="AA324" s="3">
        <f t="shared" si="196"/>
        <v>150</v>
      </c>
      <c r="AB324" s="3">
        <f t="shared" si="196"/>
        <v>165</v>
      </c>
      <c r="AC324" s="3">
        <f t="shared" si="196"/>
        <v>180</v>
      </c>
      <c r="AD324" s="7">
        <f t="shared" si="174"/>
        <v>139.96681203006179</v>
      </c>
      <c r="AE324" s="7">
        <f t="shared" si="174"/>
        <v>137.36098307788956</v>
      </c>
      <c r="AF324" s="7">
        <f t="shared" si="174"/>
        <v>130.35900608342257</v>
      </c>
      <c r="AG324" s="7">
        <f t="shared" si="165"/>
        <v>120.49677560740835</v>
      </c>
      <c r="AH324" s="7">
        <f t="shared" si="165"/>
        <v>108.96118564949928</v>
      </c>
      <c r="AI324" s="7">
        <f t="shared" si="165"/>
        <v>96.449602434144651</v>
      </c>
      <c r="AJ324" s="7">
        <f t="shared" si="165"/>
        <v>83.349255872332108</v>
      </c>
      <c r="AK324" s="7">
        <f t="shared" si="185"/>
        <v>69.881493908009787</v>
      </c>
      <c r="AL324" s="7">
        <f t="shared" si="175"/>
        <v>56.181677536248422</v>
      </c>
      <c r="AM324" s="7">
        <f t="shared" si="175"/>
        <v>42.343182686733414</v>
      </c>
      <c r="AN324" s="7">
        <f t="shared" si="175"/>
        <v>28.452950198874305</v>
      </c>
      <c r="AO324" s="7">
        <f t="shared" si="175"/>
        <v>14.699547309428969</v>
      </c>
      <c r="AP324" s="7">
        <f t="shared" si="200"/>
        <v>4.2068120300616947</v>
      </c>
      <c r="AQ324" s="7">
        <f t="shared" si="192"/>
        <v>14.699547309428969</v>
      </c>
      <c r="AR324" s="7">
        <f t="shared" si="192"/>
        <v>28.452950198874305</v>
      </c>
      <c r="AS324" s="7">
        <f t="shared" si="192"/>
        <v>42.343182686733414</v>
      </c>
      <c r="AT324" s="7">
        <f t="shared" si="192"/>
        <v>56.181677536248422</v>
      </c>
      <c r="AU324" s="7">
        <f t="shared" si="193"/>
        <v>69.881493908009787</v>
      </c>
      <c r="AV324" s="7">
        <f t="shared" si="193"/>
        <v>83.349255872332108</v>
      </c>
      <c r="AW324" s="7">
        <f t="shared" si="193"/>
        <v>96.449602434144651</v>
      </c>
      <c r="AX324" s="7">
        <f t="shared" si="193"/>
        <v>108.96118564949928</v>
      </c>
      <c r="AY324" s="7">
        <f t="shared" si="199"/>
        <v>120.49677560740835</v>
      </c>
      <c r="AZ324" s="7">
        <f t="shared" si="197"/>
        <v>130.35900608342257</v>
      </c>
      <c r="BA324" s="7">
        <f t="shared" si="197"/>
        <v>137.36098307788956</v>
      </c>
      <c r="BB324" s="7">
        <f t="shared" si="197"/>
        <v>139.96681203006179</v>
      </c>
      <c r="BC324" s="7">
        <f t="shared" si="176"/>
        <v>97.549795588468925</v>
      </c>
      <c r="BD324" s="7">
        <f t="shared" si="166"/>
        <v>13.006639411795856</v>
      </c>
      <c r="BE324" s="40">
        <f t="shared" si="177"/>
        <v>1.020638548908513</v>
      </c>
      <c r="BF324" s="40">
        <f t="shared" si="178"/>
        <v>0</v>
      </c>
      <c r="BG324" s="40">
        <f t="shared" si="179"/>
        <v>0</v>
      </c>
      <c r="BH324" s="40">
        <f t="shared" si="179"/>
        <v>0</v>
      </c>
      <c r="BI324" s="40">
        <f t="shared" si="179"/>
        <v>0</v>
      </c>
      <c r="BJ324" s="40">
        <f t="shared" si="167"/>
        <v>0</v>
      </c>
      <c r="BK324" s="40">
        <f t="shared" si="167"/>
        <v>0</v>
      </c>
      <c r="BL324" s="40">
        <f t="shared" si="180"/>
        <v>161.58921572635685</v>
      </c>
      <c r="BM324" s="40">
        <f t="shared" si="180"/>
        <v>479.90160901577264</v>
      </c>
      <c r="BN324" s="40">
        <f t="shared" si="180"/>
        <v>776.52153873861664</v>
      </c>
      <c r="BO324" s="40">
        <f t="shared" si="168"/>
        <v>1031.2348468718874</v>
      </c>
      <c r="BP324" s="40">
        <f t="shared" si="168"/>
        <v>1226.6832423999469</v>
      </c>
      <c r="BQ324" s="40">
        <f t="shared" si="168"/>
        <v>1349.5472401613033</v>
      </c>
      <c r="BR324" s="40">
        <f t="shared" si="168"/>
        <v>1391.4538617508763</v>
      </c>
      <c r="BS324" s="40">
        <f t="shared" si="186"/>
        <v>1349.5472401613033</v>
      </c>
      <c r="BT324" s="40">
        <f t="shared" si="181"/>
        <v>1226.6832423999469</v>
      </c>
      <c r="BU324" s="40">
        <f t="shared" si="181"/>
        <v>1031.2348468718874</v>
      </c>
      <c r="BV324" s="40">
        <f t="shared" si="181"/>
        <v>776.52153873861664</v>
      </c>
      <c r="BW324" s="40">
        <f t="shared" si="181"/>
        <v>479.90160901577264</v>
      </c>
      <c r="BX324" s="40">
        <f t="shared" si="201"/>
        <v>161.58921572635685</v>
      </c>
      <c r="BY324" s="40">
        <f t="shared" si="194"/>
        <v>0</v>
      </c>
      <c r="BZ324" s="40">
        <f t="shared" si="194"/>
        <v>0</v>
      </c>
      <c r="CA324" s="40">
        <f t="shared" si="194"/>
        <v>0</v>
      </c>
      <c r="CB324" s="40">
        <f t="shared" si="194"/>
        <v>0</v>
      </c>
      <c r="CC324" s="40">
        <f t="shared" si="195"/>
        <v>0</v>
      </c>
      <c r="CD324" s="40">
        <f t="shared" si="195"/>
        <v>0</v>
      </c>
      <c r="CE324" s="40">
        <f t="shared" si="182"/>
        <v>709.64146949294695</v>
      </c>
      <c r="CF324" s="10">
        <f t="shared" si="169"/>
        <v>1.7025651176662222</v>
      </c>
      <c r="CG324" s="14">
        <v>44509</v>
      </c>
      <c r="CH324" s="35">
        <f t="shared" si="170"/>
        <v>7.5666666666666664</v>
      </c>
      <c r="CI324" s="7">
        <f t="shared" si="171"/>
        <v>41.273414310218826</v>
      </c>
      <c r="CJ324" s="7">
        <f t="shared" si="183"/>
        <v>21.049441298211601</v>
      </c>
      <c r="CK324" s="10">
        <f t="shared" si="172"/>
        <v>24.455000129642094</v>
      </c>
    </row>
    <row r="325" spans="1:89" ht="15.75" thickBot="1" x14ac:dyDescent="0.3">
      <c r="A325" s="8">
        <v>314</v>
      </c>
      <c r="B325" s="3" t="s">
        <v>26</v>
      </c>
      <c r="C325" s="14">
        <v>44510</v>
      </c>
      <c r="D325" s="11">
        <f t="shared" si="173"/>
        <v>-18.171030770057101</v>
      </c>
      <c r="E325" s="8">
        <f t="shared" si="188"/>
        <v>-180</v>
      </c>
      <c r="F325" s="3">
        <f t="shared" si="188"/>
        <v>-165</v>
      </c>
      <c r="G325" s="3">
        <f t="shared" si="188"/>
        <v>-150</v>
      </c>
      <c r="H325" s="3">
        <f t="shared" si="187"/>
        <v>-135</v>
      </c>
      <c r="I325" s="3">
        <f t="shared" si="187"/>
        <v>-120</v>
      </c>
      <c r="J325" s="3">
        <f t="shared" si="187"/>
        <v>-105</v>
      </c>
      <c r="K325" s="3">
        <f t="shared" si="187"/>
        <v>-90</v>
      </c>
      <c r="L325" s="3">
        <f t="shared" si="190"/>
        <v>-75</v>
      </c>
      <c r="M325" s="3">
        <f t="shared" si="189"/>
        <v>-60</v>
      </c>
      <c r="N325" s="3">
        <f t="shared" si="184"/>
        <v>-45</v>
      </c>
      <c r="O325" s="3">
        <f t="shared" si="184"/>
        <v>-30</v>
      </c>
      <c r="P325" s="3">
        <f t="shared" si="184"/>
        <v>-15</v>
      </c>
      <c r="Q325" s="3">
        <f t="shared" si="184"/>
        <v>0</v>
      </c>
      <c r="R325" s="3">
        <f t="shared" si="184"/>
        <v>15</v>
      </c>
      <c r="S325" s="3">
        <f t="shared" si="184"/>
        <v>30</v>
      </c>
      <c r="T325" s="3">
        <f t="shared" si="184"/>
        <v>45</v>
      </c>
      <c r="U325" s="3">
        <f t="shared" si="202"/>
        <v>60</v>
      </c>
      <c r="V325" s="3">
        <f t="shared" si="191"/>
        <v>75</v>
      </c>
      <c r="W325" s="3">
        <f t="shared" si="191"/>
        <v>90</v>
      </c>
      <c r="X325" s="3">
        <f t="shared" si="191"/>
        <v>105</v>
      </c>
      <c r="Y325" s="3">
        <f t="shared" si="191"/>
        <v>120</v>
      </c>
      <c r="Z325" s="3">
        <f t="shared" si="198"/>
        <v>135</v>
      </c>
      <c r="AA325" s="3">
        <f t="shared" si="196"/>
        <v>150</v>
      </c>
      <c r="AB325" s="3">
        <f t="shared" si="196"/>
        <v>165</v>
      </c>
      <c r="AC325" s="3">
        <f t="shared" si="196"/>
        <v>180</v>
      </c>
      <c r="AD325" s="7">
        <f t="shared" si="174"/>
        <v>139.70896922994288</v>
      </c>
      <c r="AE325" s="7">
        <f t="shared" si="174"/>
        <v>137.11975509306015</v>
      </c>
      <c r="AF325" s="7">
        <f t="shared" si="174"/>
        <v>130.15408824108351</v>
      </c>
      <c r="AG325" s="7">
        <f t="shared" si="165"/>
        <v>120.32907147589353</v>
      </c>
      <c r="AH325" s="7">
        <f t="shared" si="165"/>
        <v>108.82451656491638</v>
      </c>
      <c r="AI325" s="7">
        <f t="shared" si="165"/>
        <v>96.337441330688634</v>
      </c>
      <c r="AJ325" s="7">
        <f t="shared" si="165"/>
        <v>83.256305576263955</v>
      </c>
      <c r="AK325" s="7">
        <f t="shared" si="185"/>
        <v>69.803551299493733</v>
      </c>
      <c r="AL325" s="7">
        <f t="shared" si="175"/>
        <v>56.115058536484113</v>
      </c>
      <c r="AM325" s="7">
        <f t="shared" si="175"/>
        <v>42.283757632704571</v>
      </c>
      <c r="AN325" s="7">
        <f t="shared" si="175"/>
        <v>28.393604813214186</v>
      </c>
      <c r="AO325" s="7">
        <f t="shared" si="175"/>
        <v>14.61712769205559</v>
      </c>
      <c r="AP325" s="7">
        <f t="shared" si="200"/>
        <v>3.9489692299430001</v>
      </c>
      <c r="AQ325" s="7">
        <f t="shared" si="192"/>
        <v>14.61712769205559</v>
      </c>
      <c r="AR325" s="7">
        <f t="shared" si="192"/>
        <v>28.393604813214186</v>
      </c>
      <c r="AS325" s="7">
        <f t="shared" si="192"/>
        <v>42.283757632704571</v>
      </c>
      <c r="AT325" s="7">
        <f t="shared" si="192"/>
        <v>56.115058536484113</v>
      </c>
      <c r="AU325" s="7">
        <f t="shared" si="193"/>
        <v>69.803551299493733</v>
      </c>
      <c r="AV325" s="7">
        <f t="shared" si="193"/>
        <v>83.256305576263955</v>
      </c>
      <c r="AW325" s="7">
        <f t="shared" si="193"/>
        <v>96.337441330688634</v>
      </c>
      <c r="AX325" s="7">
        <f t="shared" si="193"/>
        <v>108.82451656491638</v>
      </c>
      <c r="AY325" s="7">
        <f t="shared" si="199"/>
        <v>120.32907147589353</v>
      </c>
      <c r="AZ325" s="7">
        <f t="shared" si="197"/>
        <v>130.15408824108351</v>
      </c>
      <c r="BA325" s="7">
        <f t="shared" si="197"/>
        <v>137.11975509306015</v>
      </c>
      <c r="BB325" s="7">
        <f t="shared" si="197"/>
        <v>139.70896922994288</v>
      </c>
      <c r="BC325" s="7">
        <f t="shared" si="176"/>
        <v>97.666749309085745</v>
      </c>
      <c r="BD325" s="7">
        <f t="shared" si="166"/>
        <v>13.022233241211433</v>
      </c>
      <c r="BE325" s="40">
        <f t="shared" si="177"/>
        <v>1.0210787309277005</v>
      </c>
      <c r="BF325" s="40">
        <f t="shared" si="178"/>
        <v>0</v>
      </c>
      <c r="BG325" s="40">
        <f t="shared" si="179"/>
        <v>0</v>
      </c>
      <c r="BH325" s="40">
        <f t="shared" si="179"/>
        <v>0</v>
      </c>
      <c r="BI325" s="40">
        <f t="shared" si="179"/>
        <v>0</v>
      </c>
      <c r="BJ325" s="40">
        <f t="shared" si="167"/>
        <v>0</v>
      </c>
      <c r="BK325" s="40">
        <f t="shared" si="167"/>
        <v>0</v>
      </c>
      <c r="BL325" s="40">
        <f t="shared" si="180"/>
        <v>163.90786848312973</v>
      </c>
      <c r="BM325" s="40">
        <f t="shared" si="180"/>
        <v>481.89108137336768</v>
      </c>
      <c r="BN325" s="40">
        <f t="shared" si="180"/>
        <v>778.20426379724154</v>
      </c>
      <c r="BO325" s="40">
        <f t="shared" si="168"/>
        <v>1032.6541620532505</v>
      </c>
      <c r="BP325" s="40">
        <f t="shared" si="168"/>
        <v>1227.9004360735869</v>
      </c>
      <c r="BQ325" s="40">
        <f t="shared" si="168"/>
        <v>1350.6373749434883</v>
      </c>
      <c r="BR325" s="40">
        <f t="shared" si="168"/>
        <v>1392.5006591113529</v>
      </c>
      <c r="BS325" s="40">
        <f t="shared" si="186"/>
        <v>1350.6373749434883</v>
      </c>
      <c r="BT325" s="40">
        <f t="shared" si="181"/>
        <v>1227.9004360735869</v>
      </c>
      <c r="BU325" s="40">
        <f t="shared" si="181"/>
        <v>1032.6541620532505</v>
      </c>
      <c r="BV325" s="40">
        <f t="shared" si="181"/>
        <v>778.20426379724154</v>
      </c>
      <c r="BW325" s="40">
        <f t="shared" si="181"/>
        <v>481.89108137336768</v>
      </c>
      <c r="BX325" s="40">
        <f t="shared" si="201"/>
        <v>163.90786848312973</v>
      </c>
      <c r="BY325" s="40">
        <f t="shared" si="194"/>
        <v>0</v>
      </c>
      <c r="BZ325" s="40">
        <f t="shared" si="194"/>
        <v>0</v>
      </c>
      <c r="CA325" s="40">
        <f t="shared" si="194"/>
        <v>0</v>
      </c>
      <c r="CB325" s="40">
        <f t="shared" si="194"/>
        <v>0</v>
      </c>
      <c r="CC325" s="40">
        <f t="shared" si="195"/>
        <v>0</v>
      </c>
      <c r="CD325" s="40">
        <f t="shared" si="195"/>
        <v>0</v>
      </c>
      <c r="CE325" s="40">
        <f t="shared" si="182"/>
        <v>710.17533614678996</v>
      </c>
      <c r="CF325" s="10">
        <f t="shared" si="169"/>
        <v>1.7046063451634432</v>
      </c>
      <c r="CG325" s="14">
        <v>44510</v>
      </c>
      <c r="CH325" s="35">
        <f t="shared" si="170"/>
        <v>7.5666666666666664</v>
      </c>
      <c r="CI325" s="7">
        <f t="shared" si="171"/>
        <v>41.340783599043519</v>
      </c>
      <c r="CJ325" s="7">
        <f t="shared" si="183"/>
        <v>21.083799635512197</v>
      </c>
      <c r="CK325" s="10">
        <f t="shared" si="172"/>
        <v>24.479941493332262</v>
      </c>
    </row>
    <row r="326" spans="1:89" ht="15.75" thickBot="1" x14ac:dyDescent="0.3">
      <c r="A326" s="8">
        <v>315</v>
      </c>
      <c r="B326" s="3" t="s">
        <v>26</v>
      </c>
      <c r="C326" s="14">
        <v>44511</v>
      </c>
      <c r="D326" s="11">
        <f t="shared" si="173"/>
        <v>-18.423489101595841</v>
      </c>
      <c r="E326" s="8">
        <f t="shared" si="188"/>
        <v>-180</v>
      </c>
      <c r="F326" s="3">
        <f t="shared" si="188"/>
        <v>-165</v>
      </c>
      <c r="G326" s="3">
        <f t="shared" si="188"/>
        <v>-150</v>
      </c>
      <c r="H326" s="3">
        <f t="shared" si="187"/>
        <v>-135</v>
      </c>
      <c r="I326" s="3">
        <f t="shared" si="187"/>
        <v>-120</v>
      </c>
      <c r="J326" s="3">
        <f t="shared" si="187"/>
        <v>-105</v>
      </c>
      <c r="K326" s="3">
        <f t="shared" si="187"/>
        <v>-90</v>
      </c>
      <c r="L326" s="3">
        <f t="shared" si="190"/>
        <v>-75</v>
      </c>
      <c r="M326" s="3">
        <f t="shared" si="189"/>
        <v>-60</v>
      </c>
      <c r="N326" s="3">
        <f t="shared" si="184"/>
        <v>-45</v>
      </c>
      <c r="O326" s="3">
        <f t="shared" si="184"/>
        <v>-30</v>
      </c>
      <c r="P326" s="3">
        <f t="shared" si="184"/>
        <v>-15</v>
      </c>
      <c r="Q326" s="3">
        <f t="shared" si="184"/>
        <v>0</v>
      </c>
      <c r="R326" s="3">
        <f t="shared" si="184"/>
        <v>15</v>
      </c>
      <c r="S326" s="3">
        <f t="shared" si="184"/>
        <v>30</v>
      </c>
      <c r="T326" s="3">
        <f t="shared" si="184"/>
        <v>45</v>
      </c>
      <c r="U326" s="3">
        <f t="shared" si="202"/>
        <v>60</v>
      </c>
      <c r="V326" s="3">
        <f t="shared" si="191"/>
        <v>75</v>
      </c>
      <c r="W326" s="3">
        <f t="shared" si="191"/>
        <v>90</v>
      </c>
      <c r="X326" s="3">
        <f t="shared" si="191"/>
        <v>105</v>
      </c>
      <c r="Y326" s="3">
        <f t="shared" si="191"/>
        <v>120</v>
      </c>
      <c r="Z326" s="3">
        <f t="shared" si="198"/>
        <v>135</v>
      </c>
      <c r="AA326" s="3">
        <f t="shared" si="196"/>
        <v>150</v>
      </c>
      <c r="AB326" s="3">
        <f t="shared" si="196"/>
        <v>165</v>
      </c>
      <c r="AC326" s="3">
        <f t="shared" si="196"/>
        <v>180</v>
      </c>
      <c r="AD326" s="7">
        <f t="shared" si="174"/>
        <v>139.45651089840416</v>
      </c>
      <c r="AE326" s="7">
        <f t="shared" si="174"/>
        <v>136.88341427679779</v>
      </c>
      <c r="AF326" s="7">
        <f t="shared" si="174"/>
        <v>129.95310124123193</v>
      </c>
      <c r="AG326" s="7">
        <f t="shared" si="165"/>
        <v>120.16449060742309</v>
      </c>
      <c r="AH326" s="7">
        <f t="shared" si="165"/>
        <v>108.69042612830644</v>
      </c>
      <c r="AI326" s="7">
        <f t="shared" si="165"/>
        <v>96.227521234064255</v>
      </c>
      <c r="AJ326" s="7">
        <f t="shared" si="165"/>
        <v>83.165412011810091</v>
      </c>
      <c r="AK326" s="7">
        <f t="shared" si="185"/>
        <v>69.727612295736009</v>
      </c>
      <c r="AL326" s="7">
        <f t="shared" si="175"/>
        <v>56.050535886399807</v>
      </c>
      <c r="AM326" s="7">
        <f t="shared" si="175"/>
        <v>42.226745399769619</v>
      </c>
      <c r="AN326" s="7">
        <f t="shared" si="175"/>
        <v>28.337471990780397</v>
      </c>
      <c r="AO326" s="7">
        <f t="shared" si="175"/>
        <v>14.540320041094883</v>
      </c>
      <c r="AP326" s="7">
        <f t="shared" si="200"/>
        <v>3.6965108984041342</v>
      </c>
      <c r="AQ326" s="7">
        <f t="shared" si="192"/>
        <v>14.540320041094883</v>
      </c>
      <c r="AR326" s="7">
        <f t="shared" si="192"/>
        <v>28.337471990780397</v>
      </c>
      <c r="AS326" s="7">
        <f t="shared" si="192"/>
        <v>42.226745399769619</v>
      </c>
      <c r="AT326" s="7">
        <f t="shared" si="192"/>
        <v>56.050535886399807</v>
      </c>
      <c r="AU326" s="7">
        <f t="shared" si="193"/>
        <v>69.727612295736009</v>
      </c>
      <c r="AV326" s="7">
        <f t="shared" si="193"/>
        <v>83.165412011810091</v>
      </c>
      <c r="AW326" s="7">
        <f t="shared" si="193"/>
        <v>96.227521234064255</v>
      </c>
      <c r="AX326" s="7">
        <f t="shared" si="193"/>
        <v>108.69042612830644</v>
      </c>
      <c r="AY326" s="7">
        <f t="shared" si="199"/>
        <v>120.16449060742309</v>
      </c>
      <c r="AZ326" s="7">
        <f t="shared" si="197"/>
        <v>129.95310124123193</v>
      </c>
      <c r="BA326" s="7">
        <f t="shared" si="197"/>
        <v>136.88341427679779</v>
      </c>
      <c r="BB326" s="7">
        <f t="shared" si="197"/>
        <v>139.45651089840416</v>
      </c>
      <c r="BC326" s="7">
        <f t="shared" si="176"/>
        <v>97.781627198244635</v>
      </c>
      <c r="BD326" s="7">
        <f t="shared" si="166"/>
        <v>13.037550293099285</v>
      </c>
      <c r="BE326" s="40">
        <f t="shared" si="177"/>
        <v>1.0215126668639976</v>
      </c>
      <c r="BF326" s="40">
        <f t="shared" si="178"/>
        <v>0</v>
      </c>
      <c r="BG326" s="40">
        <f t="shared" si="179"/>
        <v>0</v>
      </c>
      <c r="BH326" s="40">
        <f t="shared" si="179"/>
        <v>0</v>
      </c>
      <c r="BI326" s="40">
        <f t="shared" si="179"/>
        <v>0</v>
      </c>
      <c r="BJ326" s="40">
        <f t="shared" si="167"/>
        <v>0</v>
      </c>
      <c r="BK326" s="40">
        <f t="shared" si="167"/>
        <v>0</v>
      </c>
      <c r="BL326" s="40">
        <f t="shared" si="180"/>
        <v>166.17724213622657</v>
      </c>
      <c r="BM326" s="40">
        <f t="shared" si="180"/>
        <v>483.83243317652176</v>
      </c>
      <c r="BN326" s="40">
        <f t="shared" si="180"/>
        <v>779.83994789744463</v>
      </c>
      <c r="BO326" s="40">
        <f t="shared" si="168"/>
        <v>1034.0273633463114</v>
      </c>
      <c r="BP326" s="40">
        <f t="shared" si="168"/>
        <v>1229.0722272248468</v>
      </c>
      <c r="BQ326" s="40">
        <f t="shared" si="168"/>
        <v>1351.6825543866064</v>
      </c>
      <c r="BR326" s="40">
        <f t="shared" si="168"/>
        <v>1393.5026536586627</v>
      </c>
      <c r="BS326" s="40">
        <f t="shared" si="186"/>
        <v>1351.6825543866064</v>
      </c>
      <c r="BT326" s="40">
        <f t="shared" si="181"/>
        <v>1229.0722272248468</v>
      </c>
      <c r="BU326" s="40">
        <f t="shared" si="181"/>
        <v>1034.0273633463114</v>
      </c>
      <c r="BV326" s="40">
        <f t="shared" si="181"/>
        <v>779.83994789744463</v>
      </c>
      <c r="BW326" s="40">
        <f t="shared" si="181"/>
        <v>483.83243317652176</v>
      </c>
      <c r="BX326" s="40">
        <f t="shared" si="201"/>
        <v>166.17724213622657</v>
      </c>
      <c r="BY326" s="40">
        <f t="shared" si="194"/>
        <v>0</v>
      </c>
      <c r="BZ326" s="40">
        <f t="shared" si="194"/>
        <v>0</v>
      </c>
      <c r="CA326" s="40">
        <f t="shared" si="194"/>
        <v>0</v>
      </c>
      <c r="CB326" s="40">
        <f t="shared" si="194"/>
        <v>0</v>
      </c>
      <c r="CC326" s="40">
        <f t="shared" si="195"/>
        <v>0</v>
      </c>
      <c r="CD326" s="40">
        <f t="shared" si="195"/>
        <v>0</v>
      </c>
      <c r="CE326" s="40">
        <f t="shared" si="182"/>
        <v>710.68635336591797</v>
      </c>
      <c r="CF326" s="10">
        <f t="shared" si="169"/>
        <v>1.7066113425670071</v>
      </c>
      <c r="CG326" s="14">
        <v>44511</v>
      </c>
      <c r="CH326" s="35">
        <f t="shared" si="170"/>
        <v>7.5666666666666664</v>
      </c>
      <c r="CI326" s="7">
        <f t="shared" si="171"/>
        <v>41.405957225742469</v>
      </c>
      <c r="CJ326" s="7">
        <f t="shared" si="183"/>
        <v>21.11703818512866</v>
      </c>
      <c r="CK326" s="10">
        <f t="shared" si="172"/>
        <v>24.503835839341988</v>
      </c>
    </row>
    <row r="327" spans="1:89" ht="15.75" thickBot="1" x14ac:dyDescent="0.3">
      <c r="A327" s="8">
        <v>316</v>
      </c>
      <c r="B327" s="3" t="s">
        <v>26</v>
      </c>
      <c r="C327" s="14">
        <v>44512</v>
      </c>
      <c r="D327" s="11">
        <f t="shared" si="173"/>
        <v>-18.67048815570233</v>
      </c>
      <c r="E327" s="8">
        <f t="shared" si="188"/>
        <v>-180</v>
      </c>
      <c r="F327" s="3">
        <f t="shared" si="188"/>
        <v>-165</v>
      </c>
      <c r="G327" s="3">
        <f t="shared" si="188"/>
        <v>-150</v>
      </c>
      <c r="H327" s="3">
        <f t="shared" si="187"/>
        <v>-135</v>
      </c>
      <c r="I327" s="3">
        <f t="shared" si="187"/>
        <v>-120</v>
      </c>
      <c r="J327" s="3">
        <f t="shared" si="187"/>
        <v>-105</v>
      </c>
      <c r="K327" s="3">
        <f t="shared" si="187"/>
        <v>-90</v>
      </c>
      <c r="L327" s="3">
        <f t="shared" si="190"/>
        <v>-75</v>
      </c>
      <c r="M327" s="3">
        <f t="shared" si="189"/>
        <v>-60</v>
      </c>
      <c r="N327" s="3">
        <f t="shared" si="184"/>
        <v>-45</v>
      </c>
      <c r="O327" s="3">
        <f t="shared" si="184"/>
        <v>-30</v>
      </c>
      <c r="P327" s="3">
        <f t="shared" si="184"/>
        <v>-15</v>
      </c>
      <c r="Q327" s="3">
        <f t="shared" si="184"/>
        <v>0</v>
      </c>
      <c r="R327" s="3">
        <f t="shared" si="184"/>
        <v>15</v>
      </c>
      <c r="S327" s="3">
        <f t="shared" si="184"/>
        <v>30</v>
      </c>
      <c r="T327" s="3">
        <f t="shared" si="184"/>
        <v>45</v>
      </c>
      <c r="U327" s="3">
        <f t="shared" si="202"/>
        <v>60</v>
      </c>
      <c r="V327" s="3">
        <f t="shared" si="191"/>
        <v>75</v>
      </c>
      <c r="W327" s="3">
        <f t="shared" si="191"/>
        <v>90</v>
      </c>
      <c r="X327" s="3">
        <f t="shared" si="191"/>
        <v>105</v>
      </c>
      <c r="Y327" s="3">
        <f t="shared" si="191"/>
        <v>120</v>
      </c>
      <c r="Z327" s="3">
        <f t="shared" si="198"/>
        <v>135</v>
      </c>
      <c r="AA327" s="3">
        <f t="shared" si="196"/>
        <v>150</v>
      </c>
      <c r="AB327" s="3">
        <f t="shared" si="196"/>
        <v>165</v>
      </c>
      <c r="AC327" s="3">
        <f t="shared" si="196"/>
        <v>180</v>
      </c>
      <c r="AD327" s="7">
        <f t="shared" si="174"/>
        <v>139.20951184429768</v>
      </c>
      <c r="AE327" s="7">
        <f t="shared" si="174"/>
        <v>136.65204268819272</v>
      </c>
      <c r="AF327" s="7">
        <f t="shared" si="174"/>
        <v>129.75613116456091</v>
      </c>
      <c r="AG327" s="7">
        <f t="shared" si="165"/>
        <v>120.0031095125106</v>
      </c>
      <c r="AH327" s="7">
        <f t="shared" si="165"/>
        <v>108.55897406139708</v>
      </c>
      <c r="AI327" s="7">
        <f t="shared" si="165"/>
        <v>96.11988290294488</v>
      </c>
      <c r="AJ327" s="7">
        <f t="shared" si="165"/>
        <v>83.076596288889348</v>
      </c>
      <c r="AK327" s="7">
        <f t="shared" si="185"/>
        <v>69.653677261713668</v>
      </c>
      <c r="AL327" s="7">
        <f t="shared" si="175"/>
        <v>55.988086426567456</v>
      </c>
      <c r="AM327" s="7">
        <f t="shared" si="175"/>
        <v>42.172092895903759</v>
      </c>
      <c r="AN327" s="7">
        <f t="shared" si="175"/>
        <v>28.284453904549721</v>
      </c>
      <c r="AO327" s="7">
        <f t="shared" si="175"/>
        <v>14.468958488326278</v>
      </c>
      <c r="AP327" s="7">
        <f t="shared" si="200"/>
        <v>3.44951184429772</v>
      </c>
      <c r="AQ327" s="7">
        <f t="shared" si="192"/>
        <v>14.468958488326278</v>
      </c>
      <c r="AR327" s="7">
        <f t="shared" si="192"/>
        <v>28.284453904549721</v>
      </c>
      <c r="AS327" s="7">
        <f t="shared" si="192"/>
        <v>42.172092895903759</v>
      </c>
      <c r="AT327" s="7">
        <f t="shared" si="192"/>
        <v>55.988086426567456</v>
      </c>
      <c r="AU327" s="7">
        <f t="shared" si="193"/>
        <v>69.653677261713668</v>
      </c>
      <c r="AV327" s="7">
        <f t="shared" si="193"/>
        <v>83.076596288889348</v>
      </c>
      <c r="AW327" s="7">
        <f t="shared" si="193"/>
        <v>96.11988290294488</v>
      </c>
      <c r="AX327" s="7">
        <f t="shared" si="193"/>
        <v>108.55897406139708</v>
      </c>
      <c r="AY327" s="7">
        <f t="shared" si="199"/>
        <v>120.0031095125106</v>
      </c>
      <c r="AZ327" s="7">
        <f t="shared" si="197"/>
        <v>129.75613116456091</v>
      </c>
      <c r="BA327" s="7">
        <f t="shared" si="197"/>
        <v>136.65204268819272</v>
      </c>
      <c r="BB327" s="7">
        <f t="shared" si="197"/>
        <v>139.20951184429768</v>
      </c>
      <c r="BC327" s="7">
        <f t="shared" si="176"/>
        <v>97.894378322152903</v>
      </c>
      <c r="BD327" s="7">
        <f t="shared" si="166"/>
        <v>13.052583776287054</v>
      </c>
      <c r="BE327" s="40">
        <f t="shared" si="177"/>
        <v>1.0219402281328214</v>
      </c>
      <c r="BF327" s="40">
        <f t="shared" si="178"/>
        <v>0</v>
      </c>
      <c r="BG327" s="40">
        <f t="shared" si="179"/>
        <v>0</v>
      </c>
      <c r="BH327" s="40">
        <f t="shared" si="179"/>
        <v>0</v>
      </c>
      <c r="BI327" s="40">
        <f t="shared" si="179"/>
        <v>0</v>
      </c>
      <c r="BJ327" s="40">
        <f t="shared" si="167"/>
        <v>0</v>
      </c>
      <c r="BK327" s="40">
        <f t="shared" si="167"/>
        <v>0</v>
      </c>
      <c r="BL327" s="40">
        <f t="shared" si="180"/>
        <v>168.39672288939283</v>
      </c>
      <c r="BM327" s="40">
        <f t="shared" si="180"/>
        <v>485.72556772483648</v>
      </c>
      <c r="BN327" s="40">
        <f t="shared" si="180"/>
        <v>781.42897619545579</v>
      </c>
      <c r="BO327" s="40">
        <f t="shared" si="168"/>
        <v>1035.3552496869656</v>
      </c>
      <c r="BP327" s="40">
        <f t="shared" si="168"/>
        <v>1230.1997322939276</v>
      </c>
      <c r="BQ327" s="40">
        <f t="shared" si="168"/>
        <v>1352.6840945224094</v>
      </c>
      <c r="BR327" s="40">
        <f t="shared" si="168"/>
        <v>1394.4612295015186</v>
      </c>
      <c r="BS327" s="40">
        <f t="shared" si="186"/>
        <v>1352.6840945224094</v>
      </c>
      <c r="BT327" s="40">
        <f t="shared" si="181"/>
        <v>1230.1997322939276</v>
      </c>
      <c r="BU327" s="40">
        <f t="shared" si="181"/>
        <v>1035.3552496869656</v>
      </c>
      <c r="BV327" s="40">
        <f t="shared" si="181"/>
        <v>781.42897619545579</v>
      </c>
      <c r="BW327" s="40">
        <f t="shared" si="181"/>
        <v>485.72556772483648</v>
      </c>
      <c r="BX327" s="40">
        <f t="shared" si="201"/>
        <v>168.39672288939283</v>
      </c>
      <c r="BY327" s="40">
        <f t="shared" si="194"/>
        <v>0</v>
      </c>
      <c r="BZ327" s="40">
        <f t="shared" si="194"/>
        <v>0</v>
      </c>
      <c r="CA327" s="40">
        <f t="shared" si="194"/>
        <v>0</v>
      </c>
      <c r="CB327" s="40">
        <f t="shared" si="194"/>
        <v>0</v>
      </c>
      <c r="CC327" s="40">
        <f t="shared" si="195"/>
        <v>0</v>
      </c>
      <c r="CD327" s="40">
        <f t="shared" si="195"/>
        <v>0</v>
      </c>
      <c r="CE327" s="40">
        <f t="shared" si="182"/>
        <v>711.17522704577448</v>
      </c>
      <c r="CF327" s="10">
        <f t="shared" si="169"/>
        <v>1.7085792209145303</v>
      </c>
      <c r="CG327" s="14">
        <v>44512</v>
      </c>
      <c r="CH327" s="35">
        <f t="shared" si="170"/>
        <v>7.5666666666666664</v>
      </c>
      <c r="CI327" s="7">
        <f t="shared" si="171"/>
        <v>41.468971432062411</v>
      </c>
      <c r="CJ327" s="7">
        <f t="shared" si="183"/>
        <v>21.149175430351828</v>
      </c>
      <c r="CK327" s="10">
        <f t="shared" si="172"/>
        <v>24.526712868833606</v>
      </c>
    </row>
    <row r="328" spans="1:89" ht="15.75" thickBot="1" x14ac:dyDescent="0.3">
      <c r="A328" s="8">
        <v>317</v>
      </c>
      <c r="B328" s="3" t="s">
        <v>26</v>
      </c>
      <c r="C328" s="14">
        <v>44513</v>
      </c>
      <c r="D328" s="11">
        <f t="shared" si="173"/>
        <v>-18.91195474122615</v>
      </c>
      <c r="E328" s="8">
        <f t="shared" si="188"/>
        <v>-180</v>
      </c>
      <c r="F328" s="3">
        <f t="shared" si="188"/>
        <v>-165</v>
      </c>
      <c r="G328" s="3">
        <f t="shared" si="188"/>
        <v>-150</v>
      </c>
      <c r="H328" s="3">
        <f t="shared" si="187"/>
        <v>-135</v>
      </c>
      <c r="I328" s="3">
        <f t="shared" si="187"/>
        <v>-120</v>
      </c>
      <c r="J328" s="3">
        <f t="shared" si="187"/>
        <v>-105</v>
      </c>
      <c r="K328" s="3">
        <f t="shared" si="187"/>
        <v>-90</v>
      </c>
      <c r="L328" s="3">
        <f t="shared" si="190"/>
        <v>-75</v>
      </c>
      <c r="M328" s="3">
        <f t="shared" si="189"/>
        <v>-60</v>
      </c>
      <c r="N328" s="3">
        <f t="shared" si="184"/>
        <v>-45</v>
      </c>
      <c r="O328" s="3">
        <f t="shared" si="184"/>
        <v>-30</v>
      </c>
      <c r="P328" s="3">
        <f t="shared" si="184"/>
        <v>-15</v>
      </c>
      <c r="Q328" s="3">
        <f t="shared" si="184"/>
        <v>0</v>
      </c>
      <c r="R328" s="3">
        <f t="shared" si="184"/>
        <v>15</v>
      </c>
      <c r="S328" s="3">
        <f t="shared" si="184"/>
        <v>30</v>
      </c>
      <c r="T328" s="3">
        <f t="shared" si="184"/>
        <v>45</v>
      </c>
      <c r="U328" s="3">
        <f t="shared" si="202"/>
        <v>60</v>
      </c>
      <c r="V328" s="3">
        <f t="shared" si="191"/>
        <v>75</v>
      </c>
      <c r="W328" s="3">
        <f t="shared" si="191"/>
        <v>90</v>
      </c>
      <c r="X328" s="3">
        <f t="shared" si="191"/>
        <v>105</v>
      </c>
      <c r="Y328" s="3">
        <f t="shared" si="191"/>
        <v>120</v>
      </c>
      <c r="Z328" s="3">
        <f t="shared" si="198"/>
        <v>135</v>
      </c>
      <c r="AA328" s="3">
        <f t="shared" si="196"/>
        <v>150</v>
      </c>
      <c r="AB328" s="3">
        <f t="shared" si="196"/>
        <v>165</v>
      </c>
      <c r="AC328" s="3">
        <f t="shared" si="196"/>
        <v>180</v>
      </c>
      <c r="AD328" s="7">
        <f t="shared" si="174"/>
        <v>138.96804525877383</v>
      </c>
      <c r="AE328" s="7">
        <f t="shared" si="174"/>
        <v>136.42572046849739</v>
      </c>
      <c r="AF328" s="7">
        <f t="shared" si="174"/>
        <v>129.56326209918689</v>
      </c>
      <c r="AG328" s="7">
        <f t="shared" si="165"/>
        <v>119.845003058972</v>
      </c>
      <c r="AH328" s="7">
        <f t="shared" si="165"/>
        <v>108.43021883307107</v>
      </c>
      <c r="AI328" s="7">
        <f t="shared" si="165"/>
        <v>96.014566138754901</v>
      </c>
      <c r="AJ328" s="7">
        <f t="shared" si="165"/>
        <v>82.989878760626368</v>
      </c>
      <c r="AK328" s="7">
        <f t="shared" si="185"/>
        <v>69.581745925540517</v>
      </c>
      <c r="AL328" s="7">
        <f t="shared" si="175"/>
        <v>55.927686389993568</v>
      </c>
      <c r="AM328" s="7">
        <f t="shared" si="175"/>
        <v>42.119746265906471</v>
      </c>
      <c r="AN328" s="7">
        <f t="shared" si="175"/>
        <v>28.234451078921843</v>
      </c>
      <c r="AO328" s="7">
        <f t="shared" si="175"/>
        <v>14.402868138048769</v>
      </c>
      <c r="AP328" s="7">
        <f t="shared" si="200"/>
        <v>3.2080452587738306</v>
      </c>
      <c r="AQ328" s="7">
        <f t="shared" si="192"/>
        <v>14.402868138048769</v>
      </c>
      <c r="AR328" s="7">
        <f t="shared" si="192"/>
        <v>28.234451078921843</v>
      </c>
      <c r="AS328" s="7">
        <f t="shared" si="192"/>
        <v>42.119746265906471</v>
      </c>
      <c r="AT328" s="7">
        <f t="shared" si="192"/>
        <v>55.927686389993568</v>
      </c>
      <c r="AU328" s="7">
        <f t="shared" si="193"/>
        <v>69.581745925540517</v>
      </c>
      <c r="AV328" s="7">
        <f t="shared" si="193"/>
        <v>82.989878760626368</v>
      </c>
      <c r="AW328" s="7">
        <f t="shared" si="193"/>
        <v>96.014566138754901</v>
      </c>
      <c r="AX328" s="7">
        <f t="shared" si="193"/>
        <v>108.43021883307107</v>
      </c>
      <c r="AY328" s="7">
        <f t="shared" si="199"/>
        <v>119.845003058972</v>
      </c>
      <c r="AZ328" s="7">
        <f t="shared" si="197"/>
        <v>129.56326209918689</v>
      </c>
      <c r="BA328" s="7">
        <f t="shared" si="197"/>
        <v>136.42572046849739</v>
      </c>
      <c r="BB328" s="7">
        <f t="shared" si="197"/>
        <v>138.96804525877383</v>
      </c>
      <c r="BC328" s="7">
        <f t="shared" si="176"/>
        <v>98.004951795855348</v>
      </c>
      <c r="BD328" s="7">
        <f t="shared" si="166"/>
        <v>13.067326906114046</v>
      </c>
      <c r="BE328" s="40">
        <f t="shared" si="177"/>
        <v>1.0223612880385406</v>
      </c>
      <c r="BF328" s="40">
        <f t="shared" si="178"/>
        <v>0</v>
      </c>
      <c r="BG328" s="40">
        <f t="shared" si="179"/>
        <v>0</v>
      </c>
      <c r="BH328" s="40">
        <f t="shared" si="179"/>
        <v>0</v>
      </c>
      <c r="BI328" s="40">
        <f t="shared" si="179"/>
        <v>0</v>
      </c>
      <c r="BJ328" s="40">
        <f t="shared" si="167"/>
        <v>0</v>
      </c>
      <c r="BK328" s="40">
        <f t="shared" si="167"/>
        <v>0</v>
      </c>
      <c r="BL328" s="40">
        <f t="shared" si="180"/>
        <v>170.56571603510426</v>
      </c>
      <c r="BM328" s="40">
        <f t="shared" si="180"/>
        <v>487.5704034662657</v>
      </c>
      <c r="BN328" s="40">
        <f t="shared" si="180"/>
        <v>782.97174532400902</v>
      </c>
      <c r="BO328" s="40">
        <f t="shared" si="168"/>
        <v>1036.638628334528</v>
      </c>
      <c r="BP328" s="40">
        <f t="shared" si="168"/>
        <v>1231.2840736250012</v>
      </c>
      <c r="BQ328" s="40">
        <f t="shared" si="168"/>
        <v>1353.6433157656893</v>
      </c>
      <c r="BR328" s="40">
        <f t="shared" si="168"/>
        <v>1395.3777746129135</v>
      </c>
      <c r="BS328" s="40">
        <f t="shared" si="186"/>
        <v>1353.6433157656893</v>
      </c>
      <c r="BT328" s="40">
        <f t="shared" si="181"/>
        <v>1231.2840736250012</v>
      </c>
      <c r="BU328" s="40">
        <f t="shared" si="181"/>
        <v>1036.638628334528</v>
      </c>
      <c r="BV328" s="40">
        <f t="shared" si="181"/>
        <v>782.97174532400902</v>
      </c>
      <c r="BW328" s="40">
        <f t="shared" si="181"/>
        <v>487.5704034662657</v>
      </c>
      <c r="BX328" s="40">
        <f t="shared" si="201"/>
        <v>170.56571603510426</v>
      </c>
      <c r="BY328" s="40">
        <f t="shared" si="194"/>
        <v>0</v>
      </c>
      <c r="BZ328" s="40">
        <f t="shared" si="194"/>
        <v>0</v>
      </c>
      <c r="CA328" s="40">
        <f t="shared" si="194"/>
        <v>0</v>
      </c>
      <c r="CB328" s="40">
        <f t="shared" si="194"/>
        <v>0</v>
      </c>
      <c r="CC328" s="40">
        <f t="shared" si="195"/>
        <v>0</v>
      </c>
      <c r="CD328" s="40">
        <f t="shared" si="195"/>
        <v>0</v>
      </c>
      <c r="CE328" s="40">
        <f t="shared" si="182"/>
        <v>711.64266505258593</v>
      </c>
      <c r="CF328" s="10">
        <f t="shared" si="169"/>
        <v>1.7105090920960053</v>
      </c>
      <c r="CG328" s="14">
        <v>44513</v>
      </c>
      <c r="CH328" s="35">
        <f t="shared" si="170"/>
        <v>7.5666666666666664</v>
      </c>
      <c r="CI328" s="7">
        <f t="shared" si="171"/>
        <v>41.529862945655651</v>
      </c>
      <c r="CJ328" s="7">
        <f t="shared" si="183"/>
        <v>21.180230102284384</v>
      </c>
      <c r="CK328" s="10">
        <f t="shared" si="172"/>
        <v>24.548602433887506</v>
      </c>
    </row>
    <row r="329" spans="1:89" ht="15.75" thickBot="1" x14ac:dyDescent="0.3">
      <c r="A329" s="8">
        <v>318</v>
      </c>
      <c r="B329" s="3" t="s">
        <v>26</v>
      </c>
      <c r="C329" s="14">
        <v>44514</v>
      </c>
      <c r="D329" s="11">
        <f t="shared" si="173"/>
        <v>-19.147817306406722</v>
      </c>
      <c r="E329" s="8">
        <f t="shared" si="188"/>
        <v>-180</v>
      </c>
      <c r="F329" s="3">
        <f t="shared" si="188"/>
        <v>-165</v>
      </c>
      <c r="G329" s="3">
        <f t="shared" si="188"/>
        <v>-150</v>
      </c>
      <c r="H329" s="3">
        <f t="shared" si="187"/>
        <v>-135</v>
      </c>
      <c r="I329" s="3">
        <f t="shared" si="187"/>
        <v>-120</v>
      </c>
      <c r="J329" s="3">
        <f t="shared" si="187"/>
        <v>-105</v>
      </c>
      <c r="K329" s="3">
        <f t="shared" si="187"/>
        <v>-90</v>
      </c>
      <c r="L329" s="3">
        <f t="shared" si="190"/>
        <v>-75</v>
      </c>
      <c r="M329" s="3">
        <f t="shared" si="189"/>
        <v>-60</v>
      </c>
      <c r="N329" s="3">
        <f t="shared" si="184"/>
        <v>-45</v>
      </c>
      <c r="O329" s="3">
        <f t="shared" si="184"/>
        <v>-30</v>
      </c>
      <c r="P329" s="3">
        <f t="shared" si="184"/>
        <v>-15</v>
      </c>
      <c r="Q329" s="3">
        <f t="shared" si="184"/>
        <v>0</v>
      </c>
      <c r="R329" s="3">
        <f t="shared" si="184"/>
        <v>15</v>
      </c>
      <c r="S329" s="3">
        <f t="shared" si="184"/>
        <v>30</v>
      </c>
      <c r="T329" s="3">
        <f t="shared" si="184"/>
        <v>45</v>
      </c>
      <c r="U329" s="3">
        <f t="shared" si="202"/>
        <v>60</v>
      </c>
      <c r="V329" s="3">
        <f t="shared" si="191"/>
        <v>75</v>
      </c>
      <c r="W329" s="3">
        <f t="shared" si="191"/>
        <v>90</v>
      </c>
      <c r="X329" s="3">
        <f t="shared" si="191"/>
        <v>105</v>
      </c>
      <c r="Y329" s="3">
        <f t="shared" si="191"/>
        <v>120</v>
      </c>
      <c r="Z329" s="3">
        <f t="shared" si="198"/>
        <v>135</v>
      </c>
      <c r="AA329" s="3">
        <f t="shared" si="196"/>
        <v>150</v>
      </c>
      <c r="AB329" s="3">
        <f t="shared" si="196"/>
        <v>165</v>
      </c>
      <c r="AC329" s="3">
        <f t="shared" si="196"/>
        <v>180</v>
      </c>
      <c r="AD329" s="7">
        <f t="shared" si="174"/>
        <v>138.73218269359327</v>
      </c>
      <c r="AE329" s="7">
        <f t="shared" si="174"/>
        <v>136.20452582917866</v>
      </c>
      <c r="AF329" s="7">
        <f t="shared" si="174"/>
        <v>129.37457612299221</v>
      </c>
      <c r="AG329" s="7">
        <f t="shared" si="165"/>
        <v>119.69024444418358</v>
      </c>
      <c r="AH329" s="7">
        <f t="shared" si="165"/>
        <v>108.30421763468387</v>
      </c>
      <c r="AI329" s="7">
        <f t="shared" si="165"/>
        <v>95.911609774761857</v>
      </c>
      <c r="AJ329" s="7">
        <f t="shared" si="165"/>
        <v>82.905279033230428</v>
      </c>
      <c r="AK329" s="7">
        <f t="shared" si="185"/>
        <v>69.511817415855646</v>
      </c>
      <c r="AL329" s="7">
        <f t="shared" si="175"/>
        <v>55.869311477876451</v>
      </c>
      <c r="AM329" s="7">
        <f t="shared" si="175"/>
        <v>42.069651030730348</v>
      </c>
      <c r="AN329" s="7">
        <f t="shared" si="175"/>
        <v>28.187362675632741</v>
      </c>
      <c r="AO329" s="7">
        <f t="shared" si="175"/>
        <v>14.341865901816771</v>
      </c>
      <c r="AP329" s="7">
        <f t="shared" si="200"/>
        <v>2.9721826935933509</v>
      </c>
      <c r="AQ329" s="7">
        <f t="shared" si="192"/>
        <v>14.341865901816771</v>
      </c>
      <c r="AR329" s="7">
        <f t="shared" si="192"/>
        <v>28.187362675632741</v>
      </c>
      <c r="AS329" s="7">
        <f t="shared" si="192"/>
        <v>42.069651030730348</v>
      </c>
      <c r="AT329" s="7">
        <f t="shared" si="192"/>
        <v>55.869311477876451</v>
      </c>
      <c r="AU329" s="7">
        <f t="shared" si="193"/>
        <v>69.511817415855646</v>
      </c>
      <c r="AV329" s="7">
        <f t="shared" si="193"/>
        <v>82.905279033230428</v>
      </c>
      <c r="AW329" s="7">
        <f t="shared" si="193"/>
        <v>95.911609774761857</v>
      </c>
      <c r="AX329" s="7">
        <f t="shared" si="193"/>
        <v>108.30421763468387</v>
      </c>
      <c r="AY329" s="7">
        <f t="shared" si="199"/>
        <v>119.69024444418358</v>
      </c>
      <c r="AZ329" s="7">
        <f t="shared" si="197"/>
        <v>129.37457612299221</v>
      </c>
      <c r="BA329" s="7">
        <f t="shared" si="197"/>
        <v>136.20452582917866</v>
      </c>
      <c r="BB329" s="7">
        <f t="shared" si="197"/>
        <v>138.73218269359327</v>
      </c>
      <c r="BC329" s="7">
        <f t="shared" si="176"/>
        <v>98.113296842169078</v>
      </c>
      <c r="BD329" s="7">
        <f t="shared" si="166"/>
        <v>13.08177291228921</v>
      </c>
      <c r="BE329" s="40">
        <f t="shared" si="177"/>
        <v>1.0227757218120181</v>
      </c>
      <c r="BF329" s="40">
        <f t="shared" si="178"/>
        <v>0</v>
      </c>
      <c r="BG329" s="40">
        <f t="shared" si="179"/>
        <v>0</v>
      </c>
      <c r="BH329" s="40">
        <f t="shared" si="179"/>
        <v>0</v>
      </c>
      <c r="BI329" s="40">
        <f t="shared" si="179"/>
        <v>0</v>
      </c>
      <c r="BJ329" s="40">
        <f t="shared" si="167"/>
        <v>0</v>
      </c>
      <c r="BK329" s="40">
        <f t="shared" si="167"/>
        <v>0</v>
      </c>
      <c r="BL329" s="40">
        <f t="shared" si="180"/>
        <v>172.68364580355413</v>
      </c>
      <c r="BM329" s="40">
        <f t="shared" si="180"/>
        <v>489.36687319176474</v>
      </c>
      <c r="BN329" s="40">
        <f t="shared" si="180"/>
        <v>784.46866197724728</v>
      </c>
      <c r="BO329" s="40">
        <f t="shared" si="168"/>
        <v>1037.8783129330343</v>
      </c>
      <c r="BP329" s="40">
        <f t="shared" si="168"/>
        <v>1232.326377125738</v>
      </c>
      <c r="BQ329" s="40">
        <f t="shared" si="168"/>
        <v>1354.5615403212453</v>
      </c>
      <c r="BR329" s="40">
        <f t="shared" si="168"/>
        <v>1396.2536781509405</v>
      </c>
      <c r="BS329" s="40">
        <f t="shared" si="186"/>
        <v>1354.5615403212453</v>
      </c>
      <c r="BT329" s="40">
        <f t="shared" si="181"/>
        <v>1232.326377125738</v>
      </c>
      <c r="BU329" s="40">
        <f t="shared" si="181"/>
        <v>1037.8783129330343</v>
      </c>
      <c r="BV329" s="40">
        <f t="shared" si="181"/>
        <v>784.46866197724728</v>
      </c>
      <c r="BW329" s="40">
        <f t="shared" si="181"/>
        <v>489.36687319176474</v>
      </c>
      <c r="BX329" s="40">
        <f t="shared" si="201"/>
        <v>172.68364580355413</v>
      </c>
      <c r="BY329" s="40">
        <f t="shared" si="194"/>
        <v>0</v>
      </c>
      <c r="BZ329" s="40">
        <f t="shared" si="194"/>
        <v>0</v>
      </c>
      <c r="CA329" s="40">
        <f t="shared" si="194"/>
        <v>0</v>
      </c>
      <c r="CB329" s="40">
        <f t="shared" si="194"/>
        <v>0</v>
      </c>
      <c r="CC329" s="40">
        <f t="shared" si="195"/>
        <v>0</v>
      </c>
      <c r="CD329" s="40">
        <f t="shared" si="195"/>
        <v>0</v>
      </c>
      <c r="CE329" s="40">
        <f t="shared" si="182"/>
        <v>712.0893758569797</v>
      </c>
      <c r="CF329" s="10">
        <f>(PI()*BC329)/180</f>
        <v>1.7124000698824056</v>
      </c>
      <c r="CG329" s="14">
        <v>44514</v>
      </c>
      <c r="CH329" s="35">
        <f t="shared" si="170"/>
        <v>7.5666666666666664</v>
      </c>
      <c r="CI329" s="7">
        <f t="shared" si="171"/>
        <v>41.588668889170499</v>
      </c>
      <c r="CJ329" s="7">
        <f t="shared" si="183"/>
        <v>21.210221133476956</v>
      </c>
      <c r="CK329" s="10">
        <f t="shared" si="172"/>
        <v>24.569534478445618</v>
      </c>
    </row>
    <row r="330" spans="1:89" ht="15.75" thickBot="1" x14ac:dyDescent="0.3">
      <c r="A330" s="8">
        <v>319</v>
      </c>
      <c r="B330" s="3" t="s">
        <v>26</v>
      </c>
      <c r="C330" s="14">
        <v>44515</v>
      </c>
      <c r="D330" s="11">
        <f t="shared" si="173"/>
        <v>-19.378005960075672</v>
      </c>
      <c r="E330" s="8">
        <f t="shared" si="188"/>
        <v>-180</v>
      </c>
      <c r="F330" s="3">
        <f t="shared" si="188"/>
        <v>-165</v>
      </c>
      <c r="G330" s="3">
        <f t="shared" si="188"/>
        <v>-150</v>
      </c>
      <c r="H330" s="3">
        <f t="shared" si="187"/>
        <v>-135</v>
      </c>
      <c r="I330" s="3">
        <f t="shared" si="187"/>
        <v>-120</v>
      </c>
      <c r="J330" s="3">
        <f t="shared" si="187"/>
        <v>-105</v>
      </c>
      <c r="K330" s="3">
        <f t="shared" si="187"/>
        <v>-90</v>
      </c>
      <c r="L330" s="3">
        <f t="shared" si="190"/>
        <v>-75</v>
      </c>
      <c r="M330" s="3">
        <f t="shared" si="189"/>
        <v>-60</v>
      </c>
      <c r="N330" s="3">
        <f t="shared" si="184"/>
        <v>-45</v>
      </c>
      <c r="O330" s="3">
        <f t="shared" si="184"/>
        <v>-30</v>
      </c>
      <c r="P330" s="3">
        <f t="shared" si="184"/>
        <v>-15</v>
      </c>
      <c r="Q330" s="3">
        <f t="shared" si="184"/>
        <v>0</v>
      </c>
      <c r="R330" s="3">
        <f t="shared" si="184"/>
        <v>15</v>
      </c>
      <c r="S330" s="3">
        <f t="shared" si="184"/>
        <v>30</v>
      </c>
      <c r="T330" s="3">
        <f t="shared" si="184"/>
        <v>45</v>
      </c>
      <c r="U330" s="3">
        <f t="shared" si="202"/>
        <v>60</v>
      </c>
      <c r="V330" s="3">
        <f t="shared" si="191"/>
        <v>75</v>
      </c>
      <c r="W330" s="3">
        <f t="shared" si="191"/>
        <v>90</v>
      </c>
      <c r="X330" s="3">
        <f t="shared" si="191"/>
        <v>105</v>
      </c>
      <c r="Y330" s="3">
        <f t="shared" si="191"/>
        <v>120</v>
      </c>
      <c r="Z330" s="3">
        <f t="shared" si="198"/>
        <v>135</v>
      </c>
      <c r="AA330" s="3">
        <f t="shared" si="196"/>
        <v>150</v>
      </c>
      <c r="AB330" s="3">
        <f t="shared" si="196"/>
        <v>165</v>
      </c>
      <c r="AC330" s="3">
        <f t="shared" si="196"/>
        <v>180</v>
      </c>
      <c r="AD330" s="7">
        <f t="shared" si="174"/>
        <v>138.50199403992434</v>
      </c>
      <c r="AE330" s="7">
        <f t="shared" si="174"/>
        <v>135.98853504009085</v>
      </c>
      <c r="AF330" s="7">
        <f t="shared" si="174"/>
        <v>129.19015328674305</v>
      </c>
      <c r="AG330" s="7">
        <f t="shared" si="165"/>
        <v>119.53890516856781</v>
      </c>
      <c r="AH330" s="7">
        <f t="shared" si="165"/>
        <v>108.18102635646436</v>
      </c>
      <c r="AI330" s="7">
        <f t="shared" si="165"/>
        <v>95.811051665967398</v>
      </c>
      <c r="AJ330" s="7">
        <f t="shared" si="165"/>
        <v>82.822815976435351</v>
      </c>
      <c r="AK330" s="7">
        <f t="shared" si="185"/>
        <v>69.443890299591146</v>
      </c>
      <c r="AL330" s="7">
        <f t="shared" si="175"/>
        <v>55.81293693556816</v>
      </c>
      <c r="AM330" s="7">
        <f t="shared" si="175"/>
        <v>42.02175222676599</v>
      </c>
      <c r="AN330" s="7">
        <f t="shared" si="175"/>
        <v>28.143086779813505</v>
      </c>
      <c r="AO330" s="7">
        <f t="shared" si="175"/>
        <v>14.285761376776557</v>
      </c>
      <c r="AP330" s="7">
        <f t="shared" si="200"/>
        <v>2.7419940399243874</v>
      </c>
      <c r="AQ330" s="7">
        <f t="shared" si="192"/>
        <v>14.285761376776557</v>
      </c>
      <c r="AR330" s="7">
        <f t="shared" si="192"/>
        <v>28.143086779813505</v>
      </c>
      <c r="AS330" s="7">
        <f t="shared" si="192"/>
        <v>42.02175222676599</v>
      </c>
      <c r="AT330" s="7">
        <f t="shared" si="192"/>
        <v>55.81293693556816</v>
      </c>
      <c r="AU330" s="7">
        <f t="shared" si="193"/>
        <v>69.443890299591146</v>
      </c>
      <c r="AV330" s="7">
        <f t="shared" si="193"/>
        <v>82.822815976435351</v>
      </c>
      <c r="AW330" s="7">
        <f t="shared" si="193"/>
        <v>95.811051665967398</v>
      </c>
      <c r="AX330" s="7">
        <f t="shared" si="193"/>
        <v>108.18102635646436</v>
      </c>
      <c r="AY330" s="7">
        <f t="shared" si="199"/>
        <v>119.53890516856781</v>
      </c>
      <c r="AZ330" s="7">
        <f t="shared" si="197"/>
        <v>129.19015328674305</v>
      </c>
      <c r="BA330" s="7">
        <f t="shared" si="197"/>
        <v>135.98853504009085</v>
      </c>
      <c r="BB330" s="7">
        <f t="shared" si="197"/>
        <v>138.50199403992434</v>
      </c>
      <c r="BC330" s="7">
        <f t="shared" si="176"/>
        <v>98.219362852809525</v>
      </c>
      <c r="BD330" s="7">
        <f t="shared" si="166"/>
        <v>13.09591504704127</v>
      </c>
      <c r="BE330" s="40">
        <f t="shared" si="177"/>
        <v>1.0231834066475822</v>
      </c>
      <c r="BF330" s="40">
        <f t="shared" si="178"/>
        <v>0</v>
      </c>
      <c r="BG330" s="40">
        <f t="shared" si="179"/>
        <v>0</v>
      </c>
      <c r="BH330" s="40">
        <f t="shared" si="179"/>
        <v>0</v>
      </c>
      <c r="BI330" s="40">
        <f t="shared" si="179"/>
        <v>0</v>
      </c>
      <c r="BJ330" s="40">
        <f t="shared" si="167"/>
        <v>0</v>
      </c>
      <c r="BK330" s="40">
        <f t="shared" si="167"/>
        <v>0</v>
      </c>
      <c r="BL330" s="40">
        <f t="shared" si="180"/>
        <v>174.74995519561185</v>
      </c>
      <c r="BM330" s="40">
        <f t="shared" si="180"/>
        <v>491.11492322206306</v>
      </c>
      <c r="BN330" s="40">
        <f t="shared" si="180"/>
        <v>785.92014149534054</v>
      </c>
      <c r="BO330" s="40">
        <f t="shared" si="168"/>
        <v>1039.0751215787793</v>
      </c>
      <c r="BP330" s="40">
        <f t="shared" si="168"/>
        <v>1233.3277699380783</v>
      </c>
      <c r="BQ330" s="40">
        <f t="shared" si="168"/>
        <v>1355.4400896052302</v>
      </c>
      <c r="BR330" s="40">
        <f t="shared" si="168"/>
        <v>1397.0903277950692</v>
      </c>
      <c r="BS330" s="40">
        <f t="shared" si="186"/>
        <v>1355.4400896052302</v>
      </c>
      <c r="BT330" s="40">
        <f t="shared" si="181"/>
        <v>1233.3277699380783</v>
      </c>
      <c r="BU330" s="40">
        <f t="shared" si="181"/>
        <v>1039.0751215787793</v>
      </c>
      <c r="BV330" s="40">
        <f t="shared" si="181"/>
        <v>785.92014149534054</v>
      </c>
      <c r="BW330" s="40">
        <f t="shared" si="181"/>
        <v>491.11492322206306</v>
      </c>
      <c r="BX330" s="40">
        <f t="shared" si="201"/>
        <v>174.74995519561185</v>
      </c>
      <c r="BY330" s="40">
        <f t="shared" si="194"/>
        <v>0</v>
      </c>
      <c r="BZ330" s="40">
        <f t="shared" si="194"/>
        <v>0</v>
      </c>
      <c r="CA330" s="40">
        <f t="shared" si="194"/>
        <v>0</v>
      </c>
      <c r="CB330" s="40">
        <f t="shared" si="194"/>
        <v>0</v>
      </c>
      <c r="CC330" s="40">
        <f t="shared" si="195"/>
        <v>0</v>
      </c>
      <c r="CD330" s="40">
        <f t="shared" si="195"/>
        <v>0</v>
      </c>
      <c r="CE330" s="40">
        <f t="shared" si="182"/>
        <v>712.51606717548532</v>
      </c>
      <c r="CF330" s="10">
        <f t="shared" si="169"/>
        <v>1.7142512709925366</v>
      </c>
      <c r="CG330" s="14">
        <v>44515</v>
      </c>
      <c r="CH330" s="35">
        <f t="shared" si="170"/>
        <v>7.5666666666666664</v>
      </c>
      <c r="CI330" s="7">
        <f t="shared" si="171"/>
        <v>41.645426689219661</v>
      </c>
      <c r="CJ330" s="7">
        <f t="shared" si="183"/>
        <v>21.239167611502026</v>
      </c>
      <c r="CK330" s="10">
        <f t="shared" si="172"/>
        <v>24.589538979307935</v>
      </c>
    </row>
    <row r="331" spans="1:89" ht="15.75" thickBot="1" x14ac:dyDescent="0.3">
      <c r="A331" s="8">
        <v>320</v>
      </c>
      <c r="B331" s="3" t="s">
        <v>26</v>
      </c>
      <c r="C331" s="14">
        <v>44516</v>
      </c>
      <c r="D331" s="11">
        <f t="shared" si="173"/>
        <v>-19.602452492367025</v>
      </c>
      <c r="E331" s="8">
        <f t="shared" si="188"/>
        <v>-180</v>
      </c>
      <c r="F331" s="3">
        <f t="shared" si="188"/>
        <v>-165</v>
      </c>
      <c r="G331" s="3">
        <f t="shared" si="188"/>
        <v>-150</v>
      </c>
      <c r="H331" s="3">
        <f t="shared" si="187"/>
        <v>-135</v>
      </c>
      <c r="I331" s="3">
        <f t="shared" si="187"/>
        <v>-120</v>
      </c>
      <c r="J331" s="3">
        <f t="shared" si="187"/>
        <v>-105</v>
      </c>
      <c r="K331" s="3">
        <f t="shared" si="187"/>
        <v>-90</v>
      </c>
      <c r="L331" s="3">
        <f t="shared" si="190"/>
        <v>-75</v>
      </c>
      <c r="M331" s="3">
        <f t="shared" si="189"/>
        <v>-60</v>
      </c>
      <c r="N331" s="3">
        <f t="shared" si="184"/>
        <v>-45</v>
      </c>
      <c r="O331" s="3">
        <f t="shared" si="184"/>
        <v>-30</v>
      </c>
      <c r="P331" s="3">
        <f t="shared" si="184"/>
        <v>-15</v>
      </c>
      <c r="Q331" s="3">
        <f t="shared" si="184"/>
        <v>0</v>
      </c>
      <c r="R331" s="3">
        <f t="shared" si="184"/>
        <v>15</v>
      </c>
      <c r="S331" s="3">
        <f t="shared" si="184"/>
        <v>30</v>
      </c>
      <c r="T331" s="3">
        <f t="shared" si="184"/>
        <v>45</v>
      </c>
      <c r="U331" s="3">
        <f t="shared" si="202"/>
        <v>60</v>
      </c>
      <c r="V331" s="3">
        <f t="shared" si="191"/>
        <v>75</v>
      </c>
      <c r="W331" s="3">
        <f t="shared" si="191"/>
        <v>90</v>
      </c>
      <c r="X331" s="3">
        <f t="shared" si="191"/>
        <v>105</v>
      </c>
      <c r="Y331" s="3">
        <f t="shared" si="191"/>
        <v>120</v>
      </c>
      <c r="Z331" s="3">
        <f t="shared" si="198"/>
        <v>135</v>
      </c>
      <c r="AA331" s="3">
        <f t="shared" si="196"/>
        <v>150</v>
      </c>
      <c r="AB331" s="3">
        <f t="shared" si="196"/>
        <v>165</v>
      </c>
      <c r="AC331" s="3">
        <f t="shared" si="196"/>
        <v>180</v>
      </c>
      <c r="AD331" s="7">
        <f t="shared" si="174"/>
        <v>138.27754750763299</v>
      </c>
      <c r="AE331" s="7">
        <f t="shared" si="174"/>
        <v>135.77782241778553</v>
      </c>
      <c r="AF331" s="7">
        <f t="shared" si="174"/>
        <v>129.01007159795054</v>
      </c>
      <c r="AG331" s="7">
        <f t="shared" si="165"/>
        <v>119.39105501027097</v>
      </c>
      <c r="AH331" s="7">
        <f t="shared" si="165"/>
        <v>108.06069956497647</v>
      </c>
      <c r="AI331" s="7">
        <f t="shared" si="165"/>
        <v>95.712928679772091</v>
      </c>
      <c r="AJ331" s="7">
        <f t="shared" si="165"/>
        <v>82.742507734453653</v>
      </c>
      <c r="AK331" s="7">
        <f t="shared" si="185"/>
        <v>69.377962620032037</v>
      </c>
      <c r="AL331" s="7">
        <f t="shared" si="175"/>
        <v>55.758537628579383</v>
      </c>
      <c r="AM331" s="7">
        <f t="shared" si="175"/>
        <v>41.975994544750712</v>
      </c>
      <c r="AN331" s="7">
        <f t="shared" si="175"/>
        <v>28.101520685166093</v>
      </c>
      <c r="AO331" s="7">
        <f t="shared" si="175"/>
        <v>14.234357758329201</v>
      </c>
      <c r="AP331" s="7">
        <f t="shared" si="200"/>
        <v>2.5175475076330316</v>
      </c>
      <c r="AQ331" s="7">
        <f t="shared" si="192"/>
        <v>14.234357758329201</v>
      </c>
      <c r="AR331" s="7">
        <f t="shared" si="192"/>
        <v>28.101520685166093</v>
      </c>
      <c r="AS331" s="7">
        <f t="shared" si="192"/>
        <v>41.975994544750712</v>
      </c>
      <c r="AT331" s="7">
        <f t="shared" si="192"/>
        <v>55.758537628579383</v>
      </c>
      <c r="AU331" s="7">
        <f t="shared" si="193"/>
        <v>69.377962620032037</v>
      </c>
      <c r="AV331" s="7">
        <f t="shared" si="193"/>
        <v>82.742507734453653</v>
      </c>
      <c r="AW331" s="7">
        <f t="shared" si="193"/>
        <v>95.712928679772091</v>
      </c>
      <c r="AX331" s="7">
        <f t="shared" si="193"/>
        <v>108.06069956497647</v>
      </c>
      <c r="AY331" s="7">
        <f t="shared" si="199"/>
        <v>119.39105501027097</v>
      </c>
      <c r="AZ331" s="7">
        <f t="shared" si="197"/>
        <v>129.01007159795054</v>
      </c>
      <c r="BA331" s="7">
        <f t="shared" si="197"/>
        <v>135.77782241778553</v>
      </c>
      <c r="BB331" s="7">
        <f t="shared" si="197"/>
        <v>138.27754750763299</v>
      </c>
      <c r="BC331" s="7">
        <f t="shared" si="176"/>
        <v>98.323099451591389</v>
      </c>
      <c r="BD331" s="7">
        <f t="shared" si="166"/>
        <v>13.109746593545518</v>
      </c>
      <c r="BE331" s="40">
        <f t="shared" si="177"/>
        <v>1.0235842217394178</v>
      </c>
      <c r="BF331" s="40">
        <f t="shared" si="178"/>
        <v>0</v>
      </c>
      <c r="BG331" s="40">
        <f t="shared" si="179"/>
        <v>0</v>
      </c>
      <c r="BH331" s="40">
        <f t="shared" si="179"/>
        <v>0</v>
      </c>
      <c r="BI331" s="40">
        <f t="shared" si="179"/>
        <v>0</v>
      </c>
      <c r="BJ331" s="40">
        <f t="shared" si="167"/>
        <v>0</v>
      </c>
      <c r="BK331" s="40">
        <f t="shared" si="167"/>
        <v>0</v>
      </c>
      <c r="BL331" s="40">
        <f t="shared" si="180"/>
        <v>176.76410580092991</v>
      </c>
      <c r="BM331" s="40">
        <f t="shared" si="180"/>
        <v>492.81451258845914</v>
      </c>
      <c r="BN331" s="40">
        <f t="shared" si="180"/>
        <v>787.32660645141073</v>
      </c>
      <c r="BO331" s="40">
        <f t="shared" si="168"/>
        <v>1040.2298748972712</v>
      </c>
      <c r="BP331" s="40">
        <f t="shared" si="168"/>
        <v>1234.2893781238681</v>
      </c>
      <c r="BQ331" s="40">
        <f t="shared" si="168"/>
        <v>1356.2802816848002</v>
      </c>
      <c r="BR331" s="40">
        <f t="shared" si="168"/>
        <v>1397.8891071018909</v>
      </c>
      <c r="BS331" s="40">
        <f t="shared" si="186"/>
        <v>1356.2802816848002</v>
      </c>
      <c r="BT331" s="40">
        <f t="shared" si="181"/>
        <v>1234.2893781238681</v>
      </c>
      <c r="BU331" s="40">
        <f t="shared" si="181"/>
        <v>1040.2298748972712</v>
      </c>
      <c r="BV331" s="40">
        <f t="shared" si="181"/>
        <v>787.32660645141073</v>
      </c>
      <c r="BW331" s="40">
        <f t="shared" si="181"/>
        <v>492.81451258845914</v>
      </c>
      <c r="BX331" s="40">
        <f t="shared" si="201"/>
        <v>176.76410580092991</v>
      </c>
      <c r="BY331" s="40">
        <f t="shared" si="194"/>
        <v>0</v>
      </c>
      <c r="BZ331" s="40">
        <f t="shared" si="194"/>
        <v>0</v>
      </c>
      <c r="CA331" s="40">
        <f t="shared" si="194"/>
        <v>0</v>
      </c>
      <c r="CB331" s="40">
        <f t="shared" si="194"/>
        <v>0</v>
      </c>
      <c r="CC331" s="40">
        <f t="shared" si="195"/>
        <v>0</v>
      </c>
      <c r="CD331" s="40">
        <f t="shared" si="195"/>
        <v>0</v>
      </c>
      <c r="CE331" s="40">
        <f t="shared" si="182"/>
        <v>712.92344462196434</v>
      </c>
      <c r="CF331" s="10">
        <f t="shared" si="169"/>
        <v>1.7160618161961005</v>
      </c>
      <c r="CG331" s="14">
        <v>44516</v>
      </c>
      <c r="CH331" s="35">
        <f t="shared" si="170"/>
        <v>7.5666666666666664</v>
      </c>
      <c r="CI331" s="7">
        <f t="shared" si="171"/>
        <v>41.700173985380879</v>
      </c>
      <c r="CJ331" s="7">
        <f t="shared" si="183"/>
        <v>21.267088732544249</v>
      </c>
      <c r="CK331" s="10">
        <f t="shared" si="172"/>
        <v>24.608645887274008</v>
      </c>
    </row>
    <row r="332" spans="1:89" ht="15.75" thickBot="1" x14ac:dyDescent="0.3">
      <c r="A332" s="8">
        <v>321</v>
      </c>
      <c r="B332" s="3" t="s">
        <v>26</v>
      </c>
      <c r="C332" s="14">
        <v>44517</v>
      </c>
      <c r="D332" s="11">
        <f t="shared" si="173"/>
        <v>-19.821090394929325</v>
      </c>
      <c r="E332" s="8">
        <f t="shared" si="188"/>
        <v>-180</v>
      </c>
      <c r="F332" s="3">
        <f t="shared" si="188"/>
        <v>-165</v>
      </c>
      <c r="G332" s="3">
        <f t="shared" si="188"/>
        <v>-150</v>
      </c>
      <c r="H332" s="3">
        <f t="shared" si="187"/>
        <v>-135</v>
      </c>
      <c r="I332" s="3">
        <f t="shared" si="187"/>
        <v>-120</v>
      </c>
      <c r="J332" s="3">
        <f t="shared" si="187"/>
        <v>-105</v>
      </c>
      <c r="K332" s="3">
        <f t="shared" si="187"/>
        <v>-90</v>
      </c>
      <c r="L332" s="3">
        <f t="shared" si="190"/>
        <v>-75</v>
      </c>
      <c r="M332" s="3">
        <f t="shared" si="189"/>
        <v>-60</v>
      </c>
      <c r="N332" s="3">
        <f t="shared" si="184"/>
        <v>-45</v>
      </c>
      <c r="O332" s="3">
        <f t="shared" si="184"/>
        <v>-30</v>
      </c>
      <c r="P332" s="3">
        <f t="shared" si="184"/>
        <v>-15</v>
      </c>
      <c r="Q332" s="3">
        <f t="shared" si="184"/>
        <v>0</v>
      </c>
      <c r="R332" s="3">
        <f t="shared" si="184"/>
        <v>15</v>
      </c>
      <c r="S332" s="3">
        <f t="shared" si="184"/>
        <v>30</v>
      </c>
      <c r="T332" s="3">
        <f t="shared" si="184"/>
        <v>45</v>
      </c>
      <c r="U332" s="3">
        <f t="shared" si="202"/>
        <v>60</v>
      </c>
      <c r="V332" s="3">
        <f t="shared" si="191"/>
        <v>75</v>
      </c>
      <c r="W332" s="3">
        <f t="shared" si="191"/>
        <v>90</v>
      </c>
      <c r="X332" s="3">
        <f t="shared" si="191"/>
        <v>105</v>
      </c>
      <c r="Y332" s="3">
        <f t="shared" si="191"/>
        <v>120</v>
      </c>
      <c r="Z332" s="3">
        <f t="shared" si="198"/>
        <v>135</v>
      </c>
      <c r="AA332" s="3">
        <f t="shared" si="196"/>
        <v>150</v>
      </c>
      <c r="AB332" s="3">
        <f t="shared" si="196"/>
        <v>165</v>
      </c>
      <c r="AC332" s="3">
        <f t="shared" si="196"/>
        <v>180</v>
      </c>
      <c r="AD332" s="7">
        <f t="shared" si="174"/>
        <v>138.05890960507065</v>
      </c>
      <c r="AE332" s="7">
        <f t="shared" si="174"/>
        <v>135.57246031397332</v>
      </c>
      <c r="AF332" s="7">
        <f t="shared" si="174"/>
        <v>128.83440700544475</v>
      </c>
      <c r="AG332" s="7">
        <f t="shared" si="174"/>
        <v>119.2467620009968</v>
      </c>
      <c r="AH332" s="7">
        <f t="shared" si="174"/>
        <v>107.94329048161771</v>
      </c>
      <c r="AI332" s="7">
        <f t="shared" si="174"/>
        <v>95.617276687387815</v>
      </c>
      <c r="AJ332" s="7">
        <f t="shared" si="174"/>
        <v>82.664371737397545</v>
      </c>
      <c r="AK332" s="7">
        <f t="shared" si="185"/>
        <v>69.31403193507964</v>
      </c>
      <c r="AL332" s="7">
        <f t="shared" si="175"/>
        <v>55.706088118466894</v>
      </c>
      <c r="AM332" s="7">
        <f t="shared" si="175"/>
        <v>41.932322467977102</v>
      </c>
      <c r="AN332" s="7">
        <f t="shared" si="175"/>
        <v>28.062561177273377</v>
      </c>
      <c r="AO332" s="7">
        <f t="shared" si="175"/>
        <v>14.187452777697484</v>
      </c>
      <c r="AP332" s="7">
        <f t="shared" si="200"/>
        <v>2.2989096050707287</v>
      </c>
      <c r="AQ332" s="7">
        <f t="shared" si="192"/>
        <v>14.187452777697484</v>
      </c>
      <c r="AR332" s="7">
        <f t="shared" si="192"/>
        <v>28.062561177273377</v>
      </c>
      <c r="AS332" s="7">
        <f t="shared" si="192"/>
        <v>41.932322467977102</v>
      </c>
      <c r="AT332" s="7">
        <f t="shared" si="192"/>
        <v>55.706088118466894</v>
      </c>
      <c r="AU332" s="7">
        <f t="shared" si="193"/>
        <v>69.31403193507964</v>
      </c>
      <c r="AV332" s="7">
        <f t="shared" si="193"/>
        <v>82.664371737397545</v>
      </c>
      <c r="AW332" s="7">
        <f t="shared" si="193"/>
        <v>95.617276687387815</v>
      </c>
      <c r="AX332" s="7">
        <f t="shared" si="193"/>
        <v>107.94329048161771</v>
      </c>
      <c r="AY332" s="7">
        <f t="shared" si="199"/>
        <v>119.2467620009968</v>
      </c>
      <c r="AZ332" s="7">
        <f t="shared" si="197"/>
        <v>128.83440700544475</v>
      </c>
      <c r="BA332" s="7">
        <f t="shared" si="197"/>
        <v>135.57246031397332</v>
      </c>
      <c r="BB332" s="7">
        <f t="shared" si="197"/>
        <v>138.05890960507065</v>
      </c>
      <c r="BC332" s="7">
        <f t="shared" si="176"/>
        <v>98.424456559575503</v>
      </c>
      <c r="BD332" s="7">
        <f t="shared" ref="BD332:BD376" si="203">(2*BC332)/15</f>
        <v>13.123260874610066</v>
      </c>
      <c r="BE332" s="40">
        <f t="shared" si="177"/>
        <v>1.0239780483173626</v>
      </c>
      <c r="BF332" s="40">
        <f t="shared" si="178"/>
        <v>0</v>
      </c>
      <c r="BG332" s="40">
        <f t="shared" si="179"/>
        <v>0</v>
      </c>
      <c r="BH332" s="40">
        <f t="shared" si="179"/>
        <v>0</v>
      </c>
      <c r="BI332" s="40">
        <f t="shared" si="179"/>
        <v>0</v>
      </c>
      <c r="BJ332" s="40">
        <f t="shared" si="179"/>
        <v>0</v>
      </c>
      <c r="BK332" s="40">
        <f t="shared" si="179"/>
        <v>0</v>
      </c>
      <c r="BL332" s="40">
        <f t="shared" si="180"/>
        <v>178.72557760237859</v>
      </c>
      <c r="BM332" s="40">
        <f t="shared" si="180"/>
        <v>494.46561220955471</v>
      </c>
      <c r="BN332" s="40">
        <f t="shared" si="180"/>
        <v>788.68848524332975</v>
      </c>
      <c r="BO332" s="40">
        <f t="shared" si="180"/>
        <v>1041.3433941327391</v>
      </c>
      <c r="BP332" s="40">
        <f t="shared" si="180"/>
        <v>1235.2123243689482</v>
      </c>
      <c r="BQ332" s="40">
        <f t="shared" si="180"/>
        <v>1357.0834287399152</v>
      </c>
      <c r="BR332" s="40">
        <f t="shared" si="180"/>
        <v>1398.6513928842808</v>
      </c>
      <c r="BS332" s="40">
        <f t="shared" si="186"/>
        <v>1357.0834287399152</v>
      </c>
      <c r="BT332" s="40">
        <f t="shared" si="181"/>
        <v>1235.2123243689482</v>
      </c>
      <c r="BU332" s="40">
        <f t="shared" si="181"/>
        <v>1041.3433941327391</v>
      </c>
      <c r="BV332" s="40">
        <f t="shared" si="181"/>
        <v>788.68848524332975</v>
      </c>
      <c r="BW332" s="40">
        <f t="shared" si="181"/>
        <v>494.46561220955471</v>
      </c>
      <c r="BX332" s="40">
        <f t="shared" si="201"/>
        <v>178.72557760237859</v>
      </c>
      <c r="BY332" s="40">
        <f t="shared" si="194"/>
        <v>0</v>
      </c>
      <c r="BZ332" s="40">
        <f t="shared" si="194"/>
        <v>0</v>
      </c>
      <c r="CA332" s="40">
        <f t="shared" si="194"/>
        <v>0</v>
      </c>
      <c r="CB332" s="40">
        <f t="shared" si="194"/>
        <v>0</v>
      </c>
      <c r="CC332" s="40">
        <f t="shared" si="195"/>
        <v>0</v>
      </c>
      <c r="CD332" s="40">
        <f t="shared" si="195"/>
        <v>0</v>
      </c>
      <c r="CE332" s="40">
        <f t="shared" si="182"/>
        <v>713.31221037098317</v>
      </c>
      <c r="CF332" s="10">
        <f t="shared" ref="CF332:CF376" si="204">(PI()*BC332)/180</f>
        <v>1.7178308314507227</v>
      </c>
      <c r="CG332" s="14">
        <v>44517</v>
      </c>
      <c r="CH332" s="35">
        <f t="shared" ref="CH332:CH376" si="205">HLOOKUP(B332,$J$5:$V$7,3,)</f>
        <v>7.5666666666666664</v>
      </c>
      <c r="CI332" s="7">
        <f t="shared" ref="CI332:CI376" si="206">37.59*BE332*(CF$12*SIN(RADIANS($J$4))*SIN(RADIANS($D332))+COS(RADIANS($J$4))*COS(RADIANS($D332))*SIN(RADIANS(BC332)))</f>
        <v>41.752948539384441</v>
      </c>
      <c r="CJ332" s="7">
        <f t="shared" si="183"/>
        <v>21.294003755086067</v>
      </c>
      <c r="CK332" s="10">
        <f t="shared" ref="CK332:CK376" si="207">CI332*(0.29+0.52*($CH332/BD332))</f>
        <v>24.626885068521947</v>
      </c>
    </row>
    <row r="333" spans="1:89" ht="15.75" thickBot="1" x14ac:dyDescent="0.3">
      <c r="A333" s="8">
        <v>322</v>
      </c>
      <c r="B333" s="3" t="s">
        <v>26</v>
      </c>
      <c r="C333" s="14">
        <v>44518</v>
      </c>
      <c r="D333" s="11">
        <f t="shared" ref="D333:D376" si="208">(23.45)*SIN(RADIANS((360/365)*(A333-80)))</f>
        <v>-20.033854880633442</v>
      </c>
      <c r="E333" s="8">
        <f t="shared" si="188"/>
        <v>-180</v>
      </c>
      <c r="F333" s="3">
        <f t="shared" si="188"/>
        <v>-165</v>
      </c>
      <c r="G333" s="3">
        <f t="shared" si="188"/>
        <v>-150</v>
      </c>
      <c r="H333" s="3">
        <f t="shared" si="187"/>
        <v>-135</v>
      </c>
      <c r="I333" s="3">
        <f t="shared" si="187"/>
        <v>-120</v>
      </c>
      <c r="J333" s="3">
        <f t="shared" si="187"/>
        <v>-105</v>
      </c>
      <c r="K333" s="3">
        <f t="shared" si="187"/>
        <v>-90</v>
      </c>
      <c r="L333" s="3">
        <f t="shared" si="190"/>
        <v>-75</v>
      </c>
      <c r="M333" s="3">
        <f t="shared" si="189"/>
        <v>-60</v>
      </c>
      <c r="N333" s="3">
        <f t="shared" si="184"/>
        <v>-45</v>
      </c>
      <c r="O333" s="3">
        <f t="shared" si="184"/>
        <v>-30</v>
      </c>
      <c r="P333" s="3">
        <f t="shared" si="184"/>
        <v>-15</v>
      </c>
      <c r="Q333" s="3">
        <f t="shared" si="184"/>
        <v>0</v>
      </c>
      <c r="R333" s="3">
        <f t="shared" si="184"/>
        <v>15</v>
      </c>
      <c r="S333" s="3">
        <f t="shared" si="184"/>
        <v>30</v>
      </c>
      <c r="T333" s="3">
        <f t="shared" si="184"/>
        <v>45</v>
      </c>
      <c r="U333" s="3">
        <f t="shared" si="202"/>
        <v>60</v>
      </c>
      <c r="V333" s="3">
        <f t="shared" si="191"/>
        <v>75</v>
      </c>
      <c r="W333" s="3">
        <f t="shared" si="191"/>
        <v>90</v>
      </c>
      <c r="X333" s="3">
        <f t="shared" si="191"/>
        <v>105</v>
      </c>
      <c r="Y333" s="3">
        <f t="shared" si="191"/>
        <v>120</v>
      </c>
      <c r="Z333" s="3">
        <f t="shared" si="198"/>
        <v>135</v>
      </c>
      <c r="AA333" s="3">
        <f t="shared" si="196"/>
        <v>150</v>
      </c>
      <c r="AB333" s="3">
        <f t="shared" si="196"/>
        <v>165</v>
      </c>
      <c r="AC333" s="3">
        <f t="shared" si="196"/>
        <v>180</v>
      </c>
      <c r="AD333" s="7">
        <f t="shared" ref="AD333:AI376" si="209">DEGREES(ACOS((SIN(RADIANS($J$4))*SIN(RADIANS($D333))+COS(RADIANS($J$4))*COS(RADIANS($D333))*COS(RADIANS(E333)))))</f>
        <v>137.84614511936655</v>
      </c>
      <c r="AE333" s="7">
        <f t="shared" si="209"/>
        <v>135.37251910415205</v>
      </c>
      <c r="AF333" s="7">
        <f t="shared" si="209"/>
        <v>128.66323338463334</v>
      </c>
      <c r="AG333" s="7">
        <f t="shared" si="209"/>
        <v>119.10609240296135</v>
      </c>
      <c r="AH333" s="7">
        <f t="shared" si="209"/>
        <v>107.82885096213056</v>
      </c>
      <c r="AI333" s="7">
        <f t="shared" si="209"/>
        <v>95.524130555970132</v>
      </c>
      <c r="AJ333" s="7">
        <f t="shared" ref="AJ333:AP376" si="210">DEGREES(ACOS((SIN(RADIANS($J$4))*SIN(RADIANS($D333))+COS(RADIANS($J$4))*COS(RADIANS($D333))*COS(RADIANS(K333)))))</f>
        <v>82.588424713118116</v>
      </c>
      <c r="AK333" s="7">
        <f t="shared" si="185"/>
        <v>69.252095355630644</v>
      </c>
      <c r="AL333" s="7">
        <f t="shared" si="185"/>
        <v>55.655562738444949</v>
      </c>
      <c r="AM333" s="7">
        <f t="shared" si="185"/>
        <v>41.890680409487629</v>
      </c>
      <c r="AN333" s="7">
        <f t="shared" si="185"/>
        <v>28.026104814114191</v>
      </c>
      <c r="AO333" s="7">
        <f t="shared" si="185"/>
        <v>14.144839655032193</v>
      </c>
      <c r="AP333" s="7">
        <f t="shared" si="200"/>
        <v>2.0861451193666456</v>
      </c>
      <c r="AQ333" s="7">
        <f t="shared" si="192"/>
        <v>14.144839655032193</v>
      </c>
      <c r="AR333" s="7">
        <f t="shared" si="192"/>
        <v>28.026104814114191</v>
      </c>
      <c r="AS333" s="7">
        <f t="shared" si="192"/>
        <v>41.890680409487629</v>
      </c>
      <c r="AT333" s="7">
        <f t="shared" si="192"/>
        <v>55.655562738444949</v>
      </c>
      <c r="AU333" s="7">
        <f t="shared" si="193"/>
        <v>69.252095355630644</v>
      </c>
      <c r="AV333" s="7">
        <f t="shared" si="193"/>
        <v>82.588424713118116</v>
      </c>
      <c r="AW333" s="7">
        <f t="shared" si="193"/>
        <v>95.524130555970132</v>
      </c>
      <c r="AX333" s="7">
        <f t="shared" si="193"/>
        <v>107.82885096213056</v>
      </c>
      <c r="AY333" s="7">
        <f t="shared" si="199"/>
        <v>119.10609240296135</v>
      </c>
      <c r="AZ333" s="7">
        <f t="shared" si="197"/>
        <v>128.66323338463334</v>
      </c>
      <c r="BA333" s="7">
        <f t="shared" si="197"/>
        <v>135.37251910415205</v>
      </c>
      <c r="BB333" s="7">
        <f t="shared" si="197"/>
        <v>137.84614511936655</v>
      </c>
      <c r="BC333" s="7">
        <f t="shared" ref="BC333:BC376" si="211">DEGREES(ACOS(-(TAN(RADIANS($J$4))*TAN(RADIANS($D333)))))</f>
        <v>98.523384462020488</v>
      </c>
      <c r="BD333" s="7">
        <f t="shared" si="203"/>
        <v>13.136451261602732</v>
      </c>
      <c r="BE333" s="40">
        <f t="shared" ref="BE333:BE376" si="212">1+0.033*COS(RADIANS((360*$A333)/365))</f>
        <v>1.0243647696821025</v>
      </c>
      <c r="BF333" s="40">
        <f t="shared" ref="BF333:BF376" si="213">IF(1367*$BE333*COS(RADIANS(AD333))&gt;0,1367*$BE333*COS(RADIANS(AD333)),0)</f>
        <v>0</v>
      </c>
      <c r="BG333" s="40">
        <f t="shared" ref="BG333:BK376" si="214">IF(1367*$BE333*COS(RADIANS(AE333))&gt;0,1367*$BE333*COS(RADIANS(AE333)),0)</f>
        <v>0</v>
      </c>
      <c r="BH333" s="40">
        <f t="shared" si="214"/>
        <v>0</v>
      </c>
      <c r="BI333" s="40">
        <f t="shared" si="214"/>
        <v>0</v>
      </c>
      <c r="BJ333" s="40">
        <f t="shared" si="214"/>
        <v>0</v>
      </c>
      <c r="BK333" s="40">
        <f t="shared" si="214"/>
        <v>0</v>
      </c>
      <c r="BL333" s="40">
        <f t="shared" ref="BL333:BQ376" si="215">IF(1367*$BE333*COS(RADIANS(AJ333))&gt;0,1367*$BE333*COS(RADIANS(AJ333)),0)</f>
        <v>180.6338687680325</v>
      </c>
      <c r="BM333" s="40">
        <f t="shared" si="215"/>
        <v>496.06820406581943</v>
      </c>
      <c r="BN333" s="40">
        <f t="shared" si="215"/>
        <v>790.00621069294812</v>
      </c>
      <c r="BO333" s="40">
        <f t="shared" si="215"/>
        <v>1042.4164992533033</v>
      </c>
      <c r="BP333" s="40">
        <f t="shared" si="215"/>
        <v>1236.0977257092204</v>
      </c>
      <c r="BQ333" s="40">
        <f t="shared" si="215"/>
        <v>1357.85083455109</v>
      </c>
      <c r="BR333" s="40">
        <f t="shared" ref="BR333:BX376" si="216">IF(1367*$BE333*COS(RADIANS(AP333))&gt;0,1367*$BE333*COS(RADIANS(AP333)),0)</f>
        <v>1399.3785526178635</v>
      </c>
      <c r="BS333" s="40">
        <f t="shared" si="186"/>
        <v>1357.85083455109</v>
      </c>
      <c r="BT333" s="40">
        <f t="shared" si="186"/>
        <v>1236.0977257092204</v>
      </c>
      <c r="BU333" s="40">
        <f t="shared" si="186"/>
        <v>1042.4164992533033</v>
      </c>
      <c r="BV333" s="40">
        <f t="shared" si="186"/>
        <v>790.00621069294812</v>
      </c>
      <c r="BW333" s="40">
        <f t="shared" si="186"/>
        <v>496.06820406581943</v>
      </c>
      <c r="BX333" s="40">
        <f t="shared" si="201"/>
        <v>180.6338687680325</v>
      </c>
      <c r="BY333" s="40">
        <f t="shared" si="194"/>
        <v>0</v>
      </c>
      <c r="BZ333" s="40">
        <f t="shared" si="194"/>
        <v>0</v>
      </c>
      <c r="CA333" s="40">
        <f t="shared" si="194"/>
        <v>0</v>
      </c>
      <c r="CB333" s="40">
        <f t="shared" si="194"/>
        <v>0</v>
      </c>
      <c r="CC333" s="40">
        <f t="shared" si="195"/>
        <v>0</v>
      </c>
      <c r="CD333" s="40">
        <f t="shared" si="195"/>
        <v>0</v>
      </c>
      <c r="CE333" s="40">
        <f t="shared" ref="CE333:CE376" si="217">BR333*0.51</f>
        <v>713.68306183511038</v>
      </c>
      <c r="CF333" s="10">
        <f t="shared" si="204"/>
        <v>1.7195574490704795</v>
      </c>
      <c r="CG333" s="14">
        <v>44518</v>
      </c>
      <c r="CH333" s="35">
        <f t="shared" si="205"/>
        <v>7.5666666666666664</v>
      </c>
      <c r="CI333" s="7">
        <f t="shared" si="206"/>
        <v>41.803788144642368</v>
      </c>
      <c r="CJ333" s="7">
        <f t="shared" ref="CJ333:CJ376" si="218">CI333*0.51</f>
        <v>21.319931953767608</v>
      </c>
      <c r="CK333" s="10">
        <f t="shared" si="207"/>
        <v>24.644286246317247</v>
      </c>
    </row>
    <row r="334" spans="1:89" ht="15.75" thickBot="1" x14ac:dyDescent="0.3">
      <c r="A334" s="8">
        <v>323</v>
      </c>
      <c r="B334" s="3" t="s">
        <v>26</v>
      </c>
      <c r="C334" s="14">
        <v>44519</v>
      </c>
      <c r="D334" s="11">
        <f t="shared" si="208"/>
        <v>-20.240682902770413</v>
      </c>
      <c r="E334" s="8">
        <f t="shared" si="188"/>
        <v>-180</v>
      </c>
      <c r="F334" s="3">
        <f t="shared" si="188"/>
        <v>-165</v>
      </c>
      <c r="G334" s="3">
        <f t="shared" si="188"/>
        <v>-150</v>
      </c>
      <c r="H334" s="3">
        <f t="shared" si="187"/>
        <v>-135</v>
      </c>
      <c r="I334" s="3">
        <f t="shared" si="187"/>
        <v>-120</v>
      </c>
      <c r="J334" s="3">
        <f t="shared" si="187"/>
        <v>-105</v>
      </c>
      <c r="K334" s="3">
        <f t="shared" si="187"/>
        <v>-90</v>
      </c>
      <c r="L334" s="3">
        <f t="shared" si="190"/>
        <v>-75</v>
      </c>
      <c r="M334" s="3">
        <f t="shared" si="189"/>
        <v>-60</v>
      </c>
      <c r="N334" s="3">
        <f t="shared" si="189"/>
        <v>-45</v>
      </c>
      <c r="O334" s="3">
        <f t="shared" si="189"/>
        <v>-30</v>
      </c>
      <c r="P334" s="3">
        <f t="shared" si="189"/>
        <v>-15</v>
      </c>
      <c r="Q334" s="3">
        <f t="shared" si="189"/>
        <v>0</v>
      </c>
      <c r="R334" s="3">
        <f t="shared" si="189"/>
        <v>15</v>
      </c>
      <c r="S334" s="3">
        <f t="shared" si="189"/>
        <v>30</v>
      </c>
      <c r="T334" s="3">
        <f t="shared" si="189"/>
        <v>45</v>
      </c>
      <c r="U334" s="3">
        <f t="shared" si="202"/>
        <v>60</v>
      </c>
      <c r="V334" s="3">
        <f t="shared" si="191"/>
        <v>75</v>
      </c>
      <c r="W334" s="3">
        <f t="shared" si="191"/>
        <v>90</v>
      </c>
      <c r="X334" s="3">
        <f t="shared" si="191"/>
        <v>105</v>
      </c>
      <c r="Y334" s="3">
        <f t="shared" si="191"/>
        <v>120</v>
      </c>
      <c r="Z334" s="3">
        <f t="shared" si="198"/>
        <v>135</v>
      </c>
      <c r="AA334" s="3">
        <f t="shared" si="196"/>
        <v>150</v>
      </c>
      <c r="AB334" s="3">
        <f t="shared" si="196"/>
        <v>165</v>
      </c>
      <c r="AC334" s="3">
        <f t="shared" si="196"/>
        <v>180</v>
      </c>
      <c r="AD334" s="7">
        <f t="shared" si="209"/>
        <v>137.63931709722959</v>
      </c>
      <c r="AE334" s="7">
        <f t="shared" si="209"/>
        <v>135.17806717641614</v>
      </c>
      <c r="AF334" s="7">
        <f t="shared" si="209"/>
        <v>128.49662252341886</v>
      </c>
      <c r="AG334" s="7">
        <f t="shared" si="209"/>
        <v>118.969110686934</v>
      </c>
      <c r="AH334" s="7">
        <f t="shared" si="209"/>
        <v>107.71743147710184</v>
      </c>
      <c r="AI334" s="7">
        <f t="shared" si="209"/>
        <v>95.433524141442177</v>
      </c>
      <c r="AJ334" s="7">
        <f t="shared" si="210"/>
        <v>82.514682699413768</v>
      </c>
      <c r="AK334" s="7">
        <f t="shared" si="185"/>
        <v>69.19214958398355</v>
      </c>
      <c r="AL334" s="7">
        <f t="shared" si="185"/>
        <v>55.606935668564951</v>
      </c>
      <c r="AM334" s="7">
        <f t="shared" si="185"/>
        <v>41.851012847953086</v>
      </c>
      <c r="AN334" s="7">
        <f t="shared" si="185"/>
        <v>27.992048202911981</v>
      </c>
      <c r="AO334" s="7">
        <f t="shared" si="185"/>
        <v>14.106308058939451</v>
      </c>
      <c r="AP334" s="7">
        <f t="shared" si="200"/>
        <v>1.8793170972296651</v>
      </c>
      <c r="AQ334" s="7">
        <f t="shared" si="192"/>
        <v>14.106308058939451</v>
      </c>
      <c r="AR334" s="7">
        <f t="shared" si="192"/>
        <v>27.992048202911981</v>
      </c>
      <c r="AS334" s="7">
        <f t="shared" si="192"/>
        <v>41.851012847953086</v>
      </c>
      <c r="AT334" s="7">
        <f t="shared" si="192"/>
        <v>55.606935668564951</v>
      </c>
      <c r="AU334" s="7">
        <f t="shared" si="193"/>
        <v>69.19214958398355</v>
      </c>
      <c r="AV334" s="7">
        <f t="shared" si="193"/>
        <v>82.514682699413768</v>
      </c>
      <c r="AW334" s="7">
        <f t="shared" si="193"/>
        <v>95.433524141442177</v>
      </c>
      <c r="AX334" s="7">
        <f t="shared" si="193"/>
        <v>107.71743147710184</v>
      </c>
      <c r="AY334" s="7">
        <f t="shared" si="199"/>
        <v>118.969110686934</v>
      </c>
      <c r="AZ334" s="7">
        <f t="shared" si="197"/>
        <v>128.49662252341886</v>
      </c>
      <c r="BA334" s="7">
        <f t="shared" si="197"/>
        <v>135.17806717641614</v>
      </c>
      <c r="BB334" s="7">
        <f t="shared" si="197"/>
        <v>137.63931709722959</v>
      </c>
      <c r="BC334" s="7">
        <f t="shared" si="211"/>
        <v>98.619833876985737</v>
      </c>
      <c r="BD334" s="7">
        <f t="shared" si="203"/>
        <v>13.149311183598098</v>
      </c>
      <c r="BE334" s="40">
        <f t="shared" si="212"/>
        <v>1.0247442712397508</v>
      </c>
      <c r="BF334" s="40">
        <f t="shared" si="213"/>
        <v>0</v>
      </c>
      <c r="BG334" s="40">
        <f t="shared" si="214"/>
        <v>0</v>
      </c>
      <c r="BH334" s="40">
        <f t="shared" si="214"/>
        <v>0</v>
      </c>
      <c r="BI334" s="40">
        <f t="shared" si="214"/>
        <v>0</v>
      </c>
      <c r="BJ334" s="40">
        <f t="shared" si="214"/>
        <v>0</v>
      </c>
      <c r="BK334" s="40">
        <f t="shared" si="214"/>
        <v>0</v>
      </c>
      <c r="BL334" s="40">
        <f t="shared" si="215"/>
        <v>182.48849543193683</v>
      </c>
      <c r="BM334" s="40">
        <f t="shared" si="215"/>
        <v>497.62228037389474</v>
      </c>
      <c r="BN334" s="40">
        <f t="shared" si="215"/>
        <v>791.28021865526125</v>
      </c>
      <c r="BO334" s="40">
        <f t="shared" si="215"/>
        <v>1043.4500070748495</v>
      </c>
      <c r="BP334" s="40">
        <f t="shared" si="215"/>
        <v>1236.946691282144</v>
      </c>
      <c r="BQ334" s="40">
        <f t="shared" si="215"/>
        <v>1358.5837920168074</v>
      </c>
      <c r="BR334" s="40">
        <f t="shared" si="216"/>
        <v>1400.0719418785854</v>
      </c>
      <c r="BS334" s="40">
        <f t="shared" si="186"/>
        <v>1358.5837920168074</v>
      </c>
      <c r="BT334" s="40">
        <f t="shared" si="186"/>
        <v>1236.946691282144</v>
      </c>
      <c r="BU334" s="40">
        <f t="shared" si="186"/>
        <v>1043.4500070748495</v>
      </c>
      <c r="BV334" s="40">
        <f t="shared" si="186"/>
        <v>791.28021865526125</v>
      </c>
      <c r="BW334" s="40">
        <f t="shared" si="186"/>
        <v>497.62228037389474</v>
      </c>
      <c r="BX334" s="40">
        <f t="shared" si="201"/>
        <v>182.48849543193683</v>
      </c>
      <c r="BY334" s="40">
        <f t="shared" si="194"/>
        <v>0</v>
      </c>
      <c r="BZ334" s="40">
        <f t="shared" si="194"/>
        <v>0</v>
      </c>
      <c r="CA334" s="40">
        <f t="shared" si="194"/>
        <v>0</v>
      </c>
      <c r="CB334" s="40">
        <f t="shared" si="194"/>
        <v>0</v>
      </c>
      <c r="CC334" s="40">
        <f t="shared" si="195"/>
        <v>0</v>
      </c>
      <c r="CD334" s="40">
        <f t="shared" si="195"/>
        <v>0</v>
      </c>
      <c r="CE334" s="40">
        <f t="shared" si="217"/>
        <v>714.03669035807854</v>
      </c>
      <c r="CF334" s="10">
        <f t="shared" si="204"/>
        <v>1.7212408089232456</v>
      </c>
      <c r="CG334" s="14">
        <v>44519</v>
      </c>
      <c r="CH334" s="35">
        <f t="shared" si="205"/>
        <v>7.5666666666666664</v>
      </c>
      <c r="CI334" s="7">
        <f t="shared" si="206"/>
        <v>41.85273053627418</v>
      </c>
      <c r="CJ334" s="7">
        <f t="shared" si="218"/>
        <v>21.34489257349983</v>
      </c>
      <c r="CK334" s="10">
        <f t="shared" si="207"/>
        <v>24.660878943143597</v>
      </c>
    </row>
    <row r="335" spans="1:89" ht="15.75" thickBot="1" x14ac:dyDescent="0.3">
      <c r="A335" s="8">
        <v>324</v>
      </c>
      <c r="B335" s="3" t="s">
        <v>26</v>
      </c>
      <c r="C335" s="14">
        <v>44520</v>
      </c>
      <c r="D335" s="11">
        <f t="shared" si="208"/>
        <v>-20.441513173733593</v>
      </c>
      <c r="E335" s="8">
        <f t="shared" si="188"/>
        <v>-180</v>
      </c>
      <c r="F335" s="3">
        <f t="shared" si="188"/>
        <v>-165</v>
      </c>
      <c r="G335" s="3">
        <f t="shared" si="188"/>
        <v>-150</v>
      </c>
      <c r="H335" s="3">
        <f t="shared" si="187"/>
        <v>-135</v>
      </c>
      <c r="I335" s="3">
        <f t="shared" si="187"/>
        <v>-120</v>
      </c>
      <c r="J335" s="3">
        <f t="shared" si="187"/>
        <v>-105</v>
      </c>
      <c r="K335" s="3">
        <f t="shared" si="187"/>
        <v>-90</v>
      </c>
      <c r="L335" s="3">
        <f t="shared" si="190"/>
        <v>-75</v>
      </c>
      <c r="M335" s="3">
        <f t="shared" si="189"/>
        <v>-60</v>
      </c>
      <c r="N335" s="3">
        <f t="shared" si="189"/>
        <v>-45</v>
      </c>
      <c r="O335" s="3">
        <f t="shared" si="189"/>
        <v>-30</v>
      </c>
      <c r="P335" s="3">
        <f t="shared" si="189"/>
        <v>-15</v>
      </c>
      <c r="Q335" s="3">
        <f t="shared" si="189"/>
        <v>0</v>
      </c>
      <c r="R335" s="3">
        <f t="shared" si="189"/>
        <v>15</v>
      </c>
      <c r="S335" s="3">
        <f t="shared" si="189"/>
        <v>30</v>
      </c>
      <c r="T335" s="3">
        <f t="shared" si="189"/>
        <v>45</v>
      </c>
      <c r="U335" s="3">
        <f t="shared" si="202"/>
        <v>60</v>
      </c>
      <c r="V335" s="3">
        <f t="shared" si="191"/>
        <v>75</v>
      </c>
      <c r="W335" s="3">
        <f t="shared" si="191"/>
        <v>90</v>
      </c>
      <c r="X335" s="3">
        <f t="shared" si="191"/>
        <v>105</v>
      </c>
      <c r="Y335" s="3">
        <f t="shared" si="191"/>
        <v>120</v>
      </c>
      <c r="Z335" s="3">
        <f t="shared" si="198"/>
        <v>135</v>
      </c>
      <c r="AA335" s="3">
        <f t="shared" si="196"/>
        <v>150</v>
      </c>
      <c r="AB335" s="3">
        <f t="shared" si="196"/>
        <v>165</v>
      </c>
      <c r="AC335" s="3">
        <f t="shared" si="196"/>
        <v>180</v>
      </c>
      <c r="AD335" s="7">
        <f t="shared" si="209"/>
        <v>137.4384868262664</v>
      </c>
      <c r="AE335" s="7">
        <f t="shared" si="209"/>
        <v>134.98917092046113</v>
      </c>
      <c r="AF335" s="7">
        <f t="shared" si="209"/>
        <v>128.33464410874862</v>
      </c>
      <c r="AG335" s="7">
        <f t="shared" si="209"/>
        <v>118.83587951133102</v>
      </c>
      <c r="AH335" s="7">
        <f t="shared" si="209"/>
        <v>107.60908109342397</v>
      </c>
      <c r="AI335" s="7">
        <f t="shared" si="209"/>
        <v>95.345490281981128</v>
      </c>
      <c r="AJ335" s="7">
        <f t="shared" si="210"/>
        <v>82.443161056558068</v>
      </c>
      <c r="AK335" s="7">
        <f t="shared" si="210"/>
        <v>69.134190952184298</v>
      </c>
      <c r="AL335" s="7">
        <f t="shared" si="210"/>
        <v>55.560181010309499</v>
      </c>
      <c r="AM335" s="7">
        <f t="shared" si="210"/>
        <v>41.813264461943255</v>
      </c>
      <c r="AN335" s="7">
        <f t="shared" si="210"/>
        <v>27.960288272504236</v>
      </c>
      <c r="AO335" s="7">
        <f t="shared" si="210"/>
        <v>14.071645063729823</v>
      </c>
      <c r="AP335" s="7">
        <f t="shared" si="200"/>
        <v>1.6784868262663295</v>
      </c>
      <c r="AQ335" s="7">
        <f t="shared" si="192"/>
        <v>14.071645063729823</v>
      </c>
      <c r="AR335" s="7">
        <f t="shared" si="192"/>
        <v>27.960288272504236</v>
      </c>
      <c r="AS335" s="7">
        <f t="shared" si="192"/>
        <v>41.813264461943255</v>
      </c>
      <c r="AT335" s="7">
        <f t="shared" si="192"/>
        <v>55.560181010309499</v>
      </c>
      <c r="AU335" s="7">
        <f t="shared" si="193"/>
        <v>69.134190952184298</v>
      </c>
      <c r="AV335" s="7">
        <f t="shared" si="193"/>
        <v>82.443161056558068</v>
      </c>
      <c r="AW335" s="7">
        <f t="shared" si="193"/>
        <v>95.345490281981128</v>
      </c>
      <c r="AX335" s="7">
        <f t="shared" si="193"/>
        <v>107.60908109342397</v>
      </c>
      <c r="AY335" s="7">
        <f t="shared" si="199"/>
        <v>118.83587951133102</v>
      </c>
      <c r="AZ335" s="7">
        <f t="shared" si="197"/>
        <v>128.33464410874862</v>
      </c>
      <c r="BA335" s="7">
        <f t="shared" si="197"/>
        <v>134.98917092046113</v>
      </c>
      <c r="BB335" s="7">
        <f t="shared" si="197"/>
        <v>137.4384868262664</v>
      </c>
      <c r="BC335" s="7">
        <f t="shared" si="211"/>
        <v>98.713756025420437</v>
      </c>
      <c r="BD335" s="7">
        <f t="shared" si="203"/>
        <v>13.161834136722725</v>
      </c>
      <c r="BE335" s="40">
        <f t="shared" si="212"/>
        <v>1.0251164405358055</v>
      </c>
      <c r="BF335" s="40">
        <f t="shared" si="213"/>
        <v>0</v>
      </c>
      <c r="BG335" s="40">
        <f t="shared" si="214"/>
        <v>0</v>
      </c>
      <c r="BH335" s="40">
        <f t="shared" si="214"/>
        <v>0</v>
      </c>
      <c r="BI335" s="40">
        <f t="shared" si="214"/>
        <v>0</v>
      </c>
      <c r="BJ335" s="40">
        <f t="shared" si="214"/>
        <v>0</v>
      </c>
      <c r="BK335" s="40">
        <f t="shared" si="214"/>
        <v>0</v>
      </c>
      <c r="BL335" s="40">
        <f t="shared" si="215"/>
        <v>184.28899146490946</v>
      </c>
      <c r="BM335" s="40">
        <f t="shared" si="215"/>
        <v>499.12784276252921</v>
      </c>
      <c r="BN335" s="40">
        <f t="shared" si="215"/>
        <v>792.51094664001835</v>
      </c>
      <c r="BO335" s="40">
        <f t="shared" si="215"/>
        <v>1044.4447294066292</v>
      </c>
      <c r="BP335" s="40">
        <f t="shared" si="215"/>
        <v>1237.7603201070781</v>
      </c>
      <c r="BQ335" s="40">
        <f t="shared" si="215"/>
        <v>1359.2835807042488</v>
      </c>
      <c r="BR335" s="40">
        <f t="shared" si="216"/>
        <v>1400.732901815127</v>
      </c>
      <c r="BS335" s="40">
        <f t="shared" si="216"/>
        <v>1359.2835807042488</v>
      </c>
      <c r="BT335" s="40">
        <f t="shared" si="216"/>
        <v>1237.7603201070781</v>
      </c>
      <c r="BU335" s="40">
        <f t="shared" si="216"/>
        <v>1044.4447294066292</v>
      </c>
      <c r="BV335" s="40">
        <f t="shared" si="216"/>
        <v>792.51094664001835</v>
      </c>
      <c r="BW335" s="40">
        <f t="shared" si="216"/>
        <v>499.12784276252921</v>
      </c>
      <c r="BX335" s="40">
        <f t="shared" si="201"/>
        <v>184.28899146490946</v>
      </c>
      <c r="BY335" s="40">
        <f t="shared" si="194"/>
        <v>0</v>
      </c>
      <c r="BZ335" s="40">
        <f t="shared" si="194"/>
        <v>0</v>
      </c>
      <c r="CA335" s="40">
        <f t="shared" si="194"/>
        <v>0</v>
      </c>
      <c r="CB335" s="40">
        <f t="shared" si="194"/>
        <v>0</v>
      </c>
      <c r="CC335" s="40">
        <f t="shared" si="195"/>
        <v>0</v>
      </c>
      <c r="CD335" s="40">
        <f t="shared" si="195"/>
        <v>0</v>
      </c>
      <c r="CE335" s="40">
        <f t="shared" si="217"/>
        <v>714.37377992571476</v>
      </c>
      <c r="CF335" s="10">
        <f t="shared" si="204"/>
        <v>1.7228800596539779</v>
      </c>
      <c r="CG335" s="14">
        <v>44520</v>
      </c>
      <c r="CH335" s="35">
        <f t="shared" si="205"/>
        <v>7.5666666666666664</v>
      </c>
      <c r="CI335" s="7">
        <f t="shared" si="206"/>
        <v>41.899813301783972</v>
      </c>
      <c r="CJ335" s="7">
        <f t="shared" si="218"/>
        <v>21.368904783909827</v>
      </c>
      <c r="CK335" s="10">
        <f t="shared" si="207"/>
        <v>24.676692423347902</v>
      </c>
    </row>
    <row r="336" spans="1:89" ht="15.75" thickBot="1" x14ac:dyDescent="0.3">
      <c r="A336" s="8">
        <v>325</v>
      </c>
      <c r="B336" s="3" t="s">
        <v>26</v>
      </c>
      <c r="C336" s="14">
        <v>44521</v>
      </c>
      <c r="D336" s="11">
        <f t="shared" si="208"/>
        <v>-20.636286183179401</v>
      </c>
      <c r="E336" s="8">
        <f t="shared" si="188"/>
        <v>-180</v>
      </c>
      <c r="F336" s="3">
        <f t="shared" si="188"/>
        <v>-165</v>
      </c>
      <c r="G336" s="3">
        <f t="shared" si="188"/>
        <v>-150</v>
      </c>
      <c r="H336" s="3">
        <f t="shared" si="188"/>
        <v>-135</v>
      </c>
      <c r="I336" s="3">
        <f t="shared" si="188"/>
        <v>-120</v>
      </c>
      <c r="J336" s="3">
        <f t="shared" si="188"/>
        <v>-105</v>
      </c>
      <c r="K336" s="3">
        <f t="shared" si="188"/>
        <v>-90</v>
      </c>
      <c r="L336" s="3">
        <f t="shared" si="190"/>
        <v>-75</v>
      </c>
      <c r="M336" s="3">
        <f t="shared" si="189"/>
        <v>-60</v>
      </c>
      <c r="N336" s="3">
        <f t="shared" si="189"/>
        <v>-45</v>
      </c>
      <c r="O336" s="3">
        <f t="shared" si="189"/>
        <v>-30</v>
      </c>
      <c r="P336" s="3">
        <f t="shared" si="189"/>
        <v>-15</v>
      </c>
      <c r="Q336" s="3">
        <f t="shared" si="189"/>
        <v>0</v>
      </c>
      <c r="R336" s="3">
        <f t="shared" si="189"/>
        <v>15</v>
      </c>
      <c r="S336" s="3">
        <f t="shared" si="189"/>
        <v>30</v>
      </c>
      <c r="T336" s="3">
        <f t="shared" si="189"/>
        <v>45</v>
      </c>
      <c r="U336" s="3">
        <f t="shared" si="202"/>
        <v>60</v>
      </c>
      <c r="V336" s="3">
        <f t="shared" si="191"/>
        <v>75</v>
      </c>
      <c r="W336" s="3">
        <f t="shared" si="191"/>
        <v>90</v>
      </c>
      <c r="X336" s="3">
        <f t="shared" si="191"/>
        <v>105</v>
      </c>
      <c r="Y336" s="3">
        <f t="shared" si="191"/>
        <v>120</v>
      </c>
      <c r="Z336" s="3">
        <f t="shared" si="198"/>
        <v>135</v>
      </c>
      <c r="AA336" s="3">
        <f t="shared" si="196"/>
        <v>150</v>
      </c>
      <c r="AB336" s="3">
        <f t="shared" si="196"/>
        <v>165</v>
      </c>
      <c r="AC336" s="3">
        <f t="shared" si="196"/>
        <v>180</v>
      </c>
      <c r="AD336" s="7">
        <f t="shared" si="209"/>
        <v>137.24371381682059</v>
      </c>
      <c r="AE336" s="7">
        <f t="shared" si="209"/>
        <v>134.80589471679647</v>
      </c>
      <c r="AF336" s="7">
        <f t="shared" si="209"/>
        <v>128.17736571377532</v>
      </c>
      <c r="AG336" s="7">
        <f t="shared" si="209"/>
        <v>118.70645970232783</v>
      </c>
      <c r="AH336" s="7">
        <f t="shared" si="209"/>
        <v>107.50384745669258</v>
      </c>
      <c r="AI336" s="7">
        <f t="shared" si="209"/>
        <v>95.26006079213704</v>
      </c>
      <c r="AJ336" s="7">
        <f t="shared" si="210"/>
        <v>82.373874480096859</v>
      </c>
      <c r="AK336" s="7">
        <f t="shared" si="210"/>
        <v>69.078215460223959</v>
      </c>
      <c r="AL336" s="7">
        <f t="shared" si="210"/>
        <v>55.515272860450786</v>
      </c>
      <c r="AM336" s="7">
        <f t="shared" si="210"/>
        <v>41.777380262311894</v>
      </c>
      <c r="AN336" s="7">
        <f t="shared" si="210"/>
        <v>27.930722540485625</v>
      </c>
      <c r="AO336" s="7">
        <f t="shared" si="210"/>
        <v>14.04063609625679</v>
      </c>
      <c r="AP336" s="7">
        <f t="shared" si="200"/>
        <v>1.4837138168206101</v>
      </c>
      <c r="AQ336" s="7">
        <f t="shared" si="192"/>
        <v>14.04063609625679</v>
      </c>
      <c r="AR336" s="7">
        <f t="shared" si="192"/>
        <v>27.930722540485625</v>
      </c>
      <c r="AS336" s="7">
        <f t="shared" si="192"/>
        <v>41.777380262311894</v>
      </c>
      <c r="AT336" s="7">
        <f t="shared" si="192"/>
        <v>55.515272860450786</v>
      </c>
      <c r="AU336" s="7">
        <f t="shared" si="193"/>
        <v>69.078215460223959</v>
      </c>
      <c r="AV336" s="7">
        <f t="shared" si="193"/>
        <v>82.373874480096859</v>
      </c>
      <c r="AW336" s="7">
        <f t="shared" si="193"/>
        <v>95.26006079213704</v>
      </c>
      <c r="AX336" s="7">
        <f t="shared" si="193"/>
        <v>107.50384745669258</v>
      </c>
      <c r="AY336" s="7">
        <f t="shared" si="199"/>
        <v>118.70645970232783</v>
      </c>
      <c r="AZ336" s="7">
        <f t="shared" si="197"/>
        <v>128.17736571377532</v>
      </c>
      <c r="BA336" s="7">
        <f t="shared" si="197"/>
        <v>134.80589471679647</v>
      </c>
      <c r="BB336" s="7">
        <f t="shared" si="197"/>
        <v>137.24371381682059</v>
      </c>
      <c r="BC336" s="7">
        <f t="shared" si="211"/>
        <v>98.80510270256147</v>
      </c>
      <c r="BD336" s="7">
        <f t="shared" si="203"/>
        <v>13.174013693674862</v>
      </c>
      <c r="BE336" s="40">
        <f t="shared" si="212"/>
        <v>1.0254811672884725</v>
      </c>
      <c r="BF336" s="40">
        <f t="shared" si="213"/>
        <v>0</v>
      </c>
      <c r="BG336" s="40">
        <f t="shared" si="214"/>
        <v>0</v>
      </c>
      <c r="BH336" s="40">
        <f t="shared" si="214"/>
        <v>0</v>
      </c>
      <c r="BI336" s="40">
        <f t="shared" si="214"/>
        <v>0</v>
      </c>
      <c r="BJ336" s="40">
        <f t="shared" si="214"/>
        <v>0</v>
      </c>
      <c r="BK336" s="40">
        <f t="shared" si="214"/>
        <v>0</v>
      </c>
      <c r="BL336" s="40">
        <f t="shared" si="215"/>
        <v>186.03490823663586</v>
      </c>
      <c r="BM336" s="40">
        <f t="shared" si="215"/>
        <v>500.58490145201893</v>
      </c>
      <c r="BN336" s="40">
        <f t="shared" si="215"/>
        <v>793.69883244821597</v>
      </c>
      <c r="BO336" s="40">
        <f t="shared" si="215"/>
        <v>1045.4014712215092</v>
      </c>
      <c r="BP336" s="40">
        <f t="shared" si="215"/>
        <v>1238.5396988977766</v>
      </c>
      <c r="BQ336" s="40">
        <f t="shared" si="215"/>
        <v>1359.9514644368928</v>
      </c>
      <c r="BR336" s="40">
        <f t="shared" si="216"/>
        <v>1401.3627566597963</v>
      </c>
      <c r="BS336" s="40">
        <f t="shared" si="216"/>
        <v>1359.9514644368928</v>
      </c>
      <c r="BT336" s="40">
        <f t="shared" si="216"/>
        <v>1238.5396988977766</v>
      </c>
      <c r="BU336" s="40">
        <f t="shared" si="216"/>
        <v>1045.4014712215092</v>
      </c>
      <c r="BV336" s="40">
        <f t="shared" si="216"/>
        <v>793.69883244821597</v>
      </c>
      <c r="BW336" s="40">
        <f t="shared" si="216"/>
        <v>500.58490145201893</v>
      </c>
      <c r="BX336" s="40">
        <f t="shared" si="201"/>
        <v>186.03490823663586</v>
      </c>
      <c r="BY336" s="40">
        <f t="shared" si="194"/>
        <v>0</v>
      </c>
      <c r="BZ336" s="40">
        <f t="shared" si="194"/>
        <v>0</v>
      </c>
      <c r="CA336" s="40">
        <f t="shared" si="194"/>
        <v>0</v>
      </c>
      <c r="CB336" s="40">
        <f t="shared" si="194"/>
        <v>0</v>
      </c>
      <c r="CC336" s="40">
        <f t="shared" si="195"/>
        <v>0</v>
      </c>
      <c r="CD336" s="40">
        <f t="shared" si="195"/>
        <v>0</v>
      </c>
      <c r="CE336" s="40">
        <f t="shared" si="217"/>
        <v>714.69500589649613</v>
      </c>
      <c r="CF336" s="10">
        <f t="shared" si="204"/>
        <v>1.7244743599308452</v>
      </c>
      <c r="CG336" s="14">
        <v>44521</v>
      </c>
      <c r="CH336" s="35">
        <f t="shared" si="205"/>
        <v>7.5666666666666664</v>
      </c>
      <c r="CI336" s="7">
        <f t="shared" si="206"/>
        <v>41.945073792542708</v>
      </c>
      <c r="CJ336" s="7">
        <f t="shared" si="218"/>
        <v>21.391987634196781</v>
      </c>
      <c r="CK336" s="10">
        <f t="shared" si="207"/>
        <v>24.691755636390955</v>
      </c>
    </row>
    <row r="337" spans="1:89" ht="15.75" thickBot="1" x14ac:dyDescent="0.3">
      <c r="A337" s="8">
        <v>326</v>
      </c>
      <c r="B337" s="3" t="s">
        <v>26</v>
      </c>
      <c r="C337" s="14">
        <v>44522</v>
      </c>
      <c r="D337" s="11">
        <f t="shared" si="208"/>
        <v>-20.82494421566161</v>
      </c>
      <c r="E337" s="8">
        <f t="shared" ref="E337:K376" si="219">(E$11-12)*15</f>
        <v>-180</v>
      </c>
      <c r="F337" s="3">
        <f t="shared" si="219"/>
        <v>-165</v>
      </c>
      <c r="G337" s="3">
        <f t="shared" si="219"/>
        <v>-150</v>
      </c>
      <c r="H337" s="3">
        <f t="shared" si="219"/>
        <v>-135</v>
      </c>
      <c r="I337" s="3">
        <f t="shared" si="219"/>
        <v>-120</v>
      </c>
      <c r="J337" s="3">
        <f t="shared" si="219"/>
        <v>-105</v>
      </c>
      <c r="K337" s="3">
        <f t="shared" si="219"/>
        <v>-90</v>
      </c>
      <c r="L337" s="3">
        <f t="shared" si="190"/>
        <v>-75</v>
      </c>
      <c r="M337" s="3">
        <f t="shared" si="190"/>
        <v>-60</v>
      </c>
      <c r="N337" s="3">
        <f t="shared" si="190"/>
        <v>-45</v>
      </c>
      <c r="O337" s="3">
        <f t="shared" si="190"/>
        <v>-30</v>
      </c>
      <c r="P337" s="3">
        <f t="shared" si="190"/>
        <v>-15</v>
      </c>
      <c r="Q337" s="3">
        <f t="shared" si="190"/>
        <v>0</v>
      </c>
      <c r="R337" s="3">
        <f t="shared" si="190"/>
        <v>15</v>
      </c>
      <c r="S337" s="3">
        <f t="shared" si="190"/>
        <v>30</v>
      </c>
      <c r="T337" s="3">
        <f t="shared" si="190"/>
        <v>45</v>
      </c>
      <c r="U337" s="3">
        <f t="shared" si="202"/>
        <v>60</v>
      </c>
      <c r="V337" s="3">
        <f t="shared" si="191"/>
        <v>75</v>
      </c>
      <c r="W337" s="3">
        <f t="shared" si="191"/>
        <v>90</v>
      </c>
      <c r="X337" s="3">
        <f t="shared" si="191"/>
        <v>105</v>
      </c>
      <c r="Y337" s="3">
        <f t="shared" si="191"/>
        <v>120</v>
      </c>
      <c r="Z337" s="3">
        <f t="shared" si="198"/>
        <v>135</v>
      </c>
      <c r="AA337" s="3">
        <f t="shared" si="196"/>
        <v>150</v>
      </c>
      <c r="AB337" s="3">
        <f t="shared" si="196"/>
        <v>165</v>
      </c>
      <c r="AC337" s="3">
        <f t="shared" si="196"/>
        <v>180</v>
      </c>
      <c r="AD337" s="7">
        <f t="shared" si="209"/>
        <v>137.05505578433841</v>
      </c>
      <c r="AE337" s="7">
        <f t="shared" si="209"/>
        <v>134.62830092618023</v>
      </c>
      <c r="AF337" s="7">
        <f t="shared" si="209"/>
        <v>128.02485278560533</v>
      </c>
      <c r="AG337" s="7">
        <f t="shared" si="209"/>
        <v>118.58091023495759</v>
      </c>
      <c r="AH337" s="7">
        <f t="shared" si="209"/>
        <v>107.40177677451359</v>
      </c>
      <c r="AI337" s="7">
        <f t="shared" si="209"/>
        <v>95.177266457553642</v>
      </c>
      <c r="AJ337" s="7">
        <f t="shared" si="210"/>
        <v>82.306837013864325</v>
      </c>
      <c r="AK337" s="7">
        <f t="shared" si="210"/>
        <v>69.024218814001344</v>
      </c>
      <c r="AL337" s="7">
        <f t="shared" si="210"/>
        <v>55.472185384026176</v>
      </c>
      <c r="AM337" s="7">
        <f t="shared" si="210"/>
        <v>41.743305722429582</v>
      </c>
      <c r="AN337" s="7">
        <f t="shared" si="210"/>
        <v>27.903249374440612</v>
      </c>
      <c r="AO337" s="7">
        <f t="shared" si="210"/>
        <v>14.01306586490036</v>
      </c>
      <c r="AP337" s="7">
        <f t="shared" si="200"/>
        <v>1.295055784338407</v>
      </c>
      <c r="AQ337" s="7">
        <f t="shared" si="192"/>
        <v>14.01306586490036</v>
      </c>
      <c r="AR337" s="7">
        <f t="shared" si="192"/>
        <v>27.903249374440612</v>
      </c>
      <c r="AS337" s="7">
        <f t="shared" si="192"/>
        <v>41.743305722429582</v>
      </c>
      <c r="AT337" s="7">
        <f t="shared" si="192"/>
        <v>55.472185384026176</v>
      </c>
      <c r="AU337" s="7">
        <f t="shared" si="193"/>
        <v>69.024218814001344</v>
      </c>
      <c r="AV337" s="7">
        <f t="shared" si="193"/>
        <v>82.306837013864325</v>
      </c>
      <c r="AW337" s="7">
        <f t="shared" si="193"/>
        <v>95.177266457553642</v>
      </c>
      <c r="AX337" s="7">
        <f t="shared" si="193"/>
        <v>107.40177677451359</v>
      </c>
      <c r="AY337" s="7">
        <f t="shared" si="199"/>
        <v>118.58091023495759</v>
      </c>
      <c r="AZ337" s="7">
        <f t="shared" si="197"/>
        <v>128.02485278560533</v>
      </c>
      <c r="BA337" s="7">
        <f t="shared" si="197"/>
        <v>134.62830092618023</v>
      </c>
      <c r="BB337" s="7">
        <f t="shared" si="197"/>
        <v>137.05505578433841</v>
      </c>
      <c r="BC337" s="7">
        <f t="shared" si="211"/>
        <v>98.893826350451974</v>
      </c>
      <c r="BD337" s="7">
        <f t="shared" si="203"/>
        <v>13.185843513393596</v>
      </c>
      <c r="BE337" s="40">
        <f t="shared" si="212"/>
        <v>1.0258383434213432</v>
      </c>
      <c r="BF337" s="40">
        <f t="shared" si="213"/>
        <v>0</v>
      </c>
      <c r="BG337" s="40">
        <f t="shared" si="214"/>
        <v>0</v>
      </c>
      <c r="BH337" s="40">
        <f t="shared" si="214"/>
        <v>0</v>
      </c>
      <c r="BI337" s="40">
        <f t="shared" si="214"/>
        <v>0</v>
      </c>
      <c r="BJ337" s="40">
        <f t="shared" si="214"/>
        <v>0</v>
      </c>
      <c r="BK337" s="40">
        <f t="shared" si="214"/>
        <v>0</v>
      </c>
      <c r="BL337" s="40">
        <f t="shared" si="215"/>
        <v>187.72581437032983</v>
      </c>
      <c r="BM337" s="40">
        <f t="shared" si="215"/>
        <v>501.99347443902224</v>
      </c>
      <c r="BN337" s="40">
        <f t="shared" si="215"/>
        <v>794.84431282589867</v>
      </c>
      <c r="BO337" s="40">
        <f t="shared" si="215"/>
        <v>1046.3210288537839</v>
      </c>
      <c r="BP337" s="40">
        <f t="shared" si="215"/>
        <v>1239.2858999103019</v>
      </c>
      <c r="BQ337" s="40">
        <f t="shared" si="215"/>
        <v>1360.5886889224771</v>
      </c>
      <c r="BR337" s="40">
        <f t="shared" si="216"/>
        <v>1401.9628112814673</v>
      </c>
      <c r="BS337" s="40">
        <f t="shared" si="216"/>
        <v>1360.5886889224771</v>
      </c>
      <c r="BT337" s="40">
        <f t="shared" si="216"/>
        <v>1239.2858999103019</v>
      </c>
      <c r="BU337" s="40">
        <f t="shared" si="216"/>
        <v>1046.3210288537839</v>
      </c>
      <c r="BV337" s="40">
        <f t="shared" si="216"/>
        <v>794.84431282589867</v>
      </c>
      <c r="BW337" s="40">
        <f t="shared" si="216"/>
        <v>501.99347443902224</v>
      </c>
      <c r="BX337" s="40">
        <f t="shared" si="201"/>
        <v>187.72581437032983</v>
      </c>
      <c r="BY337" s="40">
        <f t="shared" si="194"/>
        <v>0</v>
      </c>
      <c r="BZ337" s="40">
        <f t="shared" si="194"/>
        <v>0</v>
      </c>
      <c r="CA337" s="40">
        <f t="shared" si="194"/>
        <v>0</v>
      </c>
      <c r="CB337" s="40">
        <f t="shared" si="194"/>
        <v>0</v>
      </c>
      <c r="CC337" s="40">
        <f t="shared" si="195"/>
        <v>0</v>
      </c>
      <c r="CD337" s="40">
        <f t="shared" si="195"/>
        <v>0</v>
      </c>
      <c r="CE337" s="40">
        <f t="shared" si="217"/>
        <v>715.00103375354831</v>
      </c>
      <c r="CF337" s="10">
        <f t="shared" si="204"/>
        <v>1.7260228797109145</v>
      </c>
      <c r="CG337" s="14">
        <v>44522</v>
      </c>
      <c r="CH337" s="35">
        <f t="shared" si="205"/>
        <v>7.5666666666666664</v>
      </c>
      <c r="CI337" s="7">
        <f t="shared" si="206"/>
        <v>41.988549036229465</v>
      </c>
      <c r="CJ337" s="7">
        <f t="shared" si="218"/>
        <v>21.414160008477026</v>
      </c>
      <c r="CK337" s="10">
        <f t="shared" si="207"/>
        <v>24.706097160795071</v>
      </c>
    </row>
    <row r="338" spans="1:89" ht="15.75" thickBot="1" x14ac:dyDescent="0.3">
      <c r="A338" s="8">
        <v>327</v>
      </c>
      <c r="B338" s="3" t="s">
        <v>26</v>
      </c>
      <c r="C338" s="14">
        <v>44523</v>
      </c>
      <c r="D338" s="11">
        <f t="shared" si="208"/>
        <v>-21.007431367733613</v>
      </c>
      <c r="E338" s="8">
        <f t="shared" si="219"/>
        <v>-180</v>
      </c>
      <c r="F338" s="3">
        <f t="shared" si="219"/>
        <v>-165</v>
      </c>
      <c r="G338" s="3">
        <f t="shared" si="219"/>
        <v>-150</v>
      </c>
      <c r="H338" s="3">
        <f t="shared" si="219"/>
        <v>-135</v>
      </c>
      <c r="I338" s="3">
        <f t="shared" si="219"/>
        <v>-120</v>
      </c>
      <c r="J338" s="3">
        <f t="shared" si="219"/>
        <v>-105</v>
      </c>
      <c r="K338" s="3">
        <f t="shared" si="219"/>
        <v>-90</v>
      </c>
      <c r="L338" s="3">
        <f t="shared" si="190"/>
        <v>-75</v>
      </c>
      <c r="M338" s="3">
        <f t="shared" si="190"/>
        <v>-60</v>
      </c>
      <c r="N338" s="3">
        <f t="shared" si="190"/>
        <v>-45</v>
      </c>
      <c r="O338" s="3">
        <f t="shared" si="190"/>
        <v>-30</v>
      </c>
      <c r="P338" s="3">
        <f t="shared" si="190"/>
        <v>-15</v>
      </c>
      <c r="Q338" s="3">
        <f t="shared" si="190"/>
        <v>0</v>
      </c>
      <c r="R338" s="3">
        <f t="shared" si="190"/>
        <v>15</v>
      </c>
      <c r="S338" s="3">
        <f t="shared" si="190"/>
        <v>30</v>
      </c>
      <c r="T338" s="3">
        <f t="shared" si="190"/>
        <v>45</v>
      </c>
      <c r="U338" s="3">
        <f t="shared" si="202"/>
        <v>60</v>
      </c>
      <c r="V338" s="3">
        <f t="shared" si="191"/>
        <v>75</v>
      </c>
      <c r="W338" s="3">
        <f t="shared" si="191"/>
        <v>90</v>
      </c>
      <c r="X338" s="3">
        <f t="shared" si="191"/>
        <v>105</v>
      </c>
      <c r="Y338" s="3">
        <f t="shared" si="191"/>
        <v>120</v>
      </c>
      <c r="Z338" s="3">
        <f t="shared" si="198"/>
        <v>135</v>
      </c>
      <c r="AA338" s="3">
        <f t="shared" si="196"/>
        <v>150</v>
      </c>
      <c r="AB338" s="3">
        <f t="shared" si="196"/>
        <v>165</v>
      </c>
      <c r="AC338" s="3">
        <f t="shared" si="196"/>
        <v>180</v>
      </c>
      <c r="AD338" s="7">
        <f t="shared" si="209"/>
        <v>136.87256863226636</v>
      </c>
      <c r="AE338" s="7">
        <f t="shared" si="209"/>
        <v>134.45644987928745</v>
      </c>
      <c r="AF338" s="7">
        <f t="shared" si="209"/>
        <v>127.87716863361472</v>
      </c>
      <c r="AG338" s="7">
        <f t="shared" si="209"/>
        <v>118.45928821516375</v>
      </c>
      <c r="AH338" s="7">
        <f t="shared" si="209"/>
        <v>107.30291380069306</v>
      </c>
      <c r="AI338" s="7">
        <f t="shared" si="209"/>
        <v>95.097137030259844</v>
      </c>
      <c r="AJ338" s="7">
        <f t="shared" si="210"/>
        <v>82.242062063167282</v>
      </c>
      <c r="AK338" s="7">
        <f t="shared" si="210"/>
        <v>68.972196462964789</v>
      </c>
      <c r="AL338" s="7">
        <f t="shared" si="210"/>
        <v>55.430892886287623</v>
      </c>
      <c r="AM338" s="7">
        <f t="shared" si="210"/>
        <v>41.710986906012465</v>
      </c>
      <c r="AN338" s="7">
        <f t="shared" si="210"/>
        <v>27.877768246648287</v>
      </c>
      <c r="AO338" s="7">
        <f t="shared" si="210"/>
        <v>13.988719264037073</v>
      </c>
      <c r="AP338" s="7">
        <f t="shared" si="200"/>
        <v>1.1125686322664305</v>
      </c>
      <c r="AQ338" s="7">
        <f t="shared" si="192"/>
        <v>13.988719264037073</v>
      </c>
      <c r="AR338" s="7">
        <f t="shared" si="192"/>
        <v>27.877768246648287</v>
      </c>
      <c r="AS338" s="7">
        <f t="shared" si="192"/>
        <v>41.710986906012465</v>
      </c>
      <c r="AT338" s="7">
        <f t="shared" si="192"/>
        <v>55.430892886287623</v>
      </c>
      <c r="AU338" s="7">
        <f t="shared" si="193"/>
        <v>68.972196462964789</v>
      </c>
      <c r="AV338" s="7">
        <f t="shared" si="193"/>
        <v>82.242062063167282</v>
      </c>
      <c r="AW338" s="7">
        <f t="shared" si="193"/>
        <v>95.097137030259844</v>
      </c>
      <c r="AX338" s="7">
        <f t="shared" si="193"/>
        <v>107.30291380069306</v>
      </c>
      <c r="AY338" s="7">
        <f t="shared" si="199"/>
        <v>118.45928821516375</v>
      </c>
      <c r="AZ338" s="7">
        <f t="shared" si="197"/>
        <v>127.87716863361472</v>
      </c>
      <c r="BA338" s="7">
        <f t="shared" si="197"/>
        <v>134.45644987928745</v>
      </c>
      <c r="BB338" s="7">
        <f t="shared" si="197"/>
        <v>136.87256863226636</v>
      </c>
      <c r="BC338" s="7">
        <f t="shared" si="211"/>
        <v>98.979880131381321</v>
      </c>
      <c r="BD338" s="7">
        <f t="shared" si="203"/>
        <v>13.197317350850843</v>
      </c>
      <c r="BE338" s="40">
        <f t="shared" si="212"/>
        <v>1.0261878630954209</v>
      </c>
      <c r="BF338" s="40">
        <f t="shared" si="213"/>
        <v>0</v>
      </c>
      <c r="BG338" s="40">
        <f t="shared" si="214"/>
        <v>0</v>
      </c>
      <c r="BH338" s="40">
        <f t="shared" si="214"/>
        <v>0</v>
      </c>
      <c r="BI338" s="40">
        <f t="shared" si="214"/>
        <v>0</v>
      </c>
      <c r="BJ338" s="40">
        <f t="shared" si="214"/>
        <v>0</v>
      </c>
      <c r="BK338" s="40">
        <f t="shared" si="214"/>
        <v>0</v>
      </c>
      <c r="BL338" s="40">
        <f t="shared" si="215"/>
        <v>189.36129549123501</v>
      </c>
      <c r="BM338" s="40">
        <f t="shared" si="215"/>
        <v>503.35358668858544</v>
      </c>
      <c r="BN338" s="40">
        <f t="shared" si="215"/>
        <v>795.94782213763176</v>
      </c>
      <c r="BO338" s="40">
        <f t="shared" si="215"/>
        <v>1047.2041882273581</v>
      </c>
      <c r="BP338" s="40">
        <f t="shared" si="215"/>
        <v>1239.999978829527</v>
      </c>
      <c r="BQ338" s="40">
        <f t="shared" si="215"/>
        <v>1361.1964794247085</v>
      </c>
      <c r="BR338" s="40">
        <f t="shared" si="216"/>
        <v>1402.5343487840287</v>
      </c>
      <c r="BS338" s="40">
        <f t="shared" si="216"/>
        <v>1361.1964794247085</v>
      </c>
      <c r="BT338" s="40">
        <f t="shared" si="216"/>
        <v>1239.999978829527</v>
      </c>
      <c r="BU338" s="40">
        <f t="shared" si="216"/>
        <v>1047.2041882273581</v>
      </c>
      <c r="BV338" s="40">
        <f t="shared" si="216"/>
        <v>795.94782213763176</v>
      </c>
      <c r="BW338" s="40">
        <f t="shared" si="216"/>
        <v>503.35358668858544</v>
      </c>
      <c r="BX338" s="40">
        <f t="shared" si="201"/>
        <v>189.36129549123501</v>
      </c>
      <c r="BY338" s="40">
        <f t="shared" si="194"/>
        <v>0</v>
      </c>
      <c r="BZ338" s="40">
        <f t="shared" si="194"/>
        <v>0</v>
      </c>
      <c r="CA338" s="40">
        <f t="shared" si="194"/>
        <v>0</v>
      </c>
      <c r="CB338" s="40">
        <f t="shared" si="194"/>
        <v>0</v>
      </c>
      <c r="CC338" s="40">
        <f t="shared" si="195"/>
        <v>0</v>
      </c>
      <c r="CD338" s="40">
        <f t="shared" si="195"/>
        <v>0</v>
      </c>
      <c r="CE338" s="40">
        <f t="shared" si="217"/>
        <v>715.29251787985459</v>
      </c>
      <c r="CF338" s="10">
        <f t="shared" si="204"/>
        <v>1.7275248015219213</v>
      </c>
      <c r="CG338" s="14">
        <v>44523</v>
      </c>
      <c r="CH338" s="35">
        <f t="shared" si="205"/>
        <v>7.5666666666666664</v>
      </c>
      <c r="CI338" s="7">
        <f t="shared" si="206"/>
        <v>42.030275650383977</v>
      </c>
      <c r="CJ338" s="7">
        <f t="shared" si="218"/>
        <v>21.435440581695829</v>
      </c>
      <c r="CK338" s="10">
        <f t="shared" si="207"/>
        <v>24.719745148879301</v>
      </c>
    </row>
    <row r="339" spans="1:89" ht="15.75" thickBot="1" x14ac:dyDescent="0.3">
      <c r="A339" s="8">
        <v>328</v>
      </c>
      <c r="B339" s="3" t="s">
        <v>26</v>
      </c>
      <c r="C339" s="14">
        <v>44524</v>
      </c>
      <c r="D339" s="11">
        <f t="shared" si="208"/>
        <v>-21.183693564513842</v>
      </c>
      <c r="E339" s="8">
        <f t="shared" si="219"/>
        <v>-180</v>
      </c>
      <c r="F339" s="3">
        <f t="shared" si="219"/>
        <v>-165</v>
      </c>
      <c r="G339" s="3">
        <f t="shared" si="219"/>
        <v>-150</v>
      </c>
      <c r="H339" s="3">
        <f t="shared" si="219"/>
        <v>-135</v>
      </c>
      <c r="I339" s="3">
        <f t="shared" si="219"/>
        <v>-120</v>
      </c>
      <c r="J339" s="3">
        <f t="shared" si="219"/>
        <v>-105</v>
      </c>
      <c r="K339" s="3">
        <f t="shared" si="219"/>
        <v>-90</v>
      </c>
      <c r="L339" s="3">
        <f t="shared" ref="L339:R376" si="220">(L$11-12)*15</f>
        <v>-75</v>
      </c>
      <c r="M339" s="3">
        <f t="shared" si="220"/>
        <v>-60</v>
      </c>
      <c r="N339" s="3">
        <f t="shared" si="220"/>
        <v>-45</v>
      </c>
      <c r="O339" s="3">
        <f t="shared" si="220"/>
        <v>-30</v>
      </c>
      <c r="P339" s="3">
        <f t="shared" si="220"/>
        <v>-15</v>
      </c>
      <c r="Q339" s="3">
        <f t="shared" si="220"/>
        <v>0</v>
      </c>
      <c r="R339" s="3">
        <f t="shared" si="220"/>
        <v>15</v>
      </c>
      <c r="S339" s="3">
        <f t="shared" ref="S339:AC376" si="221">(S$11-12)*15</f>
        <v>30</v>
      </c>
      <c r="T339" s="3">
        <f t="shared" si="221"/>
        <v>45</v>
      </c>
      <c r="U339" s="3">
        <f t="shared" si="202"/>
        <v>60</v>
      </c>
      <c r="V339" s="3">
        <f t="shared" si="191"/>
        <v>75</v>
      </c>
      <c r="W339" s="3">
        <f t="shared" si="191"/>
        <v>90</v>
      </c>
      <c r="X339" s="3">
        <f t="shared" si="191"/>
        <v>105</v>
      </c>
      <c r="Y339" s="3">
        <f t="shared" si="191"/>
        <v>120</v>
      </c>
      <c r="Z339" s="3">
        <f t="shared" si="198"/>
        <v>135</v>
      </c>
      <c r="AA339" s="3">
        <f t="shared" si="196"/>
        <v>150</v>
      </c>
      <c r="AB339" s="3">
        <f t="shared" si="196"/>
        <v>165</v>
      </c>
      <c r="AC339" s="3">
        <f t="shared" si="196"/>
        <v>180</v>
      </c>
      <c r="AD339" s="7">
        <f t="shared" si="209"/>
        <v>136.69630643548618</v>
      </c>
      <c r="AE339" s="7">
        <f t="shared" si="209"/>
        <v>134.29039986662528</v>
      </c>
      <c r="AF339" s="7">
        <f t="shared" si="209"/>
        <v>127.73437441831369</v>
      </c>
      <c r="AG339" s="7">
        <f t="shared" si="209"/>
        <v>118.34164886277514</v>
      </c>
      <c r="AH339" s="7">
        <f t="shared" si="209"/>
        <v>107.20730182028288</v>
      </c>
      <c r="AI339" s="7">
        <f t="shared" si="209"/>
        <v>95.019701224500864</v>
      </c>
      <c r="AJ339" s="7">
        <f t="shared" si="210"/>
        <v>82.179562408087307</v>
      </c>
      <c r="AK339" s="7">
        <f t="shared" si="210"/>
        <v>68.922143637348213</v>
      </c>
      <c r="AL339" s="7">
        <f t="shared" si="210"/>
        <v>55.39136988348524</v>
      </c>
      <c r="AM339" s="7">
        <f t="shared" si="210"/>
        <v>41.680370592307604</v>
      </c>
      <c r="AN339" s="7">
        <f t="shared" si="210"/>
        <v>27.854179981706885</v>
      </c>
      <c r="AO339" s="7">
        <f t="shared" si="210"/>
        <v>13.967382248183554</v>
      </c>
      <c r="AP339" s="7">
        <f t="shared" si="200"/>
        <v>0.93630643548643644</v>
      </c>
      <c r="AQ339" s="7">
        <f t="shared" si="192"/>
        <v>13.967382248183554</v>
      </c>
      <c r="AR339" s="7">
        <f t="shared" si="192"/>
        <v>27.854179981706885</v>
      </c>
      <c r="AS339" s="7">
        <f t="shared" si="192"/>
        <v>41.680370592307604</v>
      </c>
      <c r="AT339" s="7">
        <f t="shared" si="192"/>
        <v>55.39136988348524</v>
      </c>
      <c r="AU339" s="7">
        <f t="shared" si="193"/>
        <v>68.922143637348213</v>
      </c>
      <c r="AV339" s="7">
        <f t="shared" si="193"/>
        <v>82.179562408087307</v>
      </c>
      <c r="AW339" s="7">
        <f t="shared" si="193"/>
        <v>95.019701224500864</v>
      </c>
      <c r="AX339" s="7">
        <f t="shared" si="193"/>
        <v>107.20730182028288</v>
      </c>
      <c r="AY339" s="7">
        <f t="shared" si="199"/>
        <v>118.34164886277514</v>
      </c>
      <c r="AZ339" s="7">
        <f t="shared" si="197"/>
        <v>127.73437441831369</v>
      </c>
      <c r="BA339" s="7">
        <f t="shared" si="197"/>
        <v>134.29039986662528</v>
      </c>
      <c r="BB339" s="7">
        <f t="shared" si="197"/>
        <v>136.69630643548618</v>
      </c>
      <c r="BC339" s="7">
        <f t="shared" si="211"/>
        <v>99.063218002037232</v>
      </c>
      <c r="BD339" s="7">
        <f t="shared" si="203"/>
        <v>13.208429066938297</v>
      </c>
      <c r="BE339" s="40">
        <f t="shared" si="212"/>
        <v>1.0265296227404832</v>
      </c>
      <c r="BF339" s="40">
        <f t="shared" si="213"/>
        <v>0</v>
      </c>
      <c r="BG339" s="40">
        <f t="shared" si="214"/>
        <v>0</v>
      </c>
      <c r="BH339" s="40">
        <f t="shared" si="214"/>
        <v>0</v>
      </c>
      <c r="BI339" s="40">
        <f t="shared" si="214"/>
        <v>0</v>
      </c>
      <c r="BJ339" s="40">
        <f t="shared" si="214"/>
        <v>0</v>
      </c>
      <c r="BK339" s="40">
        <f t="shared" si="214"/>
        <v>0</v>
      </c>
      <c r="BL339" s="40">
        <f t="shared" si="215"/>
        <v>190.94095397024063</v>
      </c>
      <c r="BM339" s="40">
        <f t="shared" si="215"/>
        <v>504.66526933519975</v>
      </c>
      <c r="BN339" s="40">
        <f t="shared" si="215"/>
        <v>797.00979106198145</v>
      </c>
      <c r="BO339" s="40">
        <f t="shared" si="215"/>
        <v>1048.0517231170707</v>
      </c>
      <c r="BP339" s="40">
        <f t="shared" si="215"/>
        <v>1240.682972697321</v>
      </c>
      <c r="BQ339" s="40">
        <f t="shared" si="215"/>
        <v>1361.7760384820299</v>
      </c>
      <c r="BR339" s="40">
        <f t="shared" si="216"/>
        <v>1403.0786281537223</v>
      </c>
      <c r="BS339" s="40">
        <f t="shared" si="216"/>
        <v>1361.7760384820299</v>
      </c>
      <c r="BT339" s="40">
        <f t="shared" si="216"/>
        <v>1240.682972697321</v>
      </c>
      <c r="BU339" s="40">
        <f t="shared" si="216"/>
        <v>1048.0517231170707</v>
      </c>
      <c r="BV339" s="40">
        <f t="shared" si="216"/>
        <v>797.00979106198145</v>
      </c>
      <c r="BW339" s="40">
        <f t="shared" si="216"/>
        <v>504.66526933519975</v>
      </c>
      <c r="BX339" s="40">
        <f t="shared" si="201"/>
        <v>190.94095397024063</v>
      </c>
      <c r="BY339" s="40">
        <f t="shared" si="194"/>
        <v>0</v>
      </c>
      <c r="BZ339" s="40">
        <f t="shared" si="194"/>
        <v>0</v>
      </c>
      <c r="CA339" s="40">
        <f t="shared" si="194"/>
        <v>0</v>
      </c>
      <c r="CB339" s="40">
        <f t="shared" si="194"/>
        <v>0</v>
      </c>
      <c r="CC339" s="40">
        <f t="shared" si="195"/>
        <v>0</v>
      </c>
      <c r="CD339" s="40">
        <f t="shared" si="195"/>
        <v>0</v>
      </c>
      <c r="CE339" s="40">
        <f t="shared" si="217"/>
        <v>715.57010035839835</v>
      </c>
      <c r="CF339" s="10">
        <f t="shared" si="204"/>
        <v>1.7289793217564684</v>
      </c>
      <c r="CG339" s="14">
        <v>44524</v>
      </c>
      <c r="CH339" s="35">
        <f t="shared" si="205"/>
        <v>7.5666666666666664</v>
      </c>
      <c r="CI339" s="7">
        <f t="shared" si="206"/>
        <v>42.070289757222049</v>
      </c>
      <c r="CJ339" s="7">
        <f t="shared" si="218"/>
        <v>21.455847776183244</v>
      </c>
      <c r="CK339" s="10">
        <f t="shared" si="207"/>
        <v>24.732727272371864</v>
      </c>
    </row>
    <row r="340" spans="1:89" ht="15.75" thickBot="1" x14ac:dyDescent="0.3">
      <c r="A340" s="8">
        <v>329</v>
      </c>
      <c r="B340" s="3" t="s">
        <v>26</v>
      </c>
      <c r="C340" s="14">
        <v>44525</v>
      </c>
      <c r="D340" s="11">
        <f t="shared" si="208"/>
        <v>-21.35367857570937</v>
      </c>
      <c r="E340" s="8">
        <f t="shared" si="219"/>
        <v>-180</v>
      </c>
      <c r="F340" s="3">
        <f t="shared" si="219"/>
        <v>-165</v>
      </c>
      <c r="G340" s="3">
        <f t="shared" si="219"/>
        <v>-150</v>
      </c>
      <c r="H340" s="3">
        <f t="shared" si="219"/>
        <v>-135</v>
      </c>
      <c r="I340" s="3">
        <f t="shared" si="219"/>
        <v>-120</v>
      </c>
      <c r="J340" s="3">
        <f t="shared" si="219"/>
        <v>-105</v>
      </c>
      <c r="K340" s="3">
        <f t="shared" si="219"/>
        <v>-90</v>
      </c>
      <c r="L340" s="3">
        <f t="shared" si="220"/>
        <v>-75</v>
      </c>
      <c r="M340" s="3">
        <f t="shared" si="220"/>
        <v>-60</v>
      </c>
      <c r="N340" s="3">
        <f t="shared" si="220"/>
        <v>-45</v>
      </c>
      <c r="O340" s="3">
        <f t="shared" si="220"/>
        <v>-30</v>
      </c>
      <c r="P340" s="3">
        <f t="shared" si="220"/>
        <v>-15</v>
      </c>
      <c r="Q340" s="3">
        <f t="shared" si="220"/>
        <v>0</v>
      </c>
      <c r="R340" s="3">
        <f t="shared" si="220"/>
        <v>15</v>
      </c>
      <c r="S340" s="3">
        <f t="shared" si="221"/>
        <v>30</v>
      </c>
      <c r="T340" s="3">
        <f t="shared" si="221"/>
        <v>45</v>
      </c>
      <c r="U340" s="3">
        <f t="shared" si="202"/>
        <v>60</v>
      </c>
      <c r="V340" s="3">
        <f t="shared" si="191"/>
        <v>75</v>
      </c>
      <c r="W340" s="3">
        <f t="shared" si="191"/>
        <v>90</v>
      </c>
      <c r="X340" s="3">
        <f t="shared" si="191"/>
        <v>105</v>
      </c>
      <c r="Y340" s="3">
        <f t="shared" si="191"/>
        <v>120</v>
      </c>
      <c r="Z340" s="3">
        <f t="shared" si="198"/>
        <v>135</v>
      </c>
      <c r="AA340" s="3">
        <f t="shared" si="196"/>
        <v>150</v>
      </c>
      <c r="AB340" s="3">
        <f t="shared" si="196"/>
        <v>165</v>
      </c>
      <c r="AC340" s="3">
        <f t="shared" si="196"/>
        <v>180</v>
      </c>
      <c r="AD340" s="7">
        <f t="shared" si="209"/>
        <v>136.52632142429064</v>
      </c>
      <c r="AE340" s="7">
        <f t="shared" si="209"/>
        <v>134.13020712870559</v>
      </c>
      <c r="AF340" s="7">
        <f t="shared" si="209"/>
        <v>127.59652914074096</v>
      </c>
      <c r="AG340" s="7">
        <f t="shared" si="209"/>
        <v>118.22804549537341</v>
      </c>
      <c r="AH340" s="7">
        <f t="shared" si="209"/>
        <v>107.11498263545509</v>
      </c>
      <c r="AI340" s="7">
        <f t="shared" si="209"/>
        <v>94.944986713076702</v>
      </c>
      <c r="AJ340" s="7">
        <f t="shared" si="210"/>
        <v>82.119350216850108</v>
      </c>
      <c r="AK340" s="7">
        <f t="shared" si="210"/>
        <v>68.874055384917497</v>
      </c>
      <c r="AL340" s="7">
        <f t="shared" si="210"/>
        <v>55.353591172349809</v>
      </c>
      <c r="AM340" s="7">
        <f t="shared" si="210"/>
        <v>41.651404398409532</v>
      </c>
      <c r="AN340" s="7">
        <f t="shared" si="210"/>
        <v>27.832386996591016</v>
      </c>
      <c r="AO340" s="7">
        <f t="shared" si="210"/>
        <v>13.948842670891127</v>
      </c>
      <c r="AP340" s="7">
        <f t="shared" si="200"/>
        <v>0.76632142429057226</v>
      </c>
      <c r="AQ340" s="7">
        <f t="shared" si="192"/>
        <v>13.948842670891127</v>
      </c>
      <c r="AR340" s="7">
        <f t="shared" si="192"/>
        <v>27.832386996591016</v>
      </c>
      <c r="AS340" s="7">
        <f t="shared" si="192"/>
        <v>41.651404398409532</v>
      </c>
      <c r="AT340" s="7">
        <f t="shared" si="192"/>
        <v>55.353591172349809</v>
      </c>
      <c r="AU340" s="7">
        <f t="shared" si="193"/>
        <v>68.874055384917497</v>
      </c>
      <c r="AV340" s="7">
        <f t="shared" si="193"/>
        <v>82.119350216850108</v>
      </c>
      <c r="AW340" s="7">
        <f t="shared" si="193"/>
        <v>94.944986713076702</v>
      </c>
      <c r="AX340" s="7">
        <f t="shared" si="193"/>
        <v>107.11498263545509</v>
      </c>
      <c r="AY340" s="7">
        <f t="shared" si="199"/>
        <v>118.22804549537341</v>
      </c>
      <c r="AZ340" s="7">
        <f t="shared" si="197"/>
        <v>127.59652914074096</v>
      </c>
      <c r="BA340" s="7">
        <f t="shared" si="197"/>
        <v>134.13020712870559</v>
      </c>
      <c r="BB340" s="7">
        <f t="shared" si="197"/>
        <v>136.52632142429064</v>
      </c>
      <c r="BC340" s="7">
        <f t="shared" si="211"/>
        <v>99.143794788151055</v>
      </c>
      <c r="BD340" s="7">
        <f t="shared" si="203"/>
        <v>13.21917263842014</v>
      </c>
      <c r="BE340" s="40">
        <f t="shared" si="212"/>
        <v>1.0268635210857713</v>
      </c>
      <c r="BF340" s="40">
        <f t="shared" si="213"/>
        <v>0</v>
      </c>
      <c r="BG340" s="40">
        <f t="shared" si="214"/>
        <v>0</v>
      </c>
      <c r="BH340" s="40">
        <f t="shared" si="214"/>
        <v>0</v>
      </c>
      <c r="BI340" s="40">
        <f t="shared" si="214"/>
        <v>0</v>
      </c>
      <c r="BJ340" s="40">
        <f t="shared" si="214"/>
        <v>0</v>
      </c>
      <c r="BK340" s="40">
        <f t="shared" si="214"/>
        <v>0</v>
      </c>
      <c r="BL340" s="40">
        <f t="shared" si="215"/>
        <v>192.46440866388301</v>
      </c>
      <c r="BM340" s="40">
        <f t="shared" si="215"/>
        <v>505.92855889468728</v>
      </c>
      <c r="BN340" s="40">
        <f t="shared" si="215"/>
        <v>798.03064531126415</v>
      </c>
      <c r="BO340" s="40">
        <f t="shared" si="215"/>
        <v>1048.8643934458441</v>
      </c>
      <c r="BP340" s="40">
        <f t="shared" si="215"/>
        <v>1241.3358978854251</v>
      </c>
      <c r="BQ340" s="40">
        <f t="shared" si="215"/>
        <v>1362.3285436766487</v>
      </c>
      <c r="BR340" s="40">
        <f t="shared" si="216"/>
        <v>1403.5968819586446</v>
      </c>
      <c r="BS340" s="40">
        <f t="shared" si="216"/>
        <v>1362.3285436766487</v>
      </c>
      <c r="BT340" s="40">
        <f t="shared" si="216"/>
        <v>1241.3358978854251</v>
      </c>
      <c r="BU340" s="40">
        <f t="shared" si="216"/>
        <v>1048.8643934458441</v>
      </c>
      <c r="BV340" s="40">
        <f t="shared" si="216"/>
        <v>798.03064531126415</v>
      </c>
      <c r="BW340" s="40">
        <f t="shared" si="216"/>
        <v>505.92855889468728</v>
      </c>
      <c r="BX340" s="40">
        <f t="shared" si="201"/>
        <v>192.46440866388301</v>
      </c>
      <c r="BY340" s="40">
        <f t="shared" si="194"/>
        <v>0</v>
      </c>
      <c r="BZ340" s="40">
        <f t="shared" si="194"/>
        <v>0</v>
      </c>
      <c r="CA340" s="40">
        <f t="shared" si="194"/>
        <v>0</v>
      </c>
      <c r="CB340" s="40">
        <f t="shared" si="194"/>
        <v>0</v>
      </c>
      <c r="CC340" s="40">
        <f t="shared" si="195"/>
        <v>0</v>
      </c>
      <c r="CD340" s="40">
        <f t="shared" si="195"/>
        <v>0</v>
      </c>
      <c r="CE340" s="40">
        <f t="shared" si="217"/>
        <v>715.83440979890884</v>
      </c>
      <c r="CF340" s="10">
        <f t="shared" si="204"/>
        <v>1.73038565197483</v>
      </c>
      <c r="CG340" s="14">
        <v>44525</v>
      </c>
      <c r="CH340" s="35">
        <f t="shared" si="205"/>
        <v>7.5666666666666664</v>
      </c>
      <c r="CI340" s="7">
        <f t="shared" si="206"/>
        <v>42.108626899863559</v>
      </c>
      <c r="CJ340" s="7">
        <f t="shared" si="218"/>
        <v>21.475399718930415</v>
      </c>
      <c r="CK340" s="10">
        <f t="shared" si="207"/>
        <v>24.745070668988902</v>
      </c>
    </row>
    <row r="341" spans="1:89" ht="15.75" thickBot="1" x14ac:dyDescent="0.3">
      <c r="A341" s="8">
        <v>330</v>
      </c>
      <c r="B341" s="3" t="s">
        <v>26</v>
      </c>
      <c r="C341" s="14">
        <v>44526</v>
      </c>
      <c r="D341" s="11">
        <f t="shared" si="208"/>
        <v>-21.517336031092775</v>
      </c>
      <c r="E341" s="8">
        <f t="shared" si="219"/>
        <v>-180</v>
      </c>
      <c r="F341" s="3">
        <f t="shared" si="219"/>
        <v>-165</v>
      </c>
      <c r="G341" s="3">
        <f t="shared" si="219"/>
        <v>-150</v>
      </c>
      <c r="H341" s="3">
        <f t="shared" si="219"/>
        <v>-135</v>
      </c>
      <c r="I341" s="3">
        <f t="shared" si="219"/>
        <v>-120</v>
      </c>
      <c r="J341" s="3">
        <f t="shared" si="219"/>
        <v>-105</v>
      </c>
      <c r="K341" s="3">
        <f t="shared" si="219"/>
        <v>-90</v>
      </c>
      <c r="L341" s="3">
        <f t="shared" si="220"/>
        <v>-75</v>
      </c>
      <c r="M341" s="3">
        <f t="shared" si="220"/>
        <v>-60</v>
      </c>
      <c r="N341" s="3">
        <f t="shared" si="220"/>
        <v>-45</v>
      </c>
      <c r="O341" s="3">
        <f t="shared" si="220"/>
        <v>-30</v>
      </c>
      <c r="P341" s="3">
        <f t="shared" si="220"/>
        <v>-15</v>
      </c>
      <c r="Q341" s="3">
        <f t="shared" si="220"/>
        <v>0</v>
      </c>
      <c r="R341" s="3">
        <f t="shared" si="220"/>
        <v>15</v>
      </c>
      <c r="S341" s="3">
        <f t="shared" si="221"/>
        <v>30</v>
      </c>
      <c r="T341" s="3">
        <f t="shared" si="221"/>
        <v>45</v>
      </c>
      <c r="U341" s="3">
        <f t="shared" si="202"/>
        <v>60</v>
      </c>
      <c r="V341" s="3">
        <f t="shared" si="191"/>
        <v>75</v>
      </c>
      <c r="W341" s="3">
        <f t="shared" si="191"/>
        <v>90</v>
      </c>
      <c r="X341" s="3">
        <f t="shared" si="191"/>
        <v>105</v>
      </c>
      <c r="Y341" s="3">
        <f t="shared" si="191"/>
        <v>120</v>
      </c>
      <c r="Z341" s="3">
        <f t="shared" si="198"/>
        <v>135</v>
      </c>
      <c r="AA341" s="3">
        <f t="shared" si="196"/>
        <v>150</v>
      </c>
      <c r="AB341" s="3">
        <f t="shared" si="196"/>
        <v>165</v>
      </c>
      <c r="AC341" s="3">
        <f t="shared" si="196"/>
        <v>180</v>
      </c>
      <c r="AD341" s="7">
        <f t="shared" si="209"/>
        <v>136.36266396890721</v>
      </c>
      <c r="AE341" s="7">
        <f t="shared" si="209"/>
        <v>133.97592584648689</v>
      </c>
      <c r="AF341" s="7">
        <f t="shared" si="209"/>
        <v>127.46368963237222</v>
      </c>
      <c r="AG341" s="7">
        <f t="shared" si="209"/>
        <v>118.11852951302259</v>
      </c>
      <c r="AH341" s="7">
        <f t="shared" si="209"/>
        <v>107.0259965521778</v>
      </c>
      <c r="AI341" s="7">
        <f t="shared" si="209"/>
        <v>94.873020124156696</v>
      </c>
      <c r="AJ341" s="7">
        <f t="shared" si="210"/>
        <v>82.061437059212295</v>
      </c>
      <c r="AK341" s="7">
        <f t="shared" si="210"/>
        <v>68.827926607145557</v>
      </c>
      <c r="AL341" s="7">
        <f t="shared" si="210"/>
        <v>55.317531898143038</v>
      </c>
      <c r="AM341" s="7">
        <f t="shared" si="210"/>
        <v>41.624036898496371</v>
      </c>
      <c r="AN341" s="7">
        <f t="shared" si="210"/>
        <v>27.812293532717437</v>
      </c>
      <c r="AO341" s="7">
        <f t="shared" si="210"/>
        <v>13.932891084363836</v>
      </c>
      <c r="AP341" s="7">
        <f t="shared" si="200"/>
        <v>0.6026639689075084</v>
      </c>
      <c r="AQ341" s="7">
        <f t="shared" si="192"/>
        <v>13.932891084363836</v>
      </c>
      <c r="AR341" s="7">
        <f t="shared" si="192"/>
        <v>27.812293532717437</v>
      </c>
      <c r="AS341" s="7">
        <f t="shared" si="192"/>
        <v>41.624036898496371</v>
      </c>
      <c r="AT341" s="7">
        <f t="shared" si="192"/>
        <v>55.317531898143038</v>
      </c>
      <c r="AU341" s="7">
        <f t="shared" si="193"/>
        <v>68.827926607145557</v>
      </c>
      <c r="AV341" s="7">
        <f t="shared" si="193"/>
        <v>82.061437059212295</v>
      </c>
      <c r="AW341" s="7">
        <f t="shared" si="193"/>
        <v>94.873020124156696</v>
      </c>
      <c r="AX341" s="7">
        <f t="shared" si="193"/>
        <v>107.0259965521778</v>
      </c>
      <c r="AY341" s="7">
        <f t="shared" si="199"/>
        <v>118.11852951302259</v>
      </c>
      <c r="AZ341" s="7">
        <f t="shared" si="197"/>
        <v>127.46368963237222</v>
      </c>
      <c r="BA341" s="7">
        <f t="shared" si="197"/>
        <v>133.97592584648689</v>
      </c>
      <c r="BB341" s="7">
        <f t="shared" si="197"/>
        <v>136.36266396890721</v>
      </c>
      <c r="BC341" s="7">
        <f t="shared" si="211"/>
        <v>99.221566259408746</v>
      </c>
      <c r="BD341" s="7">
        <f t="shared" si="203"/>
        <v>13.229542167921165</v>
      </c>
      <c r="BE341" s="40">
        <f t="shared" si="212"/>
        <v>1.0271894591899993</v>
      </c>
      <c r="BF341" s="40">
        <f t="shared" si="213"/>
        <v>0</v>
      </c>
      <c r="BG341" s="40">
        <f t="shared" si="214"/>
        <v>0</v>
      </c>
      <c r="BH341" s="40">
        <f t="shared" si="214"/>
        <v>0</v>
      </c>
      <c r="BI341" s="40">
        <f t="shared" si="214"/>
        <v>0</v>
      </c>
      <c r="BJ341" s="40">
        <f t="shared" si="214"/>
        <v>0</v>
      </c>
      <c r="BK341" s="40">
        <f t="shared" si="214"/>
        <v>0</v>
      </c>
      <c r="BL341" s="40">
        <f t="shared" si="215"/>
        <v>193.93129465199894</v>
      </c>
      <c r="BM341" s="40">
        <f t="shared" si="215"/>
        <v>507.14349648866505</v>
      </c>
      <c r="BN341" s="40">
        <f t="shared" si="215"/>
        <v>799.0108043777991</v>
      </c>
      <c r="BO341" s="40">
        <f t="shared" si="215"/>
        <v>1049.6429436202884</v>
      </c>
      <c r="BP341" s="40">
        <f t="shared" si="215"/>
        <v>1241.9597481159512</v>
      </c>
      <c r="BQ341" s="40">
        <f t="shared" si="215"/>
        <v>1362.8551454569545</v>
      </c>
      <c r="BR341" s="40">
        <f t="shared" si="216"/>
        <v>1404.090314103599</v>
      </c>
      <c r="BS341" s="40">
        <f t="shared" si="216"/>
        <v>1362.8551454569545</v>
      </c>
      <c r="BT341" s="40">
        <f t="shared" si="216"/>
        <v>1241.9597481159512</v>
      </c>
      <c r="BU341" s="40">
        <f t="shared" si="216"/>
        <v>1049.6429436202884</v>
      </c>
      <c r="BV341" s="40">
        <f t="shared" si="216"/>
        <v>799.0108043777991</v>
      </c>
      <c r="BW341" s="40">
        <f t="shared" si="216"/>
        <v>507.14349648866505</v>
      </c>
      <c r="BX341" s="40">
        <f t="shared" si="201"/>
        <v>193.93129465199894</v>
      </c>
      <c r="BY341" s="40">
        <f t="shared" si="194"/>
        <v>0</v>
      </c>
      <c r="BZ341" s="40">
        <f t="shared" si="194"/>
        <v>0</v>
      </c>
      <c r="CA341" s="40">
        <f t="shared" si="194"/>
        <v>0</v>
      </c>
      <c r="CB341" s="40">
        <f t="shared" si="194"/>
        <v>0</v>
      </c>
      <c r="CC341" s="40">
        <f t="shared" si="195"/>
        <v>0</v>
      </c>
      <c r="CD341" s="40">
        <f t="shared" si="195"/>
        <v>0</v>
      </c>
      <c r="CE341" s="40">
        <f t="shared" si="217"/>
        <v>716.08606019283548</v>
      </c>
      <c r="CF341" s="10">
        <f t="shared" si="204"/>
        <v>1.7317430202123967</v>
      </c>
      <c r="CG341" s="14">
        <v>44526</v>
      </c>
      <c r="CH341" s="35">
        <f t="shared" si="205"/>
        <v>7.5666666666666664</v>
      </c>
      <c r="CI341" s="7">
        <f t="shared" si="206"/>
        <v>42.145321960121585</v>
      </c>
      <c r="CJ341" s="7">
        <f t="shared" si="218"/>
        <v>21.494114199662008</v>
      </c>
      <c r="CK341" s="10">
        <f t="shared" si="207"/>
        <v>24.756801890067422</v>
      </c>
    </row>
    <row r="342" spans="1:89" ht="15.75" thickBot="1" x14ac:dyDescent="0.3">
      <c r="A342" s="8">
        <v>331</v>
      </c>
      <c r="B342" s="3" t="s">
        <v>26</v>
      </c>
      <c r="C342" s="14">
        <v>44527</v>
      </c>
      <c r="D342" s="11">
        <f t="shared" si="208"/>
        <v>-21.674617435428033</v>
      </c>
      <c r="E342" s="8">
        <f t="shared" si="219"/>
        <v>-180</v>
      </c>
      <c r="F342" s="3">
        <f t="shared" si="219"/>
        <v>-165</v>
      </c>
      <c r="G342" s="3">
        <f t="shared" si="219"/>
        <v>-150</v>
      </c>
      <c r="H342" s="3">
        <f t="shared" si="219"/>
        <v>-135</v>
      </c>
      <c r="I342" s="3">
        <f t="shared" si="219"/>
        <v>-120</v>
      </c>
      <c r="J342" s="3">
        <f t="shared" si="219"/>
        <v>-105</v>
      </c>
      <c r="K342" s="3">
        <f t="shared" si="219"/>
        <v>-90</v>
      </c>
      <c r="L342" s="3">
        <f t="shared" si="220"/>
        <v>-75</v>
      </c>
      <c r="M342" s="3">
        <f t="shared" si="220"/>
        <v>-60</v>
      </c>
      <c r="N342" s="3">
        <f t="shared" si="220"/>
        <v>-45</v>
      </c>
      <c r="O342" s="3">
        <f t="shared" si="220"/>
        <v>-30</v>
      </c>
      <c r="P342" s="3">
        <f t="shared" si="220"/>
        <v>-15</v>
      </c>
      <c r="Q342" s="3">
        <f t="shared" si="220"/>
        <v>0</v>
      </c>
      <c r="R342" s="3">
        <f t="shared" si="220"/>
        <v>15</v>
      </c>
      <c r="S342" s="3">
        <f t="shared" si="221"/>
        <v>30</v>
      </c>
      <c r="T342" s="3">
        <f t="shared" si="221"/>
        <v>45</v>
      </c>
      <c r="U342" s="3">
        <f t="shared" si="202"/>
        <v>60</v>
      </c>
      <c r="V342" s="3">
        <f t="shared" si="191"/>
        <v>75</v>
      </c>
      <c r="W342" s="3">
        <f t="shared" si="191"/>
        <v>90</v>
      </c>
      <c r="X342" s="3">
        <f t="shared" si="191"/>
        <v>105</v>
      </c>
      <c r="Y342" s="3">
        <f t="shared" si="191"/>
        <v>120</v>
      </c>
      <c r="Z342" s="3">
        <f t="shared" si="198"/>
        <v>135</v>
      </c>
      <c r="AA342" s="3">
        <f t="shared" si="196"/>
        <v>150</v>
      </c>
      <c r="AB342" s="3">
        <f t="shared" si="196"/>
        <v>165</v>
      </c>
      <c r="AC342" s="3">
        <f t="shared" si="196"/>
        <v>180</v>
      </c>
      <c r="AD342" s="7">
        <f t="shared" si="209"/>
        <v>136.20538256457195</v>
      </c>
      <c r="AE342" s="7">
        <f t="shared" si="209"/>
        <v>133.82760813209575</v>
      </c>
      <c r="AF342" s="7">
        <f t="shared" si="209"/>
        <v>127.33591054552569</v>
      </c>
      <c r="AG342" s="7">
        <f t="shared" si="209"/>
        <v>118.01315038383221</v>
      </c>
      <c r="AH342" s="7">
        <f t="shared" si="209"/>
        <v>106.94038236766568</v>
      </c>
      <c r="AI342" s="7">
        <f t="shared" si="209"/>
        <v>94.80382703853779</v>
      </c>
      <c r="AJ342" s="7">
        <f t="shared" si="210"/>
        <v>82.00583391981543</v>
      </c>
      <c r="AK342" s="7">
        <f t="shared" si="210"/>
        <v>68.78375209473495</v>
      </c>
      <c r="AL342" s="7">
        <f t="shared" si="210"/>
        <v>55.283167621148714</v>
      </c>
      <c r="AM342" s="7">
        <f t="shared" si="210"/>
        <v>41.598217739787451</v>
      </c>
      <c r="AN342" s="7">
        <f t="shared" si="210"/>
        <v>27.793805879656652</v>
      </c>
      <c r="AO342" s="7">
        <f t="shared" si="210"/>
        <v>13.919321496664171</v>
      </c>
      <c r="AP342" s="7">
        <f t="shared" si="200"/>
        <v>0.44538256457197362</v>
      </c>
      <c r="AQ342" s="7">
        <f t="shared" si="192"/>
        <v>13.919321496664171</v>
      </c>
      <c r="AR342" s="7">
        <f t="shared" si="192"/>
        <v>27.793805879656652</v>
      </c>
      <c r="AS342" s="7">
        <f t="shared" si="192"/>
        <v>41.598217739787451</v>
      </c>
      <c r="AT342" s="7">
        <f t="shared" si="192"/>
        <v>55.283167621148714</v>
      </c>
      <c r="AU342" s="7">
        <f t="shared" si="193"/>
        <v>68.78375209473495</v>
      </c>
      <c r="AV342" s="7">
        <f t="shared" si="193"/>
        <v>82.00583391981543</v>
      </c>
      <c r="AW342" s="7">
        <f t="shared" si="193"/>
        <v>94.80382703853779</v>
      </c>
      <c r="AX342" s="7">
        <f t="shared" si="193"/>
        <v>106.94038236766568</v>
      </c>
      <c r="AY342" s="7">
        <f t="shared" si="199"/>
        <v>118.01315038383221</v>
      </c>
      <c r="AZ342" s="7">
        <f t="shared" si="197"/>
        <v>127.33591054552569</v>
      </c>
      <c r="BA342" s="7">
        <f t="shared" si="197"/>
        <v>133.82760813209575</v>
      </c>
      <c r="BB342" s="7">
        <f t="shared" si="197"/>
        <v>136.20538256457195</v>
      </c>
      <c r="BC342" s="7">
        <f t="shared" si="211"/>
        <v>99.296489204391619</v>
      </c>
      <c r="BD342" s="7">
        <f t="shared" si="203"/>
        <v>13.239531893918883</v>
      </c>
      <c r="BE342" s="40">
        <f t="shared" si="212"/>
        <v>1.0275073404706727</v>
      </c>
      <c r="BF342" s="40">
        <f t="shared" si="213"/>
        <v>0</v>
      </c>
      <c r="BG342" s="40">
        <f t="shared" si="214"/>
        <v>0</v>
      </c>
      <c r="BH342" s="40">
        <f t="shared" si="214"/>
        <v>0</v>
      </c>
      <c r="BI342" s="40">
        <f t="shared" si="214"/>
        <v>0</v>
      </c>
      <c r="BJ342" s="40">
        <f t="shared" si="214"/>
        <v>0</v>
      </c>
      <c r="BK342" s="40">
        <f t="shared" si="214"/>
        <v>0</v>
      </c>
      <c r="BL342" s="40">
        <f t="shared" si="215"/>
        <v>195.34126297428577</v>
      </c>
      <c r="BM342" s="40">
        <f t="shared" si="215"/>
        <v>508.31012708332031</v>
      </c>
      <c r="BN342" s="40">
        <f t="shared" si="215"/>
        <v>799.95068030882726</v>
      </c>
      <c r="BO342" s="40">
        <f t="shared" si="215"/>
        <v>1050.3881009072891</v>
      </c>
      <c r="BP342" s="40">
        <f t="shared" si="215"/>
        <v>1242.5554925323265</v>
      </c>
      <c r="BQ342" s="40">
        <f t="shared" si="215"/>
        <v>1363.356965016324</v>
      </c>
      <c r="BR342" s="40">
        <f t="shared" si="216"/>
        <v>1404.5600976433686</v>
      </c>
      <c r="BS342" s="40">
        <f t="shared" si="216"/>
        <v>1363.356965016324</v>
      </c>
      <c r="BT342" s="40">
        <f t="shared" si="216"/>
        <v>1242.5554925323265</v>
      </c>
      <c r="BU342" s="40">
        <f t="shared" si="216"/>
        <v>1050.3881009072891</v>
      </c>
      <c r="BV342" s="40">
        <f t="shared" si="216"/>
        <v>799.95068030882726</v>
      </c>
      <c r="BW342" s="40">
        <f t="shared" si="216"/>
        <v>508.31012708332031</v>
      </c>
      <c r="BX342" s="40">
        <f t="shared" si="201"/>
        <v>195.34126297428577</v>
      </c>
      <c r="BY342" s="40">
        <f t="shared" si="194"/>
        <v>0</v>
      </c>
      <c r="BZ342" s="40">
        <f t="shared" si="194"/>
        <v>0</v>
      </c>
      <c r="CA342" s="40">
        <f t="shared" si="194"/>
        <v>0</v>
      </c>
      <c r="CB342" s="40">
        <f t="shared" si="194"/>
        <v>0</v>
      </c>
      <c r="CC342" s="40">
        <f t="shared" si="195"/>
        <v>0</v>
      </c>
      <c r="CD342" s="40">
        <f t="shared" si="195"/>
        <v>0</v>
      </c>
      <c r="CE342" s="40">
        <f t="shared" si="217"/>
        <v>716.32564979811798</v>
      </c>
      <c r="CF342" s="10">
        <f t="shared" si="204"/>
        <v>1.7330506722876384</v>
      </c>
      <c r="CG342" s="14">
        <v>44527</v>
      </c>
      <c r="CH342" s="35">
        <f t="shared" si="205"/>
        <v>7.5666666666666664</v>
      </c>
      <c r="CI342" s="7">
        <f t="shared" si="206"/>
        <v>42.180409077998817</v>
      </c>
      <c r="CJ342" s="7">
        <f t="shared" si="218"/>
        <v>21.512008629779398</v>
      </c>
      <c r="CK342" s="10">
        <f t="shared" si="207"/>
        <v>24.767946849339058</v>
      </c>
    </row>
    <row r="343" spans="1:89" ht="15.75" thickBot="1" x14ac:dyDescent="0.3">
      <c r="A343" s="8">
        <v>332</v>
      </c>
      <c r="B343" s="3" t="s">
        <v>26</v>
      </c>
      <c r="C343" s="14">
        <v>44528</v>
      </c>
      <c r="D343" s="11">
        <f t="shared" si="208"/>
        <v>-21.825476182840614</v>
      </c>
      <c r="E343" s="8">
        <f t="shared" si="219"/>
        <v>-180</v>
      </c>
      <c r="F343" s="3">
        <f t="shared" si="219"/>
        <v>-165</v>
      </c>
      <c r="G343" s="3">
        <f t="shared" si="219"/>
        <v>-150</v>
      </c>
      <c r="H343" s="3">
        <f t="shared" si="219"/>
        <v>-135</v>
      </c>
      <c r="I343" s="3">
        <f t="shared" si="219"/>
        <v>-120</v>
      </c>
      <c r="J343" s="3">
        <f t="shared" si="219"/>
        <v>-105</v>
      </c>
      <c r="K343" s="3">
        <f t="shared" si="219"/>
        <v>-90</v>
      </c>
      <c r="L343" s="3">
        <f t="shared" si="220"/>
        <v>-75</v>
      </c>
      <c r="M343" s="3">
        <f t="shared" si="220"/>
        <v>-60</v>
      </c>
      <c r="N343" s="3">
        <f t="shared" si="220"/>
        <v>-45</v>
      </c>
      <c r="O343" s="3">
        <f t="shared" si="220"/>
        <v>-30</v>
      </c>
      <c r="P343" s="3">
        <f t="shared" si="220"/>
        <v>-15</v>
      </c>
      <c r="Q343" s="3">
        <f t="shared" si="220"/>
        <v>0</v>
      </c>
      <c r="R343" s="3">
        <f t="shared" si="220"/>
        <v>15</v>
      </c>
      <c r="S343" s="3">
        <f t="shared" si="221"/>
        <v>30</v>
      </c>
      <c r="T343" s="3">
        <f t="shared" si="221"/>
        <v>45</v>
      </c>
      <c r="U343" s="3">
        <f t="shared" si="202"/>
        <v>60</v>
      </c>
      <c r="V343" s="3">
        <f t="shared" si="191"/>
        <v>75</v>
      </c>
      <c r="W343" s="3">
        <f t="shared" si="191"/>
        <v>90</v>
      </c>
      <c r="X343" s="3">
        <f t="shared" si="191"/>
        <v>105</v>
      </c>
      <c r="Y343" s="3">
        <f t="shared" si="191"/>
        <v>120</v>
      </c>
      <c r="Z343" s="3">
        <f t="shared" si="198"/>
        <v>135</v>
      </c>
      <c r="AA343" s="3">
        <f t="shared" si="196"/>
        <v>150</v>
      </c>
      <c r="AB343" s="3">
        <f t="shared" si="196"/>
        <v>165</v>
      </c>
      <c r="AC343" s="3">
        <f t="shared" si="196"/>
        <v>180</v>
      </c>
      <c r="AD343" s="7">
        <f t="shared" si="209"/>
        <v>136.05452381715938</v>
      </c>
      <c r="AE343" s="7">
        <f t="shared" si="209"/>
        <v>133.68530401983844</v>
      </c>
      <c r="AF343" s="7">
        <f t="shared" si="209"/>
        <v>127.21324434425073</v>
      </c>
      <c r="AG343" s="7">
        <f t="shared" si="209"/>
        <v>117.91195563032529</v>
      </c>
      <c r="AH343" s="7">
        <f t="shared" si="209"/>
        <v>106.85817735857798</v>
      </c>
      <c r="AI343" s="7">
        <f t="shared" si="209"/>
        <v>94.737431987314906</v>
      </c>
      <c r="AJ343" s="7">
        <f t="shared" si="210"/>
        <v>81.95255121145874</v>
      </c>
      <c r="AK343" s="7">
        <f t="shared" si="210"/>
        <v>68.741526562409504</v>
      </c>
      <c r="AL343" s="7">
        <f t="shared" si="210"/>
        <v>55.250474381483293</v>
      </c>
      <c r="AM343" s="7">
        <f t="shared" si="210"/>
        <v>41.573897755037898</v>
      </c>
      <c r="AN343" s="7">
        <f t="shared" si="210"/>
        <v>27.776832590186672</v>
      </c>
      <c r="AO343" s="7">
        <f t="shared" si="210"/>
        <v>13.907932084222033</v>
      </c>
      <c r="AP343" s="7">
        <f t="shared" si="200"/>
        <v>0.29452381716000797</v>
      </c>
      <c r="AQ343" s="7">
        <f t="shared" si="192"/>
        <v>13.907932084222033</v>
      </c>
      <c r="AR343" s="7">
        <f t="shared" si="192"/>
        <v>27.776832590186672</v>
      </c>
      <c r="AS343" s="7">
        <f t="shared" si="192"/>
        <v>41.573897755037898</v>
      </c>
      <c r="AT343" s="7">
        <f t="shared" si="192"/>
        <v>55.250474381483293</v>
      </c>
      <c r="AU343" s="7">
        <f t="shared" si="193"/>
        <v>68.741526562409504</v>
      </c>
      <c r="AV343" s="7">
        <f t="shared" si="193"/>
        <v>81.95255121145874</v>
      </c>
      <c r="AW343" s="7">
        <f t="shared" si="193"/>
        <v>94.737431987314906</v>
      </c>
      <c r="AX343" s="7">
        <f t="shared" si="193"/>
        <v>106.85817735857798</v>
      </c>
      <c r="AY343" s="7">
        <f t="shared" si="199"/>
        <v>117.91195563032529</v>
      </c>
      <c r="AZ343" s="7">
        <f t="shared" si="197"/>
        <v>127.21324434425073</v>
      </c>
      <c r="BA343" s="7">
        <f t="shared" si="197"/>
        <v>133.68530401983844</v>
      </c>
      <c r="BB343" s="7">
        <f t="shared" si="197"/>
        <v>136.05452381715938</v>
      </c>
      <c r="BC343" s="7">
        <f t="shared" si="211"/>
        <v>99.368521505304926</v>
      </c>
      <c r="BD343" s="7">
        <f t="shared" si="203"/>
        <v>13.249136200707323</v>
      </c>
      <c r="BE343" s="40">
        <f t="shared" si="212"/>
        <v>1.0278170707327079</v>
      </c>
      <c r="BF343" s="40">
        <f t="shared" si="213"/>
        <v>0</v>
      </c>
      <c r="BG343" s="40">
        <f t="shared" si="214"/>
        <v>0</v>
      </c>
      <c r="BH343" s="40">
        <f t="shared" si="214"/>
        <v>0</v>
      </c>
      <c r="BI343" s="40">
        <f t="shared" si="214"/>
        <v>0</v>
      </c>
      <c r="BJ343" s="40">
        <f t="shared" si="214"/>
        <v>0</v>
      </c>
      <c r="BK343" s="40">
        <f t="shared" si="214"/>
        <v>0</v>
      </c>
      <c r="BL343" s="40">
        <f t="shared" si="215"/>
        <v>196.69398036700136</v>
      </c>
      <c r="BM343" s="40">
        <f t="shared" si="215"/>
        <v>509.42849874418795</v>
      </c>
      <c r="BN343" s="40">
        <f t="shared" si="215"/>
        <v>800.85067651219742</v>
      </c>
      <c r="BO343" s="40">
        <f t="shared" si="215"/>
        <v>1051.1005738540584</v>
      </c>
      <c r="BP343" s="40">
        <f t="shared" si="215"/>
        <v>1243.1240738234326</v>
      </c>
      <c r="BQ343" s="40">
        <f t="shared" si="215"/>
        <v>1363.835092231245</v>
      </c>
      <c r="BR343" s="40">
        <f t="shared" si="216"/>
        <v>1405.0073726573928</v>
      </c>
      <c r="BS343" s="40">
        <f t="shared" si="216"/>
        <v>1363.835092231245</v>
      </c>
      <c r="BT343" s="40">
        <f t="shared" si="216"/>
        <v>1243.1240738234326</v>
      </c>
      <c r="BU343" s="40">
        <f t="shared" si="216"/>
        <v>1051.1005738540584</v>
      </c>
      <c r="BV343" s="40">
        <f t="shared" si="216"/>
        <v>800.85067651219742</v>
      </c>
      <c r="BW343" s="40">
        <f t="shared" si="216"/>
        <v>509.42849874418795</v>
      </c>
      <c r="BX343" s="40">
        <f t="shared" si="201"/>
        <v>196.69398036700136</v>
      </c>
      <c r="BY343" s="40">
        <f t="shared" si="194"/>
        <v>0</v>
      </c>
      <c r="BZ343" s="40">
        <f t="shared" si="194"/>
        <v>0</v>
      </c>
      <c r="CA343" s="40">
        <f t="shared" si="194"/>
        <v>0</v>
      </c>
      <c r="CB343" s="40">
        <f t="shared" si="194"/>
        <v>0</v>
      </c>
      <c r="CC343" s="40">
        <f t="shared" si="195"/>
        <v>0</v>
      </c>
      <c r="CD343" s="40">
        <f t="shared" si="195"/>
        <v>0</v>
      </c>
      <c r="CE343" s="40">
        <f t="shared" si="217"/>
        <v>716.55376005527035</v>
      </c>
      <c r="CF343" s="10">
        <f t="shared" si="204"/>
        <v>1.734307873106363</v>
      </c>
      <c r="CG343" s="14">
        <v>44528</v>
      </c>
      <c r="CH343" s="35">
        <f t="shared" si="205"/>
        <v>7.5666666666666664</v>
      </c>
      <c r="CI343" s="7">
        <f t="shared" si="206"/>
        <v>42.213921573035741</v>
      </c>
      <c r="CJ343" s="7">
        <f t="shared" si="218"/>
        <v>21.529100002248228</v>
      </c>
      <c r="CK343" s="10">
        <f t="shared" si="207"/>
        <v>24.778530772930328</v>
      </c>
    </row>
    <row r="344" spans="1:89" ht="15.75" thickBot="1" x14ac:dyDescent="0.3">
      <c r="A344" s="8">
        <v>333</v>
      </c>
      <c r="B344" s="3" t="s">
        <v>26</v>
      </c>
      <c r="C344" s="14">
        <v>44529</v>
      </c>
      <c r="D344" s="11">
        <f t="shared" si="208"/>
        <v>-21.969867570627862</v>
      </c>
      <c r="E344" s="8">
        <f t="shared" si="219"/>
        <v>-180</v>
      </c>
      <c r="F344" s="3">
        <f t="shared" si="219"/>
        <v>-165</v>
      </c>
      <c r="G344" s="3">
        <f t="shared" si="219"/>
        <v>-150</v>
      </c>
      <c r="H344" s="3">
        <f t="shared" si="219"/>
        <v>-135</v>
      </c>
      <c r="I344" s="3">
        <f t="shared" si="219"/>
        <v>-120</v>
      </c>
      <c r="J344" s="3">
        <f t="shared" si="219"/>
        <v>-105</v>
      </c>
      <c r="K344" s="3">
        <f t="shared" si="219"/>
        <v>-90</v>
      </c>
      <c r="L344" s="3">
        <f t="shared" si="220"/>
        <v>-75</v>
      </c>
      <c r="M344" s="3">
        <f t="shared" si="220"/>
        <v>-60</v>
      </c>
      <c r="N344" s="3">
        <f t="shared" si="220"/>
        <v>-45</v>
      </c>
      <c r="O344" s="3">
        <f t="shared" si="220"/>
        <v>-30</v>
      </c>
      <c r="P344" s="3">
        <f t="shared" si="220"/>
        <v>-15</v>
      </c>
      <c r="Q344" s="3">
        <f t="shared" si="220"/>
        <v>0</v>
      </c>
      <c r="R344" s="3">
        <f t="shared" si="220"/>
        <v>15</v>
      </c>
      <c r="S344" s="3">
        <f t="shared" si="221"/>
        <v>30</v>
      </c>
      <c r="T344" s="3">
        <f t="shared" si="221"/>
        <v>45</v>
      </c>
      <c r="U344" s="3">
        <f t="shared" si="202"/>
        <v>60</v>
      </c>
      <c r="V344" s="3">
        <f t="shared" si="191"/>
        <v>75</v>
      </c>
      <c r="W344" s="3">
        <f t="shared" si="191"/>
        <v>90</v>
      </c>
      <c r="X344" s="3">
        <f t="shared" si="191"/>
        <v>105</v>
      </c>
      <c r="Y344" s="3">
        <f t="shared" si="191"/>
        <v>120</v>
      </c>
      <c r="Z344" s="3">
        <f t="shared" si="198"/>
        <v>135</v>
      </c>
      <c r="AA344" s="3">
        <f t="shared" si="196"/>
        <v>150</v>
      </c>
      <c r="AB344" s="3">
        <f t="shared" si="196"/>
        <v>165</v>
      </c>
      <c r="AC344" s="3">
        <f t="shared" si="196"/>
        <v>180</v>
      </c>
      <c r="AD344" s="7">
        <f t="shared" si="209"/>
        <v>135.91013242937214</v>
      </c>
      <c r="AE344" s="7">
        <f t="shared" si="209"/>
        <v>133.54906145751195</v>
      </c>
      <c r="AF344" s="7">
        <f t="shared" si="209"/>
        <v>127.09574129568516</v>
      </c>
      <c r="AG344" s="7">
        <f t="shared" si="209"/>
        <v>117.81499081658473</v>
      </c>
      <c r="AH344" s="7">
        <f t="shared" si="209"/>
        <v>106.77941726993775</v>
      </c>
      <c r="AI344" s="7">
        <f t="shared" si="209"/>
        <v>94.673858449931629</v>
      </c>
      <c r="AJ344" s="7">
        <f t="shared" si="210"/>
        <v>81.901598788241557</v>
      </c>
      <c r="AK344" s="7">
        <f t="shared" si="210"/>
        <v>68.701244682898079</v>
      </c>
      <c r="AL344" s="7">
        <f t="shared" si="210"/>
        <v>55.21942876210813</v>
      </c>
      <c r="AM344" s="7">
        <f t="shared" si="210"/>
        <v>41.551029071398588</v>
      </c>
      <c r="AN344" s="7">
        <f t="shared" si="210"/>
        <v>27.761284686439797</v>
      </c>
      <c r="AO344" s="7">
        <f t="shared" si="210"/>
        <v>13.898525858171585</v>
      </c>
      <c r="AP344" s="7">
        <f t="shared" si="200"/>
        <v>0.15013242937501292</v>
      </c>
      <c r="AQ344" s="7">
        <f t="shared" si="192"/>
        <v>13.898525858171585</v>
      </c>
      <c r="AR344" s="7">
        <f t="shared" si="192"/>
        <v>27.761284686439797</v>
      </c>
      <c r="AS344" s="7">
        <f t="shared" si="192"/>
        <v>41.551029071398588</v>
      </c>
      <c r="AT344" s="7">
        <f t="shared" si="192"/>
        <v>55.21942876210813</v>
      </c>
      <c r="AU344" s="7">
        <f t="shared" si="193"/>
        <v>68.701244682898079</v>
      </c>
      <c r="AV344" s="7">
        <f t="shared" si="193"/>
        <v>81.901598788241557</v>
      </c>
      <c r="AW344" s="7">
        <f t="shared" si="193"/>
        <v>94.673858449931629</v>
      </c>
      <c r="AX344" s="7">
        <f t="shared" si="193"/>
        <v>106.77941726993775</v>
      </c>
      <c r="AY344" s="7">
        <f t="shared" si="199"/>
        <v>117.81499081658473</v>
      </c>
      <c r="AZ344" s="7">
        <f t="shared" si="197"/>
        <v>127.09574129568516</v>
      </c>
      <c r="BA344" s="7">
        <f t="shared" si="197"/>
        <v>133.54906145751195</v>
      </c>
      <c r="BB344" s="7">
        <f t="shared" si="197"/>
        <v>135.91013242937214</v>
      </c>
      <c r="BC344" s="7">
        <f t="shared" si="211"/>
        <v>99.437622212245344</v>
      </c>
      <c r="BD344" s="7">
        <f t="shared" si="203"/>
        <v>13.25834962829938</v>
      </c>
      <c r="BE344" s="40">
        <f t="shared" si="212"/>
        <v>1.0281185581963432</v>
      </c>
      <c r="BF344" s="40">
        <f t="shared" si="213"/>
        <v>0</v>
      </c>
      <c r="BG344" s="40">
        <f t="shared" si="214"/>
        <v>0</v>
      </c>
      <c r="BH344" s="40">
        <f t="shared" si="214"/>
        <v>0</v>
      </c>
      <c r="BI344" s="40">
        <f t="shared" si="214"/>
        <v>0</v>
      </c>
      <c r="BJ344" s="40">
        <f t="shared" si="214"/>
        <v>0</v>
      </c>
      <c r="BK344" s="40">
        <f t="shared" si="214"/>
        <v>0</v>
      </c>
      <c r="BL344" s="40">
        <f t="shared" si="215"/>
        <v>197.98912900103818</v>
      </c>
      <c r="BM344" s="40">
        <f t="shared" si="215"/>
        <v>510.49866190856972</v>
      </c>
      <c r="BN344" s="40">
        <f t="shared" si="215"/>
        <v>801.71118659487411</v>
      </c>
      <c r="BO344" s="40">
        <f t="shared" si="215"/>
        <v>1051.7810507540314</v>
      </c>
      <c r="BP344" s="40">
        <f t="shared" si="215"/>
        <v>1243.6664064035856</v>
      </c>
      <c r="BQ344" s="40">
        <f t="shared" si="215"/>
        <v>1364.2905836615626</v>
      </c>
      <c r="BR344" s="40">
        <f t="shared" si="216"/>
        <v>1405.4332441887095</v>
      </c>
      <c r="BS344" s="40">
        <f t="shared" si="216"/>
        <v>1364.2905836615626</v>
      </c>
      <c r="BT344" s="40">
        <f t="shared" si="216"/>
        <v>1243.6664064035856</v>
      </c>
      <c r="BU344" s="40">
        <f t="shared" si="216"/>
        <v>1051.7810507540314</v>
      </c>
      <c r="BV344" s="40">
        <f t="shared" si="216"/>
        <v>801.71118659487411</v>
      </c>
      <c r="BW344" s="40">
        <f t="shared" si="216"/>
        <v>510.49866190856972</v>
      </c>
      <c r="BX344" s="40">
        <f t="shared" si="201"/>
        <v>197.98912900103818</v>
      </c>
      <c r="BY344" s="40">
        <f t="shared" si="194"/>
        <v>0</v>
      </c>
      <c r="BZ344" s="40">
        <f t="shared" si="194"/>
        <v>0</v>
      </c>
      <c r="CA344" s="40">
        <f t="shared" si="194"/>
        <v>0</v>
      </c>
      <c r="CB344" s="40">
        <f t="shared" si="194"/>
        <v>0</v>
      </c>
      <c r="CC344" s="40">
        <f t="shared" si="195"/>
        <v>0</v>
      </c>
      <c r="CD344" s="40">
        <f t="shared" si="195"/>
        <v>0</v>
      </c>
      <c r="CE344" s="40">
        <f t="shared" si="217"/>
        <v>716.7709545362419</v>
      </c>
      <c r="CF344" s="10">
        <f t="shared" si="204"/>
        <v>1.7355139079579289</v>
      </c>
      <c r="CG344" s="14">
        <v>44529</v>
      </c>
      <c r="CH344" s="35">
        <f t="shared" si="205"/>
        <v>7.5666666666666664</v>
      </c>
      <c r="CI344" s="7">
        <f t="shared" si="206"/>
        <v>42.245891867651792</v>
      </c>
      <c r="CJ344" s="7">
        <f t="shared" si="218"/>
        <v>21.545404852502415</v>
      </c>
      <c r="CK344" s="10">
        <f t="shared" si="207"/>
        <v>24.788578150672919</v>
      </c>
    </row>
    <row r="345" spans="1:89" ht="15.75" thickBot="1" x14ac:dyDescent="0.3">
      <c r="A345" s="8">
        <v>334</v>
      </c>
      <c r="B345" s="3" t="s">
        <v>26</v>
      </c>
      <c r="C345" s="14">
        <v>44530</v>
      </c>
      <c r="D345" s="11">
        <f t="shared" si="208"/>
        <v>-22.107748812505363</v>
      </c>
      <c r="E345" s="8">
        <f t="shared" si="219"/>
        <v>-180</v>
      </c>
      <c r="F345" s="3">
        <f t="shared" si="219"/>
        <v>-165</v>
      </c>
      <c r="G345" s="3">
        <f t="shared" si="219"/>
        <v>-150</v>
      </c>
      <c r="H345" s="3">
        <f t="shared" si="219"/>
        <v>-135</v>
      </c>
      <c r="I345" s="3">
        <f t="shared" si="219"/>
        <v>-120</v>
      </c>
      <c r="J345" s="3">
        <f t="shared" si="219"/>
        <v>-105</v>
      </c>
      <c r="K345" s="3">
        <f t="shared" si="219"/>
        <v>-90</v>
      </c>
      <c r="L345" s="3">
        <f t="shared" si="220"/>
        <v>-75</v>
      </c>
      <c r="M345" s="3">
        <f t="shared" si="220"/>
        <v>-60</v>
      </c>
      <c r="N345" s="3">
        <f t="shared" si="220"/>
        <v>-45</v>
      </c>
      <c r="O345" s="3">
        <f t="shared" si="220"/>
        <v>-30</v>
      </c>
      <c r="P345" s="3">
        <f t="shared" si="220"/>
        <v>-15</v>
      </c>
      <c r="Q345" s="3">
        <f t="shared" si="220"/>
        <v>0</v>
      </c>
      <c r="R345" s="3">
        <f t="shared" si="220"/>
        <v>15</v>
      </c>
      <c r="S345" s="3">
        <f t="shared" si="221"/>
        <v>30</v>
      </c>
      <c r="T345" s="3">
        <f t="shared" si="221"/>
        <v>45</v>
      </c>
      <c r="U345" s="3">
        <f t="shared" si="202"/>
        <v>60</v>
      </c>
      <c r="V345" s="3">
        <f t="shared" si="191"/>
        <v>75</v>
      </c>
      <c r="W345" s="3">
        <f t="shared" si="191"/>
        <v>90</v>
      </c>
      <c r="X345" s="3">
        <f t="shared" si="191"/>
        <v>105</v>
      </c>
      <c r="Y345" s="3">
        <f t="shared" si="191"/>
        <v>120</v>
      </c>
      <c r="Z345" s="3">
        <f t="shared" si="198"/>
        <v>135</v>
      </c>
      <c r="AA345" s="3">
        <f t="shared" si="196"/>
        <v>150</v>
      </c>
      <c r="AB345" s="3">
        <f t="shared" si="196"/>
        <v>165</v>
      </c>
      <c r="AC345" s="3">
        <f t="shared" si="196"/>
        <v>180</v>
      </c>
      <c r="AD345" s="7">
        <f t="shared" si="209"/>
        <v>135.77225118749465</v>
      </c>
      <c r="AE345" s="7">
        <f t="shared" si="209"/>
        <v>133.41892629802422</v>
      </c>
      <c r="AF345" s="7">
        <f t="shared" si="209"/>
        <v>126.98344946186887</v>
      </c>
      <c r="AG345" s="7">
        <f t="shared" si="209"/>
        <v>117.72229953615123</v>
      </c>
      <c r="AH345" s="7">
        <f t="shared" si="209"/>
        <v>106.70413630474582</v>
      </c>
      <c r="AI345" s="7">
        <f t="shared" si="209"/>
        <v>94.613128852579891</v>
      </c>
      <c r="AJ345" s="7">
        <f t="shared" si="210"/>
        <v>81.852985958528407</v>
      </c>
      <c r="AK345" s="7">
        <f t="shared" si="210"/>
        <v>68.662901120035585</v>
      </c>
      <c r="AL345" s="7">
        <f t="shared" si="210"/>
        <v>55.190007949931449</v>
      </c>
      <c r="AM345" s="7">
        <f t="shared" si="210"/>
        <v>41.529565215483395</v>
      </c>
      <c r="AN345" s="7">
        <f t="shared" si="210"/>
        <v>27.747075856946584</v>
      </c>
      <c r="AO345" s="7">
        <f t="shared" si="210"/>
        <v>13.890911283784408</v>
      </c>
      <c r="AP345" s="7">
        <f t="shared" si="200"/>
        <v>1.2251187498425424E-2</v>
      </c>
      <c r="AQ345" s="7">
        <f t="shared" si="192"/>
        <v>13.890911283784408</v>
      </c>
      <c r="AR345" s="7">
        <f t="shared" si="192"/>
        <v>27.747075856946584</v>
      </c>
      <c r="AS345" s="7">
        <f t="shared" si="192"/>
        <v>41.529565215483395</v>
      </c>
      <c r="AT345" s="7">
        <f t="shared" ref="AT345:BB376" si="222">DEGREES(ACOS((SIN(RADIANS($J$4))*SIN(RADIANS($D345))+COS(RADIANS($J$4))*COS(RADIANS($D345))*COS(RADIANS(U345)))))</f>
        <v>55.190007949931449</v>
      </c>
      <c r="AU345" s="7">
        <f t="shared" si="193"/>
        <v>68.662901120035585</v>
      </c>
      <c r="AV345" s="7">
        <f t="shared" si="193"/>
        <v>81.852985958528407</v>
      </c>
      <c r="AW345" s="7">
        <f t="shared" si="193"/>
        <v>94.613128852579891</v>
      </c>
      <c r="AX345" s="7">
        <f t="shared" si="193"/>
        <v>106.70413630474582</v>
      </c>
      <c r="AY345" s="7">
        <f t="shared" si="199"/>
        <v>117.72229953615123</v>
      </c>
      <c r="AZ345" s="7">
        <f t="shared" si="197"/>
        <v>126.98344946186887</v>
      </c>
      <c r="BA345" s="7">
        <f t="shared" si="197"/>
        <v>133.41892629802422</v>
      </c>
      <c r="BB345" s="7">
        <f t="shared" si="197"/>
        <v>135.77225118749465</v>
      </c>
      <c r="BC345" s="7">
        <f t="shared" si="211"/>
        <v>99.503751616754542</v>
      </c>
      <c r="BD345" s="7">
        <f t="shared" si="203"/>
        <v>13.267166882233939</v>
      </c>
      <c r="BE345" s="40">
        <f t="shared" si="212"/>
        <v>1.0284117135243369</v>
      </c>
      <c r="BF345" s="40">
        <f t="shared" si="213"/>
        <v>0</v>
      </c>
      <c r="BG345" s="40">
        <f t="shared" si="214"/>
        <v>0</v>
      </c>
      <c r="BH345" s="40">
        <f t="shared" si="214"/>
        <v>0</v>
      </c>
      <c r="BI345" s="40">
        <f t="shared" si="214"/>
        <v>0</v>
      </c>
      <c r="BJ345" s="40">
        <f t="shared" si="214"/>
        <v>0</v>
      </c>
      <c r="BK345" s="40">
        <f t="shared" si="214"/>
        <v>0</v>
      </c>
      <c r="BL345" s="40">
        <f t="shared" si="215"/>
        <v>199.22640622255665</v>
      </c>
      <c r="BM345" s="40">
        <f t="shared" si="215"/>
        <v>511.52066867720771</v>
      </c>
      <c r="BN345" s="40">
        <f t="shared" si="215"/>
        <v>802.53259323624468</v>
      </c>
      <c r="BO345" s="40">
        <f t="shared" si="215"/>
        <v>1052.4301981609126</v>
      </c>
      <c r="BP345" s="40">
        <f t="shared" si="215"/>
        <v>1244.1833746509146</v>
      </c>
      <c r="BQ345" s="40">
        <f t="shared" si="215"/>
        <v>1364.7244606155632</v>
      </c>
      <c r="BR345" s="40">
        <f t="shared" si="216"/>
        <v>1405.8387802499317</v>
      </c>
      <c r="BS345" s="40">
        <f t="shared" si="216"/>
        <v>1364.7244606155632</v>
      </c>
      <c r="BT345" s="40">
        <f t="shared" si="216"/>
        <v>1244.1833746509146</v>
      </c>
      <c r="BU345" s="40">
        <f t="shared" si="216"/>
        <v>1052.4301981609126</v>
      </c>
      <c r="BV345" s="40">
        <f t="shared" si="216"/>
        <v>802.53259323624468</v>
      </c>
      <c r="BW345" s="40">
        <f t="shared" si="216"/>
        <v>511.52066867720771</v>
      </c>
      <c r="BX345" s="40">
        <f t="shared" si="201"/>
        <v>199.22640622255665</v>
      </c>
      <c r="BY345" s="40">
        <f t="shared" si="194"/>
        <v>0</v>
      </c>
      <c r="BZ345" s="40">
        <f t="shared" si="194"/>
        <v>0</v>
      </c>
      <c r="CA345" s="40">
        <f t="shared" si="194"/>
        <v>0</v>
      </c>
      <c r="CB345" s="40">
        <f t="shared" ref="CB345:CD376" si="223">IF(1367*$BE345*COS(RADIANS(AZ345))&gt;0,1367*$BE345*COS(RADIANS(AZ345)),0)</f>
        <v>0</v>
      </c>
      <c r="CC345" s="40">
        <f t="shared" si="195"/>
        <v>0</v>
      </c>
      <c r="CD345" s="40">
        <f t="shared" si="195"/>
        <v>0</v>
      </c>
      <c r="CE345" s="40">
        <f t="shared" si="217"/>
        <v>716.97777792746513</v>
      </c>
      <c r="CF345" s="10">
        <f t="shared" si="204"/>
        <v>1.7366680837989974</v>
      </c>
      <c r="CG345" s="14">
        <v>44530</v>
      </c>
      <c r="CH345" s="35">
        <f t="shared" si="205"/>
        <v>7.5666666666666664</v>
      </c>
      <c r="CI345" s="7">
        <f t="shared" si="206"/>
        <v>42.276351412619256</v>
      </c>
      <c r="CJ345" s="7">
        <f t="shared" si="218"/>
        <v>21.56093922043582</v>
      </c>
      <c r="CK345" s="10">
        <f t="shared" si="207"/>
        <v>24.798112688806832</v>
      </c>
    </row>
    <row r="346" spans="1:89" ht="15.75" thickBot="1" x14ac:dyDescent="0.3">
      <c r="A346" s="8">
        <v>335</v>
      </c>
      <c r="B346" s="3" t="s">
        <v>27</v>
      </c>
      <c r="C346" s="14">
        <v>44531</v>
      </c>
      <c r="D346" s="11">
        <f t="shared" si="208"/>
        <v>-22.239079051285422</v>
      </c>
      <c r="E346" s="8">
        <f t="shared" si="219"/>
        <v>-180</v>
      </c>
      <c r="F346" s="3">
        <f t="shared" si="219"/>
        <v>-165</v>
      </c>
      <c r="G346" s="3">
        <f t="shared" si="219"/>
        <v>-150</v>
      </c>
      <c r="H346" s="3">
        <f t="shared" si="219"/>
        <v>-135</v>
      </c>
      <c r="I346" s="3">
        <f t="shared" si="219"/>
        <v>-120</v>
      </c>
      <c r="J346" s="3">
        <f t="shared" si="219"/>
        <v>-105</v>
      </c>
      <c r="K346" s="3">
        <f t="shared" si="219"/>
        <v>-90</v>
      </c>
      <c r="L346" s="3">
        <f t="shared" si="220"/>
        <v>-75</v>
      </c>
      <c r="M346" s="3">
        <f t="shared" si="220"/>
        <v>-60</v>
      </c>
      <c r="N346" s="3">
        <f t="shared" si="220"/>
        <v>-45</v>
      </c>
      <c r="O346" s="3">
        <f t="shared" si="220"/>
        <v>-30</v>
      </c>
      <c r="P346" s="3">
        <f t="shared" si="220"/>
        <v>-15</v>
      </c>
      <c r="Q346" s="3">
        <f t="shared" si="220"/>
        <v>0</v>
      </c>
      <c r="R346" s="3">
        <f t="shared" si="220"/>
        <v>15</v>
      </c>
      <c r="S346" s="3">
        <f t="shared" si="221"/>
        <v>30</v>
      </c>
      <c r="T346" s="3">
        <f t="shared" si="221"/>
        <v>45</v>
      </c>
      <c r="U346" s="3">
        <f t="shared" si="202"/>
        <v>60</v>
      </c>
      <c r="V346" s="3">
        <f t="shared" si="202"/>
        <v>75</v>
      </c>
      <c r="W346" s="3">
        <f t="shared" si="202"/>
        <v>90</v>
      </c>
      <c r="X346" s="3">
        <f t="shared" si="202"/>
        <v>105</v>
      </c>
      <c r="Y346" s="3">
        <f t="shared" si="202"/>
        <v>120</v>
      </c>
      <c r="Z346" s="3">
        <f t="shared" si="198"/>
        <v>135</v>
      </c>
      <c r="AA346" s="3">
        <f t="shared" si="196"/>
        <v>150</v>
      </c>
      <c r="AB346" s="3">
        <f t="shared" si="196"/>
        <v>165</v>
      </c>
      <c r="AC346" s="3">
        <f t="shared" si="196"/>
        <v>180</v>
      </c>
      <c r="AD346" s="7">
        <f t="shared" si="209"/>
        <v>135.64092094871458</v>
      </c>
      <c r="AE346" s="7">
        <f t="shared" si="209"/>
        <v>133.29494229133198</v>
      </c>
      <c r="AF346" s="7">
        <f t="shared" si="209"/>
        <v>126.87641469200094</v>
      </c>
      <c r="AG346" s="7">
        <f t="shared" si="209"/>
        <v>117.63392340064753</v>
      </c>
      <c r="AH346" s="7">
        <f t="shared" si="209"/>
        <v>106.63236711426363</v>
      </c>
      <c r="AI346" s="7">
        <f t="shared" si="209"/>
        <v>94.555264566917927</v>
      </c>
      <c r="AJ346" s="7">
        <f t="shared" si="210"/>
        <v>81.806721497689779</v>
      </c>
      <c r="AK346" s="7">
        <f t="shared" si="210"/>
        <v>68.626490560908664</v>
      </c>
      <c r="AL346" s="7">
        <f t="shared" si="210"/>
        <v>55.162189794892505</v>
      </c>
      <c r="AM346" s="7">
        <f t="shared" si="210"/>
        <v>41.509461214497669</v>
      </c>
      <c r="AN346" s="7">
        <f t="shared" si="210"/>
        <v>27.734122644428577</v>
      </c>
      <c r="AO346" s="7">
        <f t="shared" si="210"/>
        <v>13.884902852939256</v>
      </c>
      <c r="AP346" s="7">
        <f t="shared" si="200"/>
        <v>0.11907905128625558</v>
      </c>
      <c r="AQ346" s="7">
        <f t="shared" si="200"/>
        <v>13.884902852939256</v>
      </c>
      <c r="AR346" s="7">
        <f t="shared" si="200"/>
        <v>27.734122644428577</v>
      </c>
      <c r="AS346" s="7">
        <f t="shared" si="200"/>
        <v>41.509461214497669</v>
      </c>
      <c r="AT346" s="7">
        <f t="shared" si="222"/>
        <v>55.162189794892505</v>
      </c>
      <c r="AU346" s="7">
        <f t="shared" si="222"/>
        <v>68.626490560908664</v>
      </c>
      <c r="AV346" s="7">
        <f t="shared" si="222"/>
        <v>81.806721497689779</v>
      </c>
      <c r="AW346" s="7">
        <f t="shared" si="222"/>
        <v>94.555264566917927</v>
      </c>
      <c r="AX346" s="7">
        <f t="shared" si="222"/>
        <v>106.63236711426363</v>
      </c>
      <c r="AY346" s="7">
        <f t="shared" si="199"/>
        <v>117.63392340064753</v>
      </c>
      <c r="AZ346" s="7">
        <f t="shared" si="197"/>
        <v>126.87641469200094</v>
      </c>
      <c r="BA346" s="7">
        <f t="shared" si="197"/>
        <v>133.29494229133198</v>
      </c>
      <c r="BB346" s="7">
        <f t="shared" si="197"/>
        <v>135.64092094871458</v>
      </c>
      <c r="BC346" s="7">
        <f t="shared" si="211"/>
        <v>99.566871324402001</v>
      </c>
      <c r="BD346" s="7">
        <f t="shared" si="203"/>
        <v>13.2755828432536</v>
      </c>
      <c r="BE346" s="40">
        <f t="shared" si="212"/>
        <v>1.0286964498484381</v>
      </c>
      <c r="BF346" s="40">
        <f t="shared" si="213"/>
        <v>0</v>
      </c>
      <c r="BG346" s="40">
        <f t="shared" si="214"/>
        <v>0</v>
      </c>
      <c r="BH346" s="40">
        <f t="shared" si="214"/>
        <v>0</v>
      </c>
      <c r="BI346" s="40">
        <f t="shared" si="214"/>
        <v>0</v>
      </c>
      <c r="BJ346" s="40">
        <f t="shared" si="214"/>
        <v>0</v>
      </c>
      <c r="BK346" s="40">
        <f t="shared" si="214"/>
        <v>0</v>
      </c>
      <c r="BL346" s="40">
        <f t="shared" si="215"/>
        <v>200.40552429736564</v>
      </c>
      <c r="BM346" s="40">
        <f t="shared" si="215"/>
        <v>512.49457212676975</v>
      </c>
      <c r="BN346" s="40">
        <f t="shared" si="215"/>
        <v>803.31526709813693</v>
      </c>
      <c r="BO346" s="40">
        <f t="shared" si="215"/>
        <v>1053.0486594530905</v>
      </c>
      <c r="BP346" s="40">
        <f t="shared" si="215"/>
        <v>1244.6758312065854</v>
      </c>
      <c r="BQ346" s="40">
        <f t="shared" si="215"/>
        <v>1365.1377072824946</v>
      </c>
      <c r="BR346" s="40">
        <f t="shared" si="216"/>
        <v>1406.2250098989077</v>
      </c>
      <c r="BS346" s="40">
        <f t="shared" si="216"/>
        <v>1365.1377072824946</v>
      </c>
      <c r="BT346" s="40">
        <f t="shared" si="216"/>
        <v>1244.6758312065854</v>
      </c>
      <c r="BU346" s="40">
        <f t="shared" si="216"/>
        <v>1053.0486594530905</v>
      </c>
      <c r="BV346" s="40">
        <f t="shared" si="216"/>
        <v>803.31526709813693</v>
      </c>
      <c r="BW346" s="40">
        <f t="shared" si="216"/>
        <v>512.49457212676975</v>
      </c>
      <c r="BX346" s="40">
        <f t="shared" si="201"/>
        <v>200.40552429736564</v>
      </c>
      <c r="BY346" s="40">
        <f t="shared" si="201"/>
        <v>0</v>
      </c>
      <c r="BZ346" s="40">
        <f t="shared" si="201"/>
        <v>0</v>
      </c>
      <c r="CA346" s="40">
        <f t="shared" si="201"/>
        <v>0</v>
      </c>
      <c r="CB346" s="40">
        <f t="shared" si="223"/>
        <v>0</v>
      </c>
      <c r="CC346" s="40">
        <f t="shared" si="223"/>
        <v>0</v>
      </c>
      <c r="CD346" s="40">
        <f t="shared" si="223"/>
        <v>0</v>
      </c>
      <c r="CE346" s="40">
        <f t="shared" si="217"/>
        <v>717.17475504844299</v>
      </c>
      <c r="CF346" s="10">
        <f t="shared" si="204"/>
        <v>1.7377697305203419</v>
      </c>
      <c r="CG346" s="14">
        <v>44531</v>
      </c>
      <c r="CH346" s="35">
        <f t="shared" si="205"/>
        <v>6.6580645161290324</v>
      </c>
      <c r="CI346" s="7">
        <f t="shared" si="206"/>
        <v>42.305330614805158</v>
      </c>
      <c r="CJ346" s="7">
        <f t="shared" si="218"/>
        <v>21.575718613550631</v>
      </c>
      <c r="CK346" s="10">
        <f t="shared" si="207"/>
        <v>23.301526083105706</v>
      </c>
    </row>
    <row r="347" spans="1:89" ht="15.75" thickBot="1" x14ac:dyDescent="0.3">
      <c r="A347" s="8">
        <v>336</v>
      </c>
      <c r="B347" s="3" t="s">
        <v>27</v>
      </c>
      <c r="C347" s="14">
        <v>44532</v>
      </c>
      <c r="D347" s="11">
        <f t="shared" si="208"/>
        <v>-22.363819370983947</v>
      </c>
      <c r="E347" s="8">
        <f t="shared" si="219"/>
        <v>-180</v>
      </c>
      <c r="F347" s="3">
        <f t="shared" si="219"/>
        <v>-165</v>
      </c>
      <c r="G347" s="3">
        <f t="shared" si="219"/>
        <v>-150</v>
      </c>
      <c r="H347" s="3">
        <f t="shared" si="219"/>
        <v>-135</v>
      </c>
      <c r="I347" s="3">
        <f t="shared" si="219"/>
        <v>-120</v>
      </c>
      <c r="J347" s="3">
        <f t="shared" si="219"/>
        <v>-105</v>
      </c>
      <c r="K347" s="3">
        <f t="shared" si="219"/>
        <v>-90</v>
      </c>
      <c r="L347" s="3">
        <f t="shared" si="220"/>
        <v>-75</v>
      </c>
      <c r="M347" s="3">
        <f t="shared" si="220"/>
        <v>-60</v>
      </c>
      <c r="N347" s="3">
        <f t="shared" si="220"/>
        <v>-45</v>
      </c>
      <c r="O347" s="3">
        <f t="shared" si="220"/>
        <v>-30</v>
      </c>
      <c r="P347" s="3">
        <f t="shared" si="220"/>
        <v>-15</v>
      </c>
      <c r="Q347" s="3">
        <f t="shared" si="220"/>
        <v>0</v>
      </c>
      <c r="R347" s="3">
        <f t="shared" si="220"/>
        <v>15</v>
      </c>
      <c r="S347" s="3">
        <f t="shared" si="221"/>
        <v>30</v>
      </c>
      <c r="T347" s="3">
        <f t="shared" si="221"/>
        <v>45</v>
      </c>
      <c r="U347" s="3">
        <f t="shared" si="202"/>
        <v>60</v>
      </c>
      <c r="V347" s="3">
        <f t="shared" si="202"/>
        <v>75</v>
      </c>
      <c r="W347" s="3">
        <f t="shared" si="202"/>
        <v>90</v>
      </c>
      <c r="X347" s="3">
        <f t="shared" si="202"/>
        <v>105</v>
      </c>
      <c r="Y347" s="3">
        <f t="shared" si="202"/>
        <v>120</v>
      </c>
      <c r="Z347" s="3">
        <f t="shared" si="198"/>
        <v>135</v>
      </c>
      <c r="AA347" s="3">
        <f t="shared" si="196"/>
        <v>150</v>
      </c>
      <c r="AB347" s="3">
        <f t="shared" si="196"/>
        <v>165</v>
      </c>
      <c r="AC347" s="3">
        <f t="shared" si="196"/>
        <v>180</v>
      </c>
      <c r="AD347" s="7">
        <f t="shared" si="209"/>
        <v>135.51618062901605</v>
      </c>
      <c r="AE347" s="7">
        <f t="shared" si="209"/>
        <v>133.177151076705</v>
      </c>
      <c r="AF347" s="7">
        <f t="shared" si="209"/>
        <v>126.77468061512928</v>
      </c>
      <c r="AG347" s="7">
        <f t="shared" si="209"/>
        <v>117.5499020291045</v>
      </c>
      <c r="AH347" s="7">
        <f t="shared" si="209"/>
        <v>106.56414078894007</v>
      </c>
      <c r="AI347" s="7">
        <f t="shared" si="209"/>
        <v>94.500285909075643</v>
      </c>
      <c r="AJ347" s="7">
        <f t="shared" si="210"/>
        <v>81.762813660573258</v>
      </c>
      <c r="AK347" s="7">
        <f t="shared" si="210"/>
        <v>68.59200774697608</v>
      </c>
      <c r="AL347" s="7">
        <f t="shared" si="210"/>
        <v>55.135952866925493</v>
      </c>
      <c r="AM347" s="7">
        <f t="shared" si="210"/>
        <v>41.490673693294148</v>
      </c>
      <c r="AN347" s="7">
        <f t="shared" si="210"/>
        <v>27.722344624235827</v>
      </c>
      <c r="AO347" s="7">
        <f t="shared" si="210"/>
        <v>13.880321610162838</v>
      </c>
      <c r="AP347" s="7">
        <f t="shared" si="200"/>
        <v>0.2438193709843095</v>
      </c>
      <c r="AQ347" s="7">
        <f t="shared" si="200"/>
        <v>13.880321610162838</v>
      </c>
      <c r="AR347" s="7">
        <f t="shared" si="200"/>
        <v>27.722344624235827</v>
      </c>
      <c r="AS347" s="7">
        <f t="shared" si="200"/>
        <v>41.490673693294148</v>
      </c>
      <c r="AT347" s="7">
        <f t="shared" si="222"/>
        <v>55.135952866925493</v>
      </c>
      <c r="AU347" s="7">
        <f t="shared" si="222"/>
        <v>68.59200774697608</v>
      </c>
      <c r="AV347" s="7">
        <f t="shared" si="222"/>
        <v>81.762813660573258</v>
      </c>
      <c r="AW347" s="7">
        <f t="shared" si="222"/>
        <v>94.500285909075643</v>
      </c>
      <c r="AX347" s="7">
        <f t="shared" si="222"/>
        <v>106.56414078894007</v>
      </c>
      <c r="AY347" s="7">
        <f t="shared" si="199"/>
        <v>117.5499020291045</v>
      </c>
      <c r="AZ347" s="7">
        <f t="shared" si="197"/>
        <v>126.77468061512928</v>
      </c>
      <c r="BA347" s="7">
        <f t="shared" si="197"/>
        <v>133.177151076705</v>
      </c>
      <c r="BB347" s="7">
        <f t="shared" si="197"/>
        <v>135.51618062901605</v>
      </c>
      <c r="BC347" s="7">
        <f t="shared" si="211"/>
        <v>99.62694432613813</v>
      </c>
      <c r="BD347" s="7">
        <f t="shared" si="203"/>
        <v>13.283592576818418</v>
      </c>
      <c r="BE347" s="40">
        <f t="shared" si="212"/>
        <v>1.0289726827951293</v>
      </c>
      <c r="BF347" s="40">
        <f t="shared" si="213"/>
        <v>0</v>
      </c>
      <c r="BG347" s="40">
        <f t="shared" si="214"/>
        <v>0</v>
      </c>
      <c r="BH347" s="40">
        <f t="shared" si="214"/>
        <v>0</v>
      </c>
      <c r="BI347" s="40">
        <f t="shared" si="214"/>
        <v>0</v>
      </c>
      <c r="BJ347" s="40">
        <f t="shared" si="214"/>
        <v>0</v>
      </c>
      <c r="BK347" s="40">
        <f t="shared" si="214"/>
        <v>0</v>
      </c>
      <c r="BL347" s="40">
        <f t="shared" si="215"/>
        <v>201.52621016019174</v>
      </c>
      <c r="BM347" s="40">
        <f t="shared" si="215"/>
        <v>513.4204256446493</v>
      </c>
      <c r="BN347" s="40">
        <f t="shared" si="215"/>
        <v>804.05956577340271</v>
      </c>
      <c r="BO347" s="40">
        <f t="shared" si="215"/>
        <v>1053.6370534505654</v>
      </c>
      <c r="BP347" s="40">
        <f t="shared" si="215"/>
        <v>1245.144595337239</v>
      </c>
      <c r="BQ347" s="40">
        <f t="shared" si="215"/>
        <v>1365.5312689350228</v>
      </c>
      <c r="BR347" s="40">
        <f t="shared" si="216"/>
        <v>1406.5929213866132</v>
      </c>
      <c r="BS347" s="40">
        <f t="shared" si="216"/>
        <v>1365.5312689350228</v>
      </c>
      <c r="BT347" s="40">
        <f t="shared" si="216"/>
        <v>1245.144595337239</v>
      </c>
      <c r="BU347" s="40">
        <f t="shared" si="216"/>
        <v>1053.6370534505654</v>
      </c>
      <c r="BV347" s="40">
        <f t="shared" si="216"/>
        <v>804.05956577340271</v>
      </c>
      <c r="BW347" s="40">
        <f t="shared" si="216"/>
        <v>513.4204256446493</v>
      </c>
      <c r="BX347" s="40">
        <f t="shared" si="201"/>
        <v>201.52621016019174</v>
      </c>
      <c r="BY347" s="40">
        <f t="shared" si="201"/>
        <v>0</v>
      </c>
      <c r="BZ347" s="40">
        <f t="shared" si="201"/>
        <v>0</v>
      </c>
      <c r="CA347" s="40">
        <f t="shared" si="201"/>
        <v>0</v>
      </c>
      <c r="CB347" s="40">
        <f t="shared" si="223"/>
        <v>0</v>
      </c>
      <c r="CC347" s="40">
        <f t="shared" si="223"/>
        <v>0</v>
      </c>
      <c r="CD347" s="40">
        <f t="shared" si="223"/>
        <v>0</v>
      </c>
      <c r="CE347" s="40">
        <f t="shared" si="217"/>
        <v>717.36238990717277</v>
      </c>
      <c r="CF347" s="10">
        <f t="shared" si="204"/>
        <v>1.7388182021921936</v>
      </c>
      <c r="CG347" s="14">
        <v>44532</v>
      </c>
      <c r="CH347" s="35">
        <f t="shared" si="205"/>
        <v>6.6580645161290324</v>
      </c>
      <c r="CI347" s="7">
        <f t="shared" si="206"/>
        <v>42.332858767314505</v>
      </c>
      <c r="CJ347" s="7">
        <f t="shared" si="218"/>
        <v>21.5897579713304</v>
      </c>
      <c r="CK347" s="10">
        <f t="shared" si="207"/>
        <v>23.310031437404383</v>
      </c>
    </row>
    <row r="348" spans="1:89" ht="15.75" thickBot="1" x14ac:dyDescent="0.3">
      <c r="A348" s="8">
        <v>337</v>
      </c>
      <c r="B348" s="3" t="s">
        <v>27</v>
      </c>
      <c r="C348" s="14">
        <v>44533</v>
      </c>
      <c r="D348" s="11">
        <f t="shared" si="208"/>
        <v>-22.481932808352099</v>
      </c>
      <c r="E348" s="8">
        <f t="shared" si="219"/>
        <v>-180</v>
      </c>
      <c r="F348" s="3">
        <f t="shared" si="219"/>
        <v>-165</v>
      </c>
      <c r="G348" s="3">
        <f t="shared" si="219"/>
        <v>-150</v>
      </c>
      <c r="H348" s="3">
        <f t="shared" si="219"/>
        <v>-135</v>
      </c>
      <c r="I348" s="3">
        <f t="shared" si="219"/>
        <v>-120</v>
      </c>
      <c r="J348" s="3">
        <f t="shared" si="219"/>
        <v>-105</v>
      </c>
      <c r="K348" s="3">
        <f t="shared" si="219"/>
        <v>-90</v>
      </c>
      <c r="L348" s="3">
        <f t="shared" si="220"/>
        <v>-75</v>
      </c>
      <c r="M348" s="3">
        <f t="shared" si="220"/>
        <v>-60</v>
      </c>
      <c r="N348" s="3">
        <f t="shared" si="220"/>
        <v>-45</v>
      </c>
      <c r="O348" s="3">
        <f t="shared" si="220"/>
        <v>-30</v>
      </c>
      <c r="P348" s="3">
        <f t="shared" si="220"/>
        <v>-15</v>
      </c>
      <c r="Q348" s="3">
        <f t="shared" si="220"/>
        <v>0</v>
      </c>
      <c r="R348" s="3">
        <f t="shared" si="220"/>
        <v>15</v>
      </c>
      <c r="S348" s="3">
        <f t="shared" si="221"/>
        <v>30</v>
      </c>
      <c r="T348" s="3">
        <f t="shared" si="221"/>
        <v>45</v>
      </c>
      <c r="U348" s="3">
        <f t="shared" si="202"/>
        <v>60</v>
      </c>
      <c r="V348" s="3">
        <f t="shared" si="202"/>
        <v>75</v>
      </c>
      <c r="W348" s="3">
        <f t="shared" si="202"/>
        <v>90</v>
      </c>
      <c r="X348" s="3">
        <f t="shared" si="202"/>
        <v>105</v>
      </c>
      <c r="Y348" s="3">
        <f t="shared" si="202"/>
        <v>120</v>
      </c>
      <c r="Z348" s="3">
        <f t="shared" si="198"/>
        <v>135</v>
      </c>
      <c r="AA348" s="3">
        <f t="shared" si="196"/>
        <v>150</v>
      </c>
      <c r="AB348" s="3">
        <f t="shared" si="196"/>
        <v>165</v>
      </c>
      <c r="AC348" s="3">
        <f t="shared" si="196"/>
        <v>180</v>
      </c>
      <c r="AD348" s="7">
        <f t="shared" si="209"/>
        <v>135.3980671916479</v>
      </c>
      <c r="AE348" s="7">
        <f t="shared" si="209"/>
        <v>133.06559217532427</v>
      </c>
      <c r="AF348" s="7">
        <f t="shared" si="209"/>
        <v>126.67828863326254</v>
      </c>
      <c r="AG348" s="7">
        <f t="shared" si="209"/>
        <v>117.47027303796585</v>
      </c>
      <c r="AH348" s="7">
        <f t="shared" si="209"/>
        <v>106.49948684995695</v>
      </c>
      <c r="AI348" s="7">
        <f t="shared" si="209"/>
        <v>94.448212138918066</v>
      </c>
      <c r="AJ348" s="7">
        <f t="shared" si="210"/>
        <v>81.721270193660715</v>
      </c>
      <c r="AK348" s="7">
        <f t="shared" si="210"/>
        <v>68.5594475040959</v>
      </c>
      <c r="AL348" s="7">
        <f t="shared" si="210"/>
        <v>55.111276510706162</v>
      </c>
      <c r="AM348" s="7">
        <f t="shared" si="210"/>
        <v>41.473160967234399</v>
      </c>
      <c r="AN348" s="7">
        <f t="shared" si="210"/>
        <v>27.711664573365827</v>
      </c>
      <c r="AO348" s="7">
        <f t="shared" si="210"/>
        <v>13.876995633287471</v>
      </c>
      <c r="AP348" s="7">
        <f t="shared" si="200"/>
        <v>0.36193280835205194</v>
      </c>
      <c r="AQ348" s="7">
        <f t="shared" si="200"/>
        <v>13.876995633287471</v>
      </c>
      <c r="AR348" s="7">
        <f t="shared" si="200"/>
        <v>27.711664573365827</v>
      </c>
      <c r="AS348" s="7">
        <f t="shared" si="200"/>
        <v>41.473160967234399</v>
      </c>
      <c r="AT348" s="7">
        <f t="shared" si="222"/>
        <v>55.111276510706162</v>
      </c>
      <c r="AU348" s="7">
        <f t="shared" si="222"/>
        <v>68.5594475040959</v>
      </c>
      <c r="AV348" s="7">
        <f t="shared" si="222"/>
        <v>81.721270193660715</v>
      </c>
      <c r="AW348" s="7">
        <f t="shared" si="222"/>
        <v>94.448212138918066</v>
      </c>
      <c r="AX348" s="7">
        <f t="shared" si="222"/>
        <v>106.49948684995695</v>
      </c>
      <c r="AY348" s="7">
        <f t="shared" si="199"/>
        <v>117.47027303796585</v>
      </c>
      <c r="AZ348" s="7">
        <f t="shared" si="197"/>
        <v>126.67828863326254</v>
      </c>
      <c r="BA348" s="7">
        <f t="shared" si="197"/>
        <v>133.06559217532427</v>
      </c>
      <c r="BB348" s="7">
        <f t="shared" si="197"/>
        <v>135.3980671916479</v>
      </c>
      <c r="BC348" s="7">
        <f t="shared" si="211"/>
        <v>99.683935068157453</v>
      </c>
      <c r="BD348" s="7">
        <f t="shared" si="203"/>
        <v>13.291191342420994</v>
      </c>
      <c r="BE348" s="40">
        <f t="shared" si="212"/>
        <v>1.0292403305106266</v>
      </c>
      <c r="BF348" s="40">
        <f t="shared" si="213"/>
        <v>0</v>
      </c>
      <c r="BG348" s="40">
        <f t="shared" si="214"/>
        <v>0</v>
      </c>
      <c r="BH348" s="40">
        <f t="shared" si="214"/>
        <v>0</v>
      </c>
      <c r="BI348" s="40">
        <f t="shared" si="214"/>
        <v>0</v>
      </c>
      <c r="BJ348" s="40">
        <f t="shared" si="214"/>
        <v>0</v>
      </c>
      <c r="BK348" s="40">
        <f t="shared" si="214"/>
        <v>0</v>
      </c>
      <c r="BL348" s="40">
        <f t="shared" si="215"/>
        <v>202.58820516995522</v>
      </c>
      <c r="BM348" s="40">
        <f t="shared" si="215"/>
        <v>514.29828228754513</v>
      </c>
      <c r="BN348" s="40">
        <f t="shared" si="215"/>
        <v>804.76583277483019</v>
      </c>
      <c r="BO348" s="40">
        <f t="shared" si="215"/>
        <v>1054.1959730864241</v>
      </c>
      <c r="BP348" s="40">
        <f t="shared" si="215"/>
        <v>1245.5904513628893</v>
      </c>
      <c r="BQ348" s="40">
        <f t="shared" si="215"/>
        <v>1365.9060502040143</v>
      </c>
      <c r="BR348" s="40">
        <f t="shared" si="216"/>
        <v>1406.9434603797049</v>
      </c>
      <c r="BS348" s="40">
        <f t="shared" si="216"/>
        <v>1365.9060502040143</v>
      </c>
      <c r="BT348" s="40">
        <f t="shared" si="216"/>
        <v>1245.5904513628893</v>
      </c>
      <c r="BU348" s="40">
        <f t="shared" si="216"/>
        <v>1054.1959730864241</v>
      </c>
      <c r="BV348" s="40">
        <f t="shared" si="216"/>
        <v>804.76583277483019</v>
      </c>
      <c r="BW348" s="40">
        <f t="shared" si="216"/>
        <v>514.29828228754513</v>
      </c>
      <c r="BX348" s="40">
        <f t="shared" si="201"/>
        <v>202.58820516995522</v>
      </c>
      <c r="BY348" s="40">
        <f t="shared" si="201"/>
        <v>0</v>
      </c>
      <c r="BZ348" s="40">
        <f t="shared" si="201"/>
        <v>0</v>
      </c>
      <c r="CA348" s="40">
        <f t="shared" si="201"/>
        <v>0</v>
      </c>
      <c r="CB348" s="40">
        <f t="shared" si="223"/>
        <v>0</v>
      </c>
      <c r="CC348" s="40">
        <f t="shared" si="223"/>
        <v>0</v>
      </c>
      <c r="CD348" s="40">
        <f t="shared" si="223"/>
        <v>0</v>
      </c>
      <c r="CE348" s="40">
        <f t="shared" si="217"/>
        <v>717.5411647936495</v>
      </c>
      <c r="CF348" s="10">
        <f t="shared" si="204"/>
        <v>1.7398128782835856</v>
      </c>
      <c r="CG348" s="14">
        <v>44533</v>
      </c>
      <c r="CH348" s="35">
        <f t="shared" si="205"/>
        <v>6.6580645161290324</v>
      </c>
      <c r="CI348" s="7">
        <f t="shared" si="206"/>
        <v>42.358963982163644</v>
      </c>
      <c r="CJ348" s="7">
        <f t="shared" si="218"/>
        <v>21.603071630903457</v>
      </c>
      <c r="CK348" s="10">
        <f t="shared" si="207"/>
        <v>23.318094028094528</v>
      </c>
    </row>
    <row r="349" spans="1:89" ht="15.75" thickBot="1" x14ac:dyDescent="0.3">
      <c r="A349" s="8">
        <v>338</v>
      </c>
      <c r="B349" s="3" t="s">
        <v>27</v>
      </c>
      <c r="C349" s="14">
        <v>44534</v>
      </c>
      <c r="D349" s="11">
        <f t="shared" si="208"/>
        <v>-22.593384363829284</v>
      </c>
      <c r="E349" s="8">
        <f t="shared" si="219"/>
        <v>-180</v>
      </c>
      <c r="F349" s="3">
        <f t="shared" si="219"/>
        <v>-165</v>
      </c>
      <c r="G349" s="3">
        <f t="shared" si="219"/>
        <v>-150</v>
      </c>
      <c r="H349" s="3">
        <f t="shared" si="219"/>
        <v>-135</v>
      </c>
      <c r="I349" s="3">
        <f t="shared" si="219"/>
        <v>-120</v>
      </c>
      <c r="J349" s="3">
        <f t="shared" si="219"/>
        <v>-105</v>
      </c>
      <c r="K349" s="3">
        <f t="shared" si="219"/>
        <v>-90</v>
      </c>
      <c r="L349" s="3">
        <f t="shared" si="220"/>
        <v>-75</v>
      </c>
      <c r="M349" s="3">
        <f t="shared" si="220"/>
        <v>-60</v>
      </c>
      <c r="N349" s="3">
        <f t="shared" si="220"/>
        <v>-45</v>
      </c>
      <c r="O349" s="3">
        <f t="shared" si="220"/>
        <v>-30</v>
      </c>
      <c r="P349" s="3">
        <f t="shared" si="220"/>
        <v>-15</v>
      </c>
      <c r="Q349" s="3">
        <f t="shared" si="220"/>
        <v>0</v>
      </c>
      <c r="R349" s="3">
        <f t="shared" si="220"/>
        <v>15</v>
      </c>
      <c r="S349" s="3">
        <f t="shared" si="221"/>
        <v>30</v>
      </c>
      <c r="T349" s="3">
        <f t="shared" si="221"/>
        <v>45</v>
      </c>
      <c r="U349" s="3">
        <f t="shared" si="202"/>
        <v>60</v>
      </c>
      <c r="V349" s="3">
        <f t="shared" si="202"/>
        <v>75</v>
      </c>
      <c r="W349" s="3">
        <f t="shared" si="202"/>
        <v>90</v>
      </c>
      <c r="X349" s="3">
        <f t="shared" si="202"/>
        <v>105</v>
      </c>
      <c r="Y349" s="3">
        <f t="shared" si="202"/>
        <v>120</v>
      </c>
      <c r="Z349" s="3">
        <f t="shared" si="198"/>
        <v>135</v>
      </c>
      <c r="AA349" s="3">
        <f t="shared" si="198"/>
        <v>150</v>
      </c>
      <c r="AB349" s="3">
        <f t="shared" si="198"/>
        <v>165</v>
      </c>
      <c r="AC349" s="3">
        <f t="shared" si="198"/>
        <v>180</v>
      </c>
      <c r="AD349" s="7">
        <f t="shared" si="209"/>
        <v>135.28661563617075</v>
      </c>
      <c r="AE349" s="7">
        <f t="shared" si="209"/>
        <v>132.96030298322168</v>
      </c>
      <c r="AF349" s="7">
        <f t="shared" si="209"/>
        <v>126.58727791489353</v>
      </c>
      <c r="AG349" s="7">
        <f t="shared" si="209"/>
        <v>117.39507203174878</v>
      </c>
      <c r="AH349" s="7">
        <f t="shared" si="209"/>
        <v>106.43843324136967</v>
      </c>
      <c r="AI349" s="7">
        <f t="shared" si="209"/>
        <v>94.399061459537492</v>
      </c>
      <c r="AJ349" s="7">
        <f t="shared" si="210"/>
        <v>81.682098346868727</v>
      </c>
      <c r="AK349" s="7">
        <f t="shared" si="210"/>
        <v>68.528804771394618</v>
      </c>
      <c r="AL349" s="7">
        <f t="shared" si="210"/>
        <v>55.088140898088731</v>
      </c>
      <c r="AM349" s="7">
        <f t="shared" si="210"/>
        <v>41.456883130744522</v>
      </c>
      <c r="AN349" s="7">
        <f t="shared" si="210"/>
        <v>27.702008630035753</v>
      </c>
      <c r="AO349" s="7">
        <f t="shared" si="210"/>
        <v>13.874760470200604</v>
      </c>
      <c r="AP349" s="7">
        <f t="shared" si="200"/>
        <v>0.47338436382945687</v>
      </c>
      <c r="AQ349" s="7">
        <f t="shared" si="200"/>
        <v>13.874760470200604</v>
      </c>
      <c r="AR349" s="7">
        <f t="shared" si="200"/>
        <v>27.702008630035753</v>
      </c>
      <c r="AS349" s="7">
        <f t="shared" si="200"/>
        <v>41.456883130744522</v>
      </c>
      <c r="AT349" s="7">
        <f t="shared" si="222"/>
        <v>55.088140898088731</v>
      </c>
      <c r="AU349" s="7">
        <f t="shared" si="222"/>
        <v>68.528804771394618</v>
      </c>
      <c r="AV349" s="7">
        <f t="shared" si="222"/>
        <v>81.682098346868727</v>
      </c>
      <c r="AW349" s="7">
        <f t="shared" si="222"/>
        <v>94.399061459537492</v>
      </c>
      <c r="AX349" s="7">
        <f t="shared" si="222"/>
        <v>106.43843324136967</v>
      </c>
      <c r="AY349" s="7">
        <f t="shared" si="199"/>
        <v>117.39507203174878</v>
      </c>
      <c r="AZ349" s="7">
        <f t="shared" si="199"/>
        <v>126.58727791489353</v>
      </c>
      <c r="BA349" s="7">
        <f t="shared" si="199"/>
        <v>132.96030298322168</v>
      </c>
      <c r="BB349" s="7">
        <f t="shared" si="199"/>
        <v>135.28661563617075</v>
      </c>
      <c r="BC349" s="7">
        <f t="shared" si="211"/>
        <v>99.737809520012675</v>
      </c>
      <c r="BD349" s="7">
        <f t="shared" si="203"/>
        <v>13.298374602668357</v>
      </c>
      <c r="BE349" s="40">
        <f t="shared" si="212"/>
        <v>1.0294993136851356</v>
      </c>
      <c r="BF349" s="40">
        <f t="shared" si="213"/>
        <v>0</v>
      </c>
      <c r="BG349" s="40">
        <f t="shared" si="214"/>
        <v>0</v>
      </c>
      <c r="BH349" s="40">
        <f t="shared" si="214"/>
        <v>0</v>
      </c>
      <c r="BI349" s="40">
        <f t="shared" si="214"/>
        <v>0</v>
      </c>
      <c r="BJ349" s="40">
        <f t="shared" si="214"/>
        <v>0</v>
      </c>
      <c r="BK349" s="40">
        <f t="shared" si="214"/>
        <v>0</v>
      </c>
      <c r="BL349" s="40">
        <f t="shared" si="215"/>
        <v>203.59126487213291</v>
      </c>
      <c r="BM349" s="40">
        <f t="shared" si="215"/>
        <v>515.12819416521768</v>
      </c>
      <c r="BN349" s="40">
        <f t="shared" si="215"/>
        <v>805.43439656609723</v>
      </c>
      <c r="BO349" s="40">
        <f t="shared" si="215"/>
        <v>1054.7259841348339</v>
      </c>
      <c r="BP349" s="40">
        <f t="shared" si="215"/>
        <v>1246.0141471524457</v>
      </c>
      <c r="BQ349" s="40">
        <f t="shared" si="215"/>
        <v>1366.2629134279186</v>
      </c>
      <c r="BR349" s="40">
        <f t="shared" si="216"/>
        <v>1407.2775282600612</v>
      </c>
      <c r="BS349" s="40">
        <f t="shared" si="216"/>
        <v>1366.2629134279186</v>
      </c>
      <c r="BT349" s="40">
        <f t="shared" si="216"/>
        <v>1246.0141471524457</v>
      </c>
      <c r="BU349" s="40">
        <f t="shared" si="216"/>
        <v>1054.7259841348339</v>
      </c>
      <c r="BV349" s="40">
        <f t="shared" si="216"/>
        <v>805.43439656609723</v>
      </c>
      <c r="BW349" s="40">
        <f t="shared" si="216"/>
        <v>515.12819416521768</v>
      </c>
      <c r="BX349" s="40">
        <f t="shared" si="201"/>
        <v>203.59126487213291</v>
      </c>
      <c r="BY349" s="40">
        <f t="shared" si="201"/>
        <v>0</v>
      </c>
      <c r="BZ349" s="40">
        <f t="shared" si="201"/>
        <v>0</v>
      </c>
      <c r="CA349" s="40">
        <f t="shared" si="201"/>
        <v>0</v>
      </c>
      <c r="CB349" s="40">
        <f t="shared" si="223"/>
        <v>0</v>
      </c>
      <c r="CC349" s="40">
        <f t="shared" si="223"/>
        <v>0</v>
      </c>
      <c r="CD349" s="40">
        <f t="shared" si="223"/>
        <v>0</v>
      </c>
      <c r="CE349" s="40">
        <f t="shared" si="217"/>
        <v>717.71153941263128</v>
      </c>
      <c r="CF349" s="10">
        <f t="shared" si="204"/>
        <v>1.7407531648511663</v>
      </c>
      <c r="CG349" s="14">
        <v>44534</v>
      </c>
      <c r="CH349" s="35">
        <f t="shared" si="205"/>
        <v>6.6580645161290324</v>
      </c>
      <c r="CI349" s="7">
        <f t="shared" si="206"/>
        <v>42.38367312560932</v>
      </c>
      <c r="CJ349" s="7">
        <f t="shared" si="218"/>
        <v>21.615673294060755</v>
      </c>
      <c r="CK349" s="10">
        <f t="shared" si="207"/>
        <v>23.325732503128386</v>
      </c>
    </row>
    <row r="350" spans="1:89" ht="15.75" thickBot="1" x14ac:dyDescent="0.3">
      <c r="A350" s="8">
        <v>339</v>
      </c>
      <c r="B350" s="3" t="s">
        <v>27</v>
      </c>
      <c r="C350" s="14">
        <v>44535</v>
      </c>
      <c r="D350" s="11">
        <f t="shared" si="208"/>
        <v>-22.698141011914302</v>
      </c>
      <c r="E350" s="8">
        <f t="shared" si="219"/>
        <v>-180</v>
      </c>
      <c r="F350" s="3">
        <f t="shared" si="219"/>
        <v>-165</v>
      </c>
      <c r="G350" s="3">
        <f t="shared" si="219"/>
        <v>-150</v>
      </c>
      <c r="H350" s="3">
        <f t="shared" si="219"/>
        <v>-135</v>
      </c>
      <c r="I350" s="3">
        <f t="shared" si="219"/>
        <v>-120</v>
      </c>
      <c r="J350" s="3">
        <f t="shared" si="219"/>
        <v>-105</v>
      </c>
      <c r="K350" s="3">
        <f t="shared" si="219"/>
        <v>-90</v>
      </c>
      <c r="L350" s="3">
        <f t="shared" si="220"/>
        <v>-75</v>
      </c>
      <c r="M350" s="3">
        <f t="shared" si="220"/>
        <v>-60</v>
      </c>
      <c r="N350" s="3">
        <f t="shared" si="220"/>
        <v>-45</v>
      </c>
      <c r="O350" s="3">
        <f t="shared" si="220"/>
        <v>-30</v>
      </c>
      <c r="P350" s="3">
        <f t="shared" si="220"/>
        <v>-15</v>
      </c>
      <c r="Q350" s="3">
        <f t="shared" si="220"/>
        <v>0</v>
      </c>
      <c r="R350" s="3">
        <f t="shared" si="220"/>
        <v>15</v>
      </c>
      <c r="S350" s="3">
        <f t="shared" si="221"/>
        <v>30</v>
      </c>
      <c r="T350" s="3">
        <f t="shared" si="221"/>
        <v>45</v>
      </c>
      <c r="U350" s="3">
        <f t="shared" si="202"/>
        <v>60</v>
      </c>
      <c r="V350" s="3">
        <f t="shared" si="202"/>
        <v>75</v>
      </c>
      <c r="W350" s="3">
        <f t="shared" si="202"/>
        <v>90</v>
      </c>
      <c r="X350" s="3">
        <f t="shared" si="202"/>
        <v>105</v>
      </c>
      <c r="Y350" s="3">
        <f t="shared" si="202"/>
        <v>120</v>
      </c>
      <c r="Z350" s="3">
        <f t="shared" si="198"/>
        <v>135</v>
      </c>
      <c r="AA350" s="3">
        <f t="shared" si="198"/>
        <v>150</v>
      </c>
      <c r="AB350" s="3">
        <f t="shared" si="198"/>
        <v>165</v>
      </c>
      <c r="AC350" s="3">
        <f t="shared" si="198"/>
        <v>180</v>
      </c>
      <c r="AD350" s="7">
        <f t="shared" si="209"/>
        <v>135.18185898808568</v>
      </c>
      <c r="AE350" s="7">
        <f t="shared" si="209"/>
        <v>132.86131876456849</v>
      </c>
      <c r="AF350" s="7">
        <f t="shared" si="209"/>
        <v>126.50168538892592</v>
      </c>
      <c r="AG350" s="7">
        <f t="shared" si="209"/>
        <v>117.32433259433904</v>
      </c>
      <c r="AH350" s="7">
        <f t="shared" si="209"/>
        <v>106.38100632281946</v>
      </c>
      <c r="AI350" s="7">
        <f t="shared" si="209"/>
        <v>94.352851016946317</v>
      </c>
      <c r="AJ350" s="7">
        <f t="shared" si="210"/>
        <v>81.645304884950619</v>
      </c>
      <c r="AK350" s="7">
        <f t="shared" si="210"/>
        <v>68.500074628915812</v>
      </c>
      <c r="AL350" s="7">
        <f t="shared" si="210"/>
        <v>55.066527078146095</v>
      </c>
      <c r="AM350" s="7">
        <f t="shared" si="210"/>
        <v>41.44180214146477</v>
      </c>
      <c r="AN350" s="7">
        <f t="shared" si="210"/>
        <v>27.69330644381137</v>
      </c>
      <c r="AO350" s="7">
        <f t="shared" si="210"/>
        <v>13.873459533507518</v>
      </c>
      <c r="AP350" s="7">
        <f t="shared" si="200"/>
        <v>0.57814101191461731</v>
      </c>
      <c r="AQ350" s="7">
        <f t="shared" si="200"/>
        <v>13.873459533507518</v>
      </c>
      <c r="AR350" s="7">
        <f t="shared" si="200"/>
        <v>27.69330644381137</v>
      </c>
      <c r="AS350" s="7">
        <f t="shared" si="200"/>
        <v>41.44180214146477</v>
      </c>
      <c r="AT350" s="7">
        <f t="shared" si="222"/>
        <v>55.066527078146095</v>
      </c>
      <c r="AU350" s="7">
        <f t="shared" si="222"/>
        <v>68.500074628915812</v>
      </c>
      <c r="AV350" s="7">
        <f t="shared" si="222"/>
        <v>81.645304884950619</v>
      </c>
      <c r="AW350" s="7">
        <f t="shared" si="222"/>
        <v>94.352851016946317</v>
      </c>
      <c r="AX350" s="7">
        <f t="shared" si="222"/>
        <v>106.38100632281946</v>
      </c>
      <c r="AY350" s="7">
        <f t="shared" si="199"/>
        <v>117.32433259433904</v>
      </c>
      <c r="AZ350" s="7">
        <f t="shared" si="199"/>
        <v>126.50168538892592</v>
      </c>
      <c r="BA350" s="7">
        <f t="shared" si="199"/>
        <v>132.86131876456849</v>
      </c>
      <c r="BB350" s="7">
        <f t="shared" si="199"/>
        <v>135.18185898808568</v>
      </c>
      <c r="BC350" s="7">
        <f t="shared" si="211"/>
        <v>99.788535240721544</v>
      </c>
      <c r="BD350" s="7">
        <f t="shared" si="203"/>
        <v>13.305138032096206</v>
      </c>
      <c r="BE350" s="40">
        <f t="shared" si="212"/>
        <v>1.0297495555763521</v>
      </c>
      <c r="BF350" s="40">
        <f t="shared" si="213"/>
        <v>0</v>
      </c>
      <c r="BG350" s="40">
        <f t="shared" si="214"/>
        <v>0</v>
      </c>
      <c r="BH350" s="40">
        <f t="shared" si="214"/>
        <v>0</v>
      </c>
      <c r="BI350" s="40">
        <f t="shared" si="214"/>
        <v>0</v>
      </c>
      <c r="BJ350" s="40">
        <f t="shared" si="214"/>
        <v>0</v>
      </c>
      <c r="BK350" s="40">
        <f t="shared" si="214"/>
        <v>0</v>
      </c>
      <c r="BL350" s="40">
        <f t="shared" si="215"/>
        <v>204.53515876925667</v>
      </c>
      <c r="BM350" s="40">
        <f t="shared" si="215"/>
        <v>515.91021185077261</v>
      </c>
      <c r="BN350" s="40">
        <f t="shared" si="215"/>
        <v>806.06556963638889</v>
      </c>
      <c r="BO350" s="40">
        <f t="shared" si="215"/>
        <v>1055.2276239974151</v>
      </c>
      <c r="BP350" s="40">
        <f t="shared" si="215"/>
        <v>1246.4163926889116</v>
      </c>
      <c r="BQ350" s="40">
        <f t="shared" si="215"/>
        <v>1366.6026770789315</v>
      </c>
      <c r="BR350" s="40">
        <f t="shared" si="216"/>
        <v>1407.5959805035209</v>
      </c>
      <c r="BS350" s="40">
        <f t="shared" si="216"/>
        <v>1366.6026770789315</v>
      </c>
      <c r="BT350" s="40">
        <f t="shared" si="216"/>
        <v>1246.4163926889116</v>
      </c>
      <c r="BU350" s="40">
        <f t="shared" si="216"/>
        <v>1055.2276239974151</v>
      </c>
      <c r="BV350" s="40">
        <f t="shared" si="216"/>
        <v>806.06556963638889</v>
      </c>
      <c r="BW350" s="40">
        <f t="shared" si="216"/>
        <v>515.91021185077261</v>
      </c>
      <c r="BX350" s="40">
        <f t="shared" si="201"/>
        <v>204.53515876925667</v>
      </c>
      <c r="BY350" s="40">
        <f t="shared" si="201"/>
        <v>0</v>
      </c>
      <c r="BZ350" s="40">
        <f t="shared" si="201"/>
        <v>0</v>
      </c>
      <c r="CA350" s="40">
        <f t="shared" si="201"/>
        <v>0</v>
      </c>
      <c r="CB350" s="40">
        <f t="shared" si="223"/>
        <v>0</v>
      </c>
      <c r="CC350" s="40">
        <f t="shared" si="223"/>
        <v>0</v>
      </c>
      <c r="CD350" s="40">
        <f t="shared" si="223"/>
        <v>0</v>
      </c>
      <c r="CE350" s="40">
        <f t="shared" si="217"/>
        <v>717.87395005679571</v>
      </c>
      <c r="CF350" s="10">
        <f t="shared" si="204"/>
        <v>1.7416384956929833</v>
      </c>
      <c r="CG350" s="14">
        <v>44535</v>
      </c>
      <c r="CH350" s="35">
        <f t="shared" si="205"/>
        <v>6.6580645161290324</v>
      </c>
      <c r="CI350" s="7">
        <f t="shared" si="206"/>
        <v>42.407011756254597</v>
      </c>
      <c r="CJ350" s="7">
        <f t="shared" si="218"/>
        <v>21.627575995689845</v>
      </c>
      <c r="CK350" s="10">
        <f t="shared" si="207"/>
        <v>23.332964588133695</v>
      </c>
    </row>
    <row r="351" spans="1:89" ht="15.75" thickBot="1" x14ac:dyDescent="0.3">
      <c r="A351" s="8">
        <v>340</v>
      </c>
      <c r="B351" s="3" t="s">
        <v>27</v>
      </c>
      <c r="C351" s="14">
        <v>44536</v>
      </c>
      <c r="D351" s="11">
        <f t="shared" si="208"/>
        <v>-22.796171710951487</v>
      </c>
      <c r="E351" s="8">
        <f t="shared" si="219"/>
        <v>-180</v>
      </c>
      <c r="F351" s="3">
        <f t="shared" si="219"/>
        <v>-165</v>
      </c>
      <c r="G351" s="3">
        <f t="shared" si="219"/>
        <v>-150</v>
      </c>
      <c r="H351" s="3">
        <f t="shared" si="219"/>
        <v>-135</v>
      </c>
      <c r="I351" s="3">
        <f t="shared" si="219"/>
        <v>-120</v>
      </c>
      <c r="J351" s="3">
        <f t="shared" si="219"/>
        <v>-105</v>
      </c>
      <c r="K351" s="3">
        <f t="shared" si="219"/>
        <v>-90</v>
      </c>
      <c r="L351" s="3">
        <f t="shared" si="220"/>
        <v>-75</v>
      </c>
      <c r="M351" s="3">
        <f t="shared" si="220"/>
        <v>-60</v>
      </c>
      <c r="N351" s="3">
        <f t="shared" si="220"/>
        <v>-45</v>
      </c>
      <c r="O351" s="3">
        <f t="shared" si="220"/>
        <v>-30</v>
      </c>
      <c r="P351" s="3">
        <f t="shared" si="220"/>
        <v>-15</v>
      </c>
      <c r="Q351" s="3">
        <f t="shared" si="220"/>
        <v>0</v>
      </c>
      <c r="R351" s="3">
        <f t="shared" si="220"/>
        <v>15</v>
      </c>
      <c r="S351" s="3">
        <f t="shared" si="221"/>
        <v>30</v>
      </c>
      <c r="T351" s="3">
        <f t="shared" si="221"/>
        <v>45</v>
      </c>
      <c r="U351" s="3">
        <f t="shared" si="202"/>
        <v>60</v>
      </c>
      <c r="V351" s="3">
        <f t="shared" si="202"/>
        <v>75</v>
      </c>
      <c r="W351" s="3">
        <f t="shared" si="202"/>
        <v>90</v>
      </c>
      <c r="X351" s="3">
        <f t="shared" si="202"/>
        <v>105</v>
      </c>
      <c r="Y351" s="3">
        <f t="shared" si="202"/>
        <v>120</v>
      </c>
      <c r="Z351" s="3">
        <f t="shared" si="198"/>
        <v>135</v>
      </c>
      <c r="AA351" s="3">
        <f t="shared" si="198"/>
        <v>150</v>
      </c>
      <c r="AB351" s="3">
        <f t="shared" si="198"/>
        <v>165</v>
      </c>
      <c r="AC351" s="3">
        <f t="shared" si="198"/>
        <v>180</v>
      </c>
      <c r="AD351" s="7">
        <f t="shared" si="209"/>
        <v>135.08382828904851</v>
      </c>
      <c r="AE351" s="7">
        <f t="shared" si="209"/>
        <v>132.76867264531896</v>
      </c>
      <c r="AF351" s="7">
        <f t="shared" si="209"/>
        <v>126.42154573899509</v>
      </c>
      <c r="AG351" s="7">
        <f t="shared" si="209"/>
        <v>117.25808628090068</v>
      </c>
      <c r="AH351" s="7">
        <f t="shared" si="209"/>
        <v>106.32723086279505</v>
      </c>
      <c r="AI351" s="7">
        <f t="shared" si="209"/>
        <v>94.309596899943273</v>
      </c>
      <c r="AJ351" s="7">
        <f t="shared" si="210"/>
        <v>81.6108960984606</v>
      </c>
      <c r="AK351" s="7">
        <f t="shared" si="210"/>
        <v>68.473252323988987</v>
      </c>
      <c r="AL351" s="7">
        <f t="shared" si="210"/>
        <v>55.046417024731319</v>
      </c>
      <c r="AM351" s="7">
        <f t="shared" si="210"/>
        <v>41.427881899902431</v>
      </c>
      <c r="AN351" s="7">
        <f t="shared" si="210"/>
        <v>27.685491316323851</v>
      </c>
      <c r="AO351" s="7">
        <f t="shared" si="210"/>
        <v>13.872944455198825</v>
      </c>
      <c r="AP351" s="7">
        <f t="shared" si="200"/>
        <v>0.67617171095174966</v>
      </c>
      <c r="AQ351" s="7">
        <f t="shared" si="200"/>
        <v>13.872944455198825</v>
      </c>
      <c r="AR351" s="7">
        <f t="shared" si="200"/>
        <v>27.685491316323851</v>
      </c>
      <c r="AS351" s="7">
        <f t="shared" si="200"/>
        <v>41.427881899902431</v>
      </c>
      <c r="AT351" s="7">
        <f t="shared" si="222"/>
        <v>55.046417024731319</v>
      </c>
      <c r="AU351" s="7">
        <f t="shared" si="222"/>
        <v>68.473252323988987</v>
      </c>
      <c r="AV351" s="7">
        <f t="shared" si="222"/>
        <v>81.6108960984606</v>
      </c>
      <c r="AW351" s="7">
        <f t="shared" si="222"/>
        <v>94.309596899943273</v>
      </c>
      <c r="AX351" s="7">
        <f t="shared" si="222"/>
        <v>106.32723086279505</v>
      </c>
      <c r="AY351" s="7">
        <f t="shared" si="199"/>
        <v>117.25808628090068</v>
      </c>
      <c r="AZ351" s="7">
        <f t="shared" si="199"/>
        <v>126.42154573899509</v>
      </c>
      <c r="BA351" s="7">
        <f t="shared" si="199"/>
        <v>132.76867264531896</v>
      </c>
      <c r="BB351" s="7">
        <f t="shared" si="199"/>
        <v>135.08382828904851</v>
      </c>
      <c r="BC351" s="7">
        <f t="shared" si="211"/>
        <v>99.836081442612098</v>
      </c>
      <c r="BD351" s="7">
        <f t="shared" si="203"/>
        <v>13.311477525681614</v>
      </c>
      <c r="BE351" s="40">
        <f t="shared" si="212"/>
        <v>1.0299909820322035</v>
      </c>
      <c r="BF351" s="40">
        <f t="shared" si="213"/>
        <v>0</v>
      </c>
      <c r="BG351" s="40">
        <f t="shared" si="214"/>
        <v>0</v>
      </c>
      <c r="BH351" s="40">
        <f t="shared" si="214"/>
        <v>0</v>
      </c>
      <c r="BI351" s="40">
        <f t="shared" si="214"/>
        <v>0</v>
      </c>
      <c r="BJ351" s="40">
        <f t="shared" si="214"/>
        <v>0</v>
      </c>
      <c r="BK351" s="40">
        <f t="shared" si="214"/>
        <v>0</v>
      </c>
      <c r="BL351" s="40">
        <f t="shared" si="215"/>
        <v>205.41967010054358</v>
      </c>
      <c r="BM351" s="40">
        <f t="shared" si="215"/>
        <v>516.6443838187555</v>
      </c>
      <c r="BN351" s="40">
        <f t="shared" si="215"/>
        <v>806.65964762022895</v>
      </c>
      <c r="BO351" s="40">
        <f t="shared" si="215"/>
        <v>1055.7014005497774</v>
      </c>
      <c r="BP351" s="40">
        <f t="shared" si="215"/>
        <v>1246.7978587062084</v>
      </c>
      <c r="BQ351" s="40">
        <f t="shared" si="215"/>
        <v>1366.9261142679895</v>
      </c>
      <c r="BR351" s="40">
        <f t="shared" si="216"/>
        <v>1407.8996251399144</v>
      </c>
      <c r="BS351" s="40">
        <f t="shared" si="216"/>
        <v>1366.9261142679895</v>
      </c>
      <c r="BT351" s="40">
        <f t="shared" si="216"/>
        <v>1246.7978587062084</v>
      </c>
      <c r="BU351" s="40">
        <f t="shared" si="216"/>
        <v>1055.7014005497774</v>
      </c>
      <c r="BV351" s="40">
        <f t="shared" si="216"/>
        <v>806.65964762022895</v>
      </c>
      <c r="BW351" s="40">
        <f t="shared" si="216"/>
        <v>516.6443838187555</v>
      </c>
      <c r="BX351" s="40">
        <f t="shared" si="201"/>
        <v>205.41967010054358</v>
      </c>
      <c r="BY351" s="40">
        <f t="shared" si="201"/>
        <v>0</v>
      </c>
      <c r="BZ351" s="40">
        <f t="shared" si="201"/>
        <v>0</v>
      </c>
      <c r="CA351" s="40">
        <f t="shared" si="201"/>
        <v>0</v>
      </c>
      <c r="CB351" s="40">
        <f t="shared" si="223"/>
        <v>0</v>
      </c>
      <c r="CC351" s="40">
        <f t="shared" si="223"/>
        <v>0</v>
      </c>
      <c r="CD351" s="40">
        <f t="shared" si="223"/>
        <v>0</v>
      </c>
      <c r="CE351" s="40">
        <f t="shared" si="217"/>
        <v>718.02880882135639</v>
      </c>
      <c r="CF351" s="10">
        <f t="shared" si="204"/>
        <v>1.7424683334627913</v>
      </c>
      <c r="CG351" s="14">
        <v>44536</v>
      </c>
      <c r="CH351" s="35">
        <f t="shared" si="205"/>
        <v>6.6580645161290324</v>
      </c>
      <c r="CI351" s="7">
        <f t="shared" si="206"/>
        <v>42.429004066048464</v>
      </c>
      <c r="CJ351" s="7">
        <f t="shared" si="218"/>
        <v>21.638792073684716</v>
      </c>
      <c r="CK351" s="10">
        <f t="shared" si="207"/>
        <v>23.33980705151729</v>
      </c>
    </row>
    <row r="352" spans="1:89" ht="15.75" thickBot="1" x14ac:dyDescent="0.3">
      <c r="A352" s="8">
        <v>341</v>
      </c>
      <c r="B352" s="3" t="s">
        <v>27</v>
      </c>
      <c r="C352" s="14">
        <v>44537</v>
      </c>
      <c r="D352" s="11">
        <f t="shared" si="208"/>
        <v>-22.887447412329035</v>
      </c>
      <c r="E352" s="8">
        <f t="shared" si="219"/>
        <v>-180</v>
      </c>
      <c r="F352" s="3">
        <f t="shared" si="219"/>
        <v>-165</v>
      </c>
      <c r="G352" s="3">
        <f t="shared" si="219"/>
        <v>-150</v>
      </c>
      <c r="H352" s="3">
        <f t="shared" si="219"/>
        <v>-135</v>
      </c>
      <c r="I352" s="3">
        <f t="shared" si="219"/>
        <v>-120</v>
      </c>
      <c r="J352" s="3">
        <f t="shared" si="219"/>
        <v>-105</v>
      </c>
      <c r="K352" s="3">
        <f t="shared" ref="K352:K376" si="224">(K$11-12)*15</f>
        <v>-90</v>
      </c>
      <c r="L352" s="3">
        <f t="shared" si="220"/>
        <v>-75</v>
      </c>
      <c r="M352" s="3">
        <f t="shared" si="220"/>
        <v>-60</v>
      </c>
      <c r="N352" s="3">
        <f t="shared" si="220"/>
        <v>-45</v>
      </c>
      <c r="O352" s="3">
        <f t="shared" si="220"/>
        <v>-30</v>
      </c>
      <c r="P352" s="3">
        <f t="shared" si="220"/>
        <v>-15</v>
      </c>
      <c r="Q352" s="3">
        <f t="shared" si="220"/>
        <v>0</v>
      </c>
      <c r="R352" s="3">
        <f t="shared" si="220"/>
        <v>15</v>
      </c>
      <c r="S352" s="3">
        <f t="shared" si="221"/>
        <v>30</v>
      </c>
      <c r="T352" s="3">
        <f t="shared" si="221"/>
        <v>45</v>
      </c>
      <c r="U352" s="3">
        <f t="shared" si="202"/>
        <v>60</v>
      </c>
      <c r="V352" s="3">
        <f t="shared" si="202"/>
        <v>75</v>
      </c>
      <c r="W352" s="3">
        <f t="shared" si="202"/>
        <v>90</v>
      </c>
      <c r="X352" s="3">
        <f t="shared" si="202"/>
        <v>105</v>
      </c>
      <c r="Y352" s="3">
        <f t="shared" si="202"/>
        <v>120</v>
      </c>
      <c r="Z352" s="3">
        <f t="shared" si="198"/>
        <v>135</v>
      </c>
      <c r="AA352" s="3">
        <f t="shared" si="198"/>
        <v>150</v>
      </c>
      <c r="AB352" s="3">
        <f t="shared" si="198"/>
        <v>165</v>
      </c>
      <c r="AC352" s="3">
        <f t="shared" si="198"/>
        <v>180</v>
      </c>
      <c r="AD352" s="7">
        <f t="shared" si="209"/>
        <v>134.99255258767096</v>
      </c>
      <c r="AE352" s="7">
        <f t="shared" si="209"/>
        <v>132.68239560721528</v>
      </c>
      <c r="AF352" s="7">
        <f t="shared" si="209"/>
        <v>126.34689139817554</v>
      </c>
      <c r="AG352" s="7">
        <f t="shared" si="209"/>
        <v>117.19636261038038</v>
      </c>
      <c r="AH352" s="7">
        <f t="shared" si="209"/>
        <v>106.27713003242187</v>
      </c>
      <c r="AI352" s="7">
        <f t="shared" si="209"/>
        <v>94.269314140126681</v>
      </c>
      <c r="AJ352" s="7">
        <f t="shared" si="210"/>
        <v>81.578877814241523</v>
      </c>
      <c r="AK352" s="7">
        <f t="shared" si="210"/>
        <v>68.448333296262049</v>
      </c>
      <c r="AL352" s="7">
        <f t="shared" si="210"/>
        <v>55.02779368148358</v>
      </c>
      <c r="AM352" s="7">
        <f t="shared" si="210"/>
        <v>41.415088324506947</v>
      </c>
      <c r="AN352" s="7">
        <f t="shared" si="210"/>
        <v>27.678500332628037</v>
      </c>
      <c r="AO352" s="7">
        <f t="shared" si="210"/>
        <v>13.873075403608482</v>
      </c>
      <c r="AP352" s="7">
        <f t="shared" si="200"/>
        <v>0.7674474123288999</v>
      </c>
      <c r="AQ352" s="7">
        <f t="shared" si="200"/>
        <v>13.873075403608482</v>
      </c>
      <c r="AR352" s="7">
        <f t="shared" si="200"/>
        <v>27.678500332628037</v>
      </c>
      <c r="AS352" s="7">
        <f t="shared" si="200"/>
        <v>41.415088324506947</v>
      </c>
      <c r="AT352" s="7">
        <f t="shared" si="222"/>
        <v>55.02779368148358</v>
      </c>
      <c r="AU352" s="7">
        <f t="shared" si="222"/>
        <v>68.448333296262049</v>
      </c>
      <c r="AV352" s="7">
        <f t="shared" si="222"/>
        <v>81.578877814241523</v>
      </c>
      <c r="AW352" s="7">
        <f t="shared" si="222"/>
        <v>94.269314140126681</v>
      </c>
      <c r="AX352" s="7">
        <f t="shared" si="222"/>
        <v>106.27713003242187</v>
      </c>
      <c r="AY352" s="7">
        <f t="shared" si="199"/>
        <v>117.19636261038038</v>
      </c>
      <c r="AZ352" s="7">
        <f t="shared" si="199"/>
        <v>126.34689139817554</v>
      </c>
      <c r="BA352" s="7">
        <f t="shared" si="199"/>
        <v>132.68239560721528</v>
      </c>
      <c r="BB352" s="7">
        <f t="shared" si="199"/>
        <v>134.99255258767096</v>
      </c>
      <c r="BC352" s="7">
        <f t="shared" si="211"/>
        <v>99.880419052656848</v>
      </c>
      <c r="BD352" s="7">
        <f t="shared" si="203"/>
        <v>13.317389207020913</v>
      </c>
      <c r="BE352" s="40">
        <f t="shared" si="212"/>
        <v>1.0302235215128204</v>
      </c>
      <c r="BF352" s="40">
        <f t="shared" si="213"/>
        <v>0</v>
      </c>
      <c r="BG352" s="40">
        <f t="shared" si="214"/>
        <v>0</v>
      </c>
      <c r="BH352" s="40">
        <f t="shared" si="214"/>
        <v>0</v>
      </c>
      <c r="BI352" s="40">
        <f t="shared" si="214"/>
        <v>0</v>
      </c>
      <c r="BJ352" s="40">
        <f t="shared" si="214"/>
        <v>0</v>
      </c>
      <c r="BK352" s="40">
        <f t="shared" si="214"/>
        <v>0</v>
      </c>
      <c r="BL352" s="40">
        <f t="shared" si="215"/>
        <v>206.2445956316291</v>
      </c>
      <c r="BM352" s="40">
        <f t="shared" si="215"/>
        <v>517.3307559122851</v>
      </c>
      <c r="BN352" s="40">
        <f t="shared" si="215"/>
        <v>807.21690846400122</v>
      </c>
      <c r="BO352" s="40">
        <f t="shared" si="215"/>
        <v>1056.1477910498959</v>
      </c>
      <c r="BP352" s="40">
        <f t="shared" si="215"/>
        <v>1247.1591753994749</v>
      </c>
      <c r="BQ352" s="40">
        <f t="shared" si="215"/>
        <v>1367.2339513305515</v>
      </c>
      <c r="BR352" s="40">
        <f t="shared" si="216"/>
        <v>1408.1892212963728</v>
      </c>
      <c r="BS352" s="40">
        <f t="shared" si="216"/>
        <v>1367.2339513305515</v>
      </c>
      <c r="BT352" s="40">
        <f t="shared" si="216"/>
        <v>1247.1591753994749</v>
      </c>
      <c r="BU352" s="40">
        <f t="shared" si="216"/>
        <v>1056.1477910498959</v>
      </c>
      <c r="BV352" s="40">
        <f t="shared" si="216"/>
        <v>807.21690846400122</v>
      </c>
      <c r="BW352" s="40">
        <f t="shared" si="216"/>
        <v>517.3307559122851</v>
      </c>
      <c r="BX352" s="40">
        <f t="shared" si="201"/>
        <v>206.2445956316291</v>
      </c>
      <c r="BY352" s="40">
        <f t="shared" si="201"/>
        <v>0</v>
      </c>
      <c r="BZ352" s="40">
        <f t="shared" si="201"/>
        <v>0</v>
      </c>
      <c r="CA352" s="40">
        <f t="shared" si="201"/>
        <v>0</v>
      </c>
      <c r="CB352" s="40">
        <f t="shared" si="223"/>
        <v>0</v>
      </c>
      <c r="CC352" s="40">
        <f t="shared" si="223"/>
        <v>0</v>
      </c>
      <c r="CD352" s="40">
        <f t="shared" si="223"/>
        <v>0</v>
      </c>
      <c r="CE352" s="40">
        <f t="shared" si="217"/>
        <v>718.1765028611502</v>
      </c>
      <c r="CF352" s="10">
        <f t="shared" si="204"/>
        <v>1.7432421707405377</v>
      </c>
      <c r="CG352" s="14">
        <v>44537</v>
      </c>
      <c r="CH352" s="35">
        <f t="shared" si="205"/>
        <v>6.6580645161290324</v>
      </c>
      <c r="CI352" s="7">
        <f t="shared" si="206"/>
        <v>42.449672824291184</v>
      </c>
      <c r="CJ352" s="7">
        <f t="shared" si="218"/>
        <v>21.649333140388503</v>
      </c>
      <c r="CK352" s="10">
        <f t="shared" si="207"/>
        <v>23.346275671353762</v>
      </c>
    </row>
    <row r="353" spans="1:89" ht="15.75" thickBot="1" x14ac:dyDescent="0.3">
      <c r="A353" s="8">
        <v>342</v>
      </c>
      <c r="B353" s="3" t="s">
        <v>27</v>
      </c>
      <c r="C353" s="14">
        <v>44538</v>
      </c>
      <c r="D353" s="11">
        <f t="shared" si="208"/>
        <v>-22.971941069086743</v>
      </c>
      <c r="E353" s="8">
        <f t="shared" si="219"/>
        <v>-180</v>
      </c>
      <c r="F353" s="3">
        <f t="shared" si="219"/>
        <v>-165</v>
      </c>
      <c r="G353" s="3">
        <f t="shared" si="219"/>
        <v>-150</v>
      </c>
      <c r="H353" s="3">
        <f t="shared" si="219"/>
        <v>-135</v>
      </c>
      <c r="I353" s="3">
        <f t="shared" si="219"/>
        <v>-120</v>
      </c>
      <c r="J353" s="3">
        <f t="shared" si="219"/>
        <v>-105</v>
      </c>
      <c r="K353" s="3">
        <f t="shared" si="224"/>
        <v>-90</v>
      </c>
      <c r="L353" s="3">
        <f t="shared" si="220"/>
        <v>-75</v>
      </c>
      <c r="M353" s="3">
        <f t="shared" si="220"/>
        <v>-60</v>
      </c>
      <c r="N353" s="3">
        <f t="shared" si="220"/>
        <v>-45</v>
      </c>
      <c r="O353" s="3">
        <f t="shared" si="220"/>
        <v>-30</v>
      </c>
      <c r="P353" s="3">
        <f t="shared" si="220"/>
        <v>-15</v>
      </c>
      <c r="Q353" s="3">
        <f t="shared" si="220"/>
        <v>0</v>
      </c>
      <c r="R353" s="3">
        <f t="shared" si="220"/>
        <v>15</v>
      </c>
      <c r="S353" s="3">
        <f t="shared" si="221"/>
        <v>30</v>
      </c>
      <c r="T353" s="3">
        <f t="shared" si="221"/>
        <v>45</v>
      </c>
      <c r="U353" s="3">
        <f t="shared" si="202"/>
        <v>60</v>
      </c>
      <c r="V353" s="3">
        <f t="shared" si="202"/>
        <v>75</v>
      </c>
      <c r="W353" s="3">
        <f t="shared" si="202"/>
        <v>90</v>
      </c>
      <c r="X353" s="3">
        <f t="shared" si="202"/>
        <v>105</v>
      </c>
      <c r="Y353" s="3">
        <f t="shared" si="202"/>
        <v>120</v>
      </c>
      <c r="Z353" s="3">
        <f t="shared" si="198"/>
        <v>135</v>
      </c>
      <c r="AA353" s="3">
        <f t="shared" si="198"/>
        <v>150</v>
      </c>
      <c r="AB353" s="3">
        <f t="shared" si="198"/>
        <v>165</v>
      </c>
      <c r="AC353" s="3">
        <f t="shared" si="198"/>
        <v>180</v>
      </c>
      <c r="AD353" s="7">
        <f t="shared" si="209"/>
        <v>134.90805893091326</v>
      </c>
      <c r="AE353" s="7">
        <f t="shared" si="209"/>
        <v>132.60251648215996</v>
      </c>
      <c r="AF353" s="7">
        <f t="shared" si="209"/>
        <v>126.27775254406741</v>
      </c>
      <c r="AG353" s="7">
        <f t="shared" si="209"/>
        <v>117.13918905858871</v>
      </c>
      <c r="AH353" s="7">
        <f t="shared" si="209"/>
        <v>106.23072539975863</v>
      </c>
      <c r="AI353" s="7">
        <f t="shared" si="209"/>
        <v>94.232016712029676</v>
      </c>
      <c r="AJ353" s="7">
        <f t="shared" si="210"/>
        <v>81.549255405400103</v>
      </c>
      <c r="AK353" s="7">
        <f t="shared" si="210"/>
        <v>68.42531320134411</v>
      </c>
      <c r="AL353" s="7">
        <f t="shared" si="210"/>
        <v>55.010641004206597</v>
      </c>
      <c r="AM353" s="7">
        <f t="shared" si="210"/>
        <v>41.403389422094541</v>
      </c>
      <c r="AN353" s="7">
        <f t="shared" si="210"/>
        <v>27.672274483274641</v>
      </c>
      <c r="AO353" s="7">
        <f t="shared" si="210"/>
        <v>13.873721365076479</v>
      </c>
      <c r="AP353" s="7">
        <f t="shared" si="200"/>
        <v>0.85194106908654699</v>
      </c>
      <c r="AQ353" s="7">
        <f t="shared" si="200"/>
        <v>13.873721365076479</v>
      </c>
      <c r="AR353" s="7">
        <f t="shared" si="200"/>
        <v>27.672274483274641</v>
      </c>
      <c r="AS353" s="7">
        <f t="shared" si="200"/>
        <v>41.403389422094541</v>
      </c>
      <c r="AT353" s="7">
        <f t="shared" si="222"/>
        <v>55.010641004206597</v>
      </c>
      <c r="AU353" s="7">
        <f t="shared" si="222"/>
        <v>68.42531320134411</v>
      </c>
      <c r="AV353" s="7">
        <f t="shared" si="222"/>
        <v>81.549255405400103</v>
      </c>
      <c r="AW353" s="7">
        <f t="shared" si="222"/>
        <v>94.232016712029676</v>
      </c>
      <c r="AX353" s="7">
        <f t="shared" si="222"/>
        <v>106.23072539975863</v>
      </c>
      <c r="AY353" s="7">
        <f t="shared" si="199"/>
        <v>117.13918905858871</v>
      </c>
      <c r="AZ353" s="7">
        <f t="shared" si="199"/>
        <v>126.27775254406741</v>
      </c>
      <c r="BA353" s="7">
        <f t="shared" si="199"/>
        <v>132.60251648215996</v>
      </c>
      <c r="BB353" s="7">
        <f t="shared" si="199"/>
        <v>134.90805893091326</v>
      </c>
      <c r="BC353" s="7">
        <f t="shared" si="211"/>
        <v>99.921520771052144</v>
      </c>
      <c r="BD353" s="7">
        <f t="shared" si="203"/>
        <v>13.322869436140286</v>
      </c>
      <c r="BE353" s="40">
        <f t="shared" si="212"/>
        <v>1.0304471051117361</v>
      </c>
      <c r="BF353" s="40">
        <f t="shared" si="213"/>
        <v>0</v>
      </c>
      <c r="BG353" s="40">
        <f t="shared" si="214"/>
        <v>0</v>
      </c>
      <c r="BH353" s="40">
        <f t="shared" si="214"/>
        <v>0</v>
      </c>
      <c r="BI353" s="40">
        <f t="shared" si="214"/>
        <v>0</v>
      </c>
      <c r="BJ353" s="40">
        <f t="shared" si="214"/>
        <v>0</v>
      </c>
      <c r="BK353" s="40">
        <f t="shared" si="214"/>
        <v>0</v>
      </c>
      <c r="BL353" s="40">
        <f t="shared" si="215"/>
        <v>207.00974545531156</v>
      </c>
      <c r="BM353" s="40">
        <f t="shared" si="215"/>
        <v>517.96937084038825</v>
      </c>
      <c r="BN353" s="40">
        <f t="shared" si="215"/>
        <v>807.73761164055043</v>
      </c>
      <c r="BO353" s="40">
        <f t="shared" si="215"/>
        <v>1056.567241109926</v>
      </c>
      <c r="BP353" s="40">
        <f t="shared" si="215"/>
        <v>1247.5009312105828</v>
      </c>
      <c r="BQ353" s="40">
        <f t="shared" si="215"/>
        <v>1367.5268664950029</v>
      </c>
      <c r="BR353" s="40">
        <f t="shared" si="216"/>
        <v>1408.4654778257891</v>
      </c>
      <c r="BS353" s="40">
        <f t="shared" si="216"/>
        <v>1367.5268664950029</v>
      </c>
      <c r="BT353" s="40">
        <f t="shared" si="216"/>
        <v>1247.5009312105828</v>
      </c>
      <c r="BU353" s="40">
        <f t="shared" si="216"/>
        <v>1056.567241109926</v>
      </c>
      <c r="BV353" s="40">
        <f t="shared" si="216"/>
        <v>807.73761164055043</v>
      </c>
      <c r="BW353" s="40">
        <f t="shared" si="216"/>
        <v>517.96937084038825</v>
      </c>
      <c r="BX353" s="40">
        <f t="shared" si="201"/>
        <v>207.00974545531156</v>
      </c>
      <c r="BY353" s="40">
        <f t="shared" si="201"/>
        <v>0</v>
      </c>
      <c r="BZ353" s="40">
        <f t="shared" si="201"/>
        <v>0</v>
      </c>
      <c r="CA353" s="40">
        <f t="shared" si="201"/>
        <v>0</v>
      </c>
      <c r="CB353" s="40">
        <f t="shared" si="223"/>
        <v>0</v>
      </c>
      <c r="CC353" s="40">
        <f t="shared" si="223"/>
        <v>0</v>
      </c>
      <c r="CD353" s="40">
        <f t="shared" si="223"/>
        <v>0</v>
      </c>
      <c r="CE353" s="40">
        <f t="shared" si="217"/>
        <v>718.31739369115246</v>
      </c>
      <c r="CF353" s="10">
        <f t="shared" si="204"/>
        <v>1.7439595310547629</v>
      </c>
      <c r="CG353" s="14">
        <v>44538</v>
      </c>
      <c r="CH353" s="35">
        <f t="shared" si="205"/>
        <v>6.6580645161290324</v>
      </c>
      <c r="CI353" s="7">
        <f t="shared" si="206"/>
        <v>42.469039324752842</v>
      </c>
      <c r="CJ353" s="7">
        <f t="shared" si="218"/>
        <v>21.659210055623952</v>
      </c>
      <c r="CK353" s="10">
        <f t="shared" si="207"/>
        <v>23.352385204119187</v>
      </c>
    </row>
    <row r="354" spans="1:89" ht="15.75" thickBot="1" x14ac:dyDescent="0.3">
      <c r="A354" s="8">
        <v>343</v>
      </c>
      <c r="B354" s="3" t="s">
        <v>27</v>
      </c>
      <c r="C354" s="14">
        <v>44539</v>
      </c>
      <c r="D354" s="11">
        <f t="shared" si="208"/>
        <v>-23.049627643930581</v>
      </c>
      <c r="E354" s="8">
        <f t="shared" si="219"/>
        <v>-180</v>
      </c>
      <c r="F354" s="3">
        <f t="shared" si="219"/>
        <v>-165</v>
      </c>
      <c r="G354" s="3">
        <f t="shared" si="219"/>
        <v>-150</v>
      </c>
      <c r="H354" s="3">
        <f t="shared" si="219"/>
        <v>-135</v>
      </c>
      <c r="I354" s="3">
        <f t="shared" si="219"/>
        <v>-120</v>
      </c>
      <c r="J354" s="3">
        <f t="shared" si="219"/>
        <v>-105</v>
      </c>
      <c r="K354" s="3">
        <f t="shared" si="224"/>
        <v>-90</v>
      </c>
      <c r="L354" s="3">
        <f t="shared" si="220"/>
        <v>-75</v>
      </c>
      <c r="M354" s="3">
        <f t="shared" si="220"/>
        <v>-60</v>
      </c>
      <c r="N354" s="3">
        <f t="shared" si="220"/>
        <v>-45</v>
      </c>
      <c r="O354" s="3">
        <f t="shared" si="220"/>
        <v>-30</v>
      </c>
      <c r="P354" s="3">
        <f t="shared" si="220"/>
        <v>-15</v>
      </c>
      <c r="Q354" s="3">
        <f t="shared" si="220"/>
        <v>0</v>
      </c>
      <c r="R354" s="3">
        <f t="shared" si="220"/>
        <v>15</v>
      </c>
      <c r="S354" s="3">
        <f t="shared" si="221"/>
        <v>30</v>
      </c>
      <c r="T354" s="3">
        <f t="shared" si="221"/>
        <v>45</v>
      </c>
      <c r="U354" s="3">
        <f t="shared" si="202"/>
        <v>60</v>
      </c>
      <c r="V354" s="3">
        <f t="shared" si="202"/>
        <v>75</v>
      </c>
      <c r="W354" s="3">
        <f t="shared" si="202"/>
        <v>90</v>
      </c>
      <c r="X354" s="3">
        <f t="shared" si="202"/>
        <v>105</v>
      </c>
      <c r="Y354" s="3">
        <f t="shared" si="202"/>
        <v>120</v>
      </c>
      <c r="Z354" s="3">
        <f t="shared" si="202"/>
        <v>135</v>
      </c>
      <c r="AA354" s="3">
        <f t="shared" si="202"/>
        <v>150</v>
      </c>
      <c r="AB354" s="3">
        <f t="shared" si="202"/>
        <v>165</v>
      </c>
      <c r="AC354" s="3">
        <f t="shared" si="202"/>
        <v>180</v>
      </c>
      <c r="AD354" s="7">
        <f t="shared" si="209"/>
        <v>134.8303723560694</v>
      </c>
      <c r="AE354" s="7">
        <f t="shared" si="209"/>
        <v>132.52906194696041</v>
      </c>
      <c r="AF354" s="7">
        <f t="shared" si="209"/>
        <v>126.21415709425527</v>
      </c>
      <c r="AG354" s="7">
        <f t="shared" si="209"/>
        <v>117.0865910518409</v>
      </c>
      <c r="AH354" s="7">
        <f t="shared" si="209"/>
        <v>106.18803692458135</v>
      </c>
      <c r="AI354" s="7">
        <f t="shared" si="209"/>
        <v>94.197717533353725</v>
      </c>
      <c r="AJ354" s="7">
        <f t="shared" si="210"/>
        <v>81.522033800735286</v>
      </c>
      <c r="AK354" s="7">
        <f t="shared" si="210"/>
        <v>68.404187933007947</v>
      </c>
      <c r="AL354" s="7">
        <f t="shared" si="210"/>
        <v>54.994944000552842</v>
      </c>
      <c r="AM354" s="7">
        <f t="shared" si="210"/>
        <v>41.392755353558151</v>
      </c>
      <c r="AN354" s="7">
        <f t="shared" si="210"/>
        <v>27.666758777183908</v>
      </c>
      <c r="AO354" s="7">
        <f t="shared" si="210"/>
        <v>13.874760392794999</v>
      </c>
      <c r="AP354" s="7">
        <f t="shared" si="200"/>
        <v>0.9296276439306802</v>
      </c>
      <c r="AQ354" s="7">
        <f t="shared" si="200"/>
        <v>13.874760392794999</v>
      </c>
      <c r="AR354" s="7">
        <f t="shared" si="200"/>
        <v>27.666758777183908</v>
      </c>
      <c r="AS354" s="7">
        <f t="shared" si="200"/>
        <v>41.392755353558151</v>
      </c>
      <c r="AT354" s="7">
        <f t="shared" si="222"/>
        <v>54.994944000552842</v>
      </c>
      <c r="AU354" s="7">
        <f t="shared" si="222"/>
        <v>68.404187933007947</v>
      </c>
      <c r="AV354" s="7">
        <f t="shared" si="222"/>
        <v>81.522033800735286</v>
      </c>
      <c r="AW354" s="7">
        <f t="shared" si="222"/>
        <v>94.197717533353725</v>
      </c>
      <c r="AX354" s="7">
        <f t="shared" si="222"/>
        <v>106.18803692458135</v>
      </c>
      <c r="AY354" s="7">
        <f t="shared" si="222"/>
        <v>117.0865910518409</v>
      </c>
      <c r="AZ354" s="7">
        <f t="shared" si="222"/>
        <v>126.21415709425527</v>
      </c>
      <c r="BA354" s="7">
        <f t="shared" si="222"/>
        <v>132.52906194696041</v>
      </c>
      <c r="BB354" s="7">
        <f t="shared" si="222"/>
        <v>134.8303723560694</v>
      </c>
      <c r="BC354" s="7">
        <f t="shared" si="211"/>
        <v>99.959361126807181</v>
      </c>
      <c r="BD354" s="7">
        <f t="shared" si="203"/>
        <v>13.327914816907624</v>
      </c>
      <c r="BE354" s="40">
        <f t="shared" si="212"/>
        <v>1.0306616665763046</v>
      </c>
      <c r="BF354" s="40">
        <f t="shared" si="213"/>
        <v>0</v>
      </c>
      <c r="BG354" s="40">
        <f t="shared" si="214"/>
        <v>0</v>
      </c>
      <c r="BH354" s="40">
        <f t="shared" si="214"/>
        <v>0</v>
      </c>
      <c r="BI354" s="40">
        <f t="shared" si="214"/>
        <v>0</v>
      </c>
      <c r="BJ354" s="40">
        <f t="shared" si="214"/>
        <v>0</v>
      </c>
      <c r="BK354" s="40">
        <f t="shared" si="214"/>
        <v>0</v>
      </c>
      <c r="BL354" s="40">
        <f t="shared" si="215"/>
        <v>207.71494280417366</v>
      </c>
      <c r="BM354" s="40">
        <f t="shared" si="215"/>
        <v>518.56026770663482</v>
      </c>
      <c r="BN354" s="40">
        <f t="shared" si="215"/>
        <v>808.22199741318195</v>
      </c>
      <c r="BO354" s="40">
        <f t="shared" si="215"/>
        <v>1056.9601637329538</v>
      </c>
      <c r="BP354" s="40">
        <f t="shared" si="215"/>
        <v>1247.8236716905139</v>
      </c>
      <c r="BQ354" s="40">
        <f t="shared" si="215"/>
        <v>1367.8054886354153</v>
      </c>
      <c r="BR354" s="40">
        <f t="shared" si="216"/>
        <v>1408.7290520221898</v>
      </c>
      <c r="BS354" s="40">
        <f t="shared" si="216"/>
        <v>1367.8054886354153</v>
      </c>
      <c r="BT354" s="40">
        <f t="shared" si="216"/>
        <v>1247.8236716905139</v>
      </c>
      <c r="BU354" s="40">
        <f t="shared" si="216"/>
        <v>1056.9601637329538</v>
      </c>
      <c r="BV354" s="40">
        <f t="shared" si="216"/>
        <v>808.22199741318195</v>
      </c>
      <c r="BW354" s="40">
        <f t="shared" si="216"/>
        <v>518.56026770663482</v>
      </c>
      <c r="BX354" s="40">
        <f t="shared" si="201"/>
        <v>207.71494280417366</v>
      </c>
      <c r="BY354" s="40">
        <f t="shared" si="201"/>
        <v>0</v>
      </c>
      <c r="BZ354" s="40">
        <f t="shared" si="201"/>
        <v>0</v>
      </c>
      <c r="CA354" s="40">
        <f t="shared" si="201"/>
        <v>0</v>
      </c>
      <c r="CB354" s="40">
        <f t="shared" si="223"/>
        <v>0</v>
      </c>
      <c r="CC354" s="40">
        <f t="shared" si="223"/>
        <v>0</v>
      </c>
      <c r="CD354" s="40">
        <f t="shared" si="223"/>
        <v>0</v>
      </c>
      <c r="CE354" s="40">
        <f t="shared" si="217"/>
        <v>718.45181653131681</v>
      </c>
      <c r="CF354" s="10">
        <f t="shared" si="204"/>
        <v>1.7446199698528144</v>
      </c>
      <c r="CG354" s="14">
        <v>44539</v>
      </c>
      <c r="CH354" s="35">
        <f t="shared" si="205"/>
        <v>6.6580645161290324</v>
      </c>
      <c r="CI354" s="7">
        <f t="shared" si="206"/>
        <v>42.487123336006647</v>
      </c>
      <c r="CJ354" s="7">
        <f t="shared" si="218"/>
        <v>21.668432901363392</v>
      </c>
      <c r="CK354" s="10">
        <f t="shared" si="207"/>
        <v>23.358149355326326</v>
      </c>
    </row>
    <row r="355" spans="1:89" ht="15.75" thickBot="1" x14ac:dyDescent="0.3">
      <c r="A355" s="8">
        <v>344</v>
      </c>
      <c r="B355" s="3" t="s">
        <v>27</v>
      </c>
      <c r="C355" s="14">
        <v>44540</v>
      </c>
      <c r="D355" s="11">
        <f t="shared" si="208"/>
        <v>-23.12048411665182</v>
      </c>
      <c r="E355" s="8">
        <f t="shared" si="219"/>
        <v>-180</v>
      </c>
      <c r="F355" s="3">
        <f t="shared" si="219"/>
        <v>-165</v>
      </c>
      <c r="G355" s="3">
        <f t="shared" si="219"/>
        <v>-150</v>
      </c>
      <c r="H355" s="3">
        <f t="shared" si="219"/>
        <v>-135</v>
      </c>
      <c r="I355" s="3">
        <f t="shared" si="219"/>
        <v>-120</v>
      </c>
      <c r="J355" s="3">
        <f t="shared" si="219"/>
        <v>-105</v>
      </c>
      <c r="K355" s="3">
        <f t="shared" si="224"/>
        <v>-90</v>
      </c>
      <c r="L355" s="3">
        <f t="shared" si="220"/>
        <v>-75</v>
      </c>
      <c r="M355" s="3">
        <f t="shared" si="220"/>
        <v>-60</v>
      </c>
      <c r="N355" s="3">
        <f t="shared" si="220"/>
        <v>-45</v>
      </c>
      <c r="O355" s="3">
        <f t="shared" si="220"/>
        <v>-30</v>
      </c>
      <c r="P355" s="3">
        <f t="shared" si="220"/>
        <v>-15</v>
      </c>
      <c r="Q355" s="3">
        <f t="shared" si="220"/>
        <v>0</v>
      </c>
      <c r="R355" s="3">
        <f t="shared" si="220"/>
        <v>15</v>
      </c>
      <c r="S355" s="3">
        <f t="shared" si="221"/>
        <v>30</v>
      </c>
      <c r="T355" s="3">
        <f t="shared" si="221"/>
        <v>45</v>
      </c>
      <c r="U355" s="3">
        <f t="shared" si="202"/>
        <v>60</v>
      </c>
      <c r="V355" s="3">
        <f t="shared" si="202"/>
        <v>75</v>
      </c>
      <c r="W355" s="3">
        <f t="shared" si="202"/>
        <v>90</v>
      </c>
      <c r="X355" s="3">
        <f t="shared" si="202"/>
        <v>105</v>
      </c>
      <c r="Y355" s="3">
        <f t="shared" si="202"/>
        <v>120</v>
      </c>
      <c r="Z355" s="3">
        <f t="shared" si="202"/>
        <v>135</v>
      </c>
      <c r="AA355" s="3">
        <f t="shared" si="202"/>
        <v>150</v>
      </c>
      <c r="AB355" s="3">
        <f t="shared" si="202"/>
        <v>165</v>
      </c>
      <c r="AC355" s="3">
        <f t="shared" si="202"/>
        <v>180</v>
      </c>
      <c r="AD355" s="7">
        <f t="shared" si="209"/>
        <v>134.75951588334817</v>
      </c>
      <c r="AE355" s="7">
        <f t="shared" si="209"/>
        <v>132.46205651845133</v>
      </c>
      <c r="AF355" s="7">
        <f t="shared" si="209"/>
        <v>126.15613070213335</v>
      </c>
      <c r="AG355" s="7">
        <f t="shared" si="209"/>
        <v>117.03859196114144</v>
      </c>
      <c r="AH355" s="7">
        <f t="shared" si="209"/>
        <v>106.14908295363685</v>
      </c>
      <c r="AI355" s="7">
        <f t="shared" si="209"/>
        <v>94.166428465277434</v>
      </c>
      <c r="AJ355" s="7">
        <f t="shared" si="210"/>
        <v>81.49721749358703</v>
      </c>
      <c r="AK355" s="7">
        <f t="shared" si="210"/>
        <v>68.384953643905618</v>
      </c>
      <c r="AL355" s="7">
        <f t="shared" si="210"/>
        <v>54.980688766951644</v>
      </c>
      <c r="AM355" s="7">
        <f t="shared" si="210"/>
        <v>41.383158494805841</v>
      </c>
      <c r="AN355" s="7">
        <f t="shared" si="210"/>
        <v>27.661902345419268</v>
      </c>
      <c r="AO355" s="7">
        <f t="shared" si="210"/>
        <v>13.876079825327484</v>
      </c>
      <c r="AP355" s="7">
        <f t="shared" si="200"/>
        <v>1.0004841166517733</v>
      </c>
      <c r="AQ355" s="7">
        <f t="shared" si="200"/>
        <v>13.876079825327484</v>
      </c>
      <c r="AR355" s="7">
        <f t="shared" si="200"/>
        <v>27.661902345419268</v>
      </c>
      <c r="AS355" s="7">
        <f t="shared" si="200"/>
        <v>41.383158494805841</v>
      </c>
      <c r="AT355" s="7">
        <f t="shared" si="222"/>
        <v>54.980688766951644</v>
      </c>
      <c r="AU355" s="7">
        <f t="shared" si="222"/>
        <v>68.384953643905618</v>
      </c>
      <c r="AV355" s="7">
        <f t="shared" si="222"/>
        <v>81.49721749358703</v>
      </c>
      <c r="AW355" s="7">
        <f t="shared" si="222"/>
        <v>94.166428465277434</v>
      </c>
      <c r="AX355" s="7">
        <f t="shared" si="222"/>
        <v>106.14908295363685</v>
      </c>
      <c r="AY355" s="7">
        <f t="shared" si="222"/>
        <v>117.03859196114144</v>
      </c>
      <c r="AZ355" s="7">
        <f t="shared" si="222"/>
        <v>126.15613070213335</v>
      </c>
      <c r="BA355" s="7">
        <f t="shared" si="222"/>
        <v>132.46205651845133</v>
      </c>
      <c r="BB355" s="7">
        <f t="shared" si="222"/>
        <v>134.75951588334817</v>
      </c>
      <c r="BC355" s="7">
        <f t="shared" si="211"/>
        <v>99.993916530115982</v>
      </c>
      <c r="BD355" s="7">
        <f t="shared" si="203"/>
        <v>13.332522204015465</v>
      </c>
      <c r="BE355" s="40">
        <f t="shared" si="212"/>
        <v>1.0308671423273339</v>
      </c>
      <c r="BF355" s="40">
        <f t="shared" si="213"/>
        <v>0</v>
      </c>
      <c r="BG355" s="40">
        <f t="shared" si="214"/>
        <v>0</v>
      </c>
      <c r="BH355" s="40">
        <f t="shared" si="214"/>
        <v>0</v>
      </c>
      <c r="BI355" s="40">
        <f t="shared" si="214"/>
        <v>0</v>
      </c>
      <c r="BJ355" s="40">
        <f t="shared" si="214"/>
        <v>0</v>
      </c>
      <c r="BK355" s="40">
        <f t="shared" si="214"/>
        <v>0</v>
      </c>
      <c r="BL355" s="40">
        <f t="shared" si="215"/>
        <v>208.36002387590835</v>
      </c>
      <c r="BM355" s="40">
        <f t="shared" si="215"/>
        <v>519.10348157010219</v>
      </c>
      <c r="BN355" s="40">
        <f t="shared" si="215"/>
        <v>808.67028615028164</v>
      </c>
      <c r="BO355" s="40">
        <f t="shared" si="215"/>
        <v>1057.3269384160767</v>
      </c>
      <c r="BP355" s="40">
        <f t="shared" si="215"/>
        <v>1248.127898440121</v>
      </c>
      <c r="BQ355" s="40">
        <f t="shared" si="215"/>
        <v>1368.0703961102708</v>
      </c>
      <c r="BR355" s="40">
        <f t="shared" si="216"/>
        <v>1408.9805484246547</v>
      </c>
      <c r="BS355" s="40">
        <f t="shared" si="216"/>
        <v>1368.0703961102708</v>
      </c>
      <c r="BT355" s="40">
        <f t="shared" si="216"/>
        <v>1248.127898440121</v>
      </c>
      <c r="BU355" s="40">
        <f t="shared" si="216"/>
        <v>1057.3269384160767</v>
      </c>
      <c r="BV355" s="40">
        <f t="shared" si="216"/>
        <v>808.67028615028164</v>
      </c>
      <c r="BW355" s="40">
        <f t="shared" si="216"/>
        <v>519.10348157010219</v>
      </c>
      <c r="BX355" s="40">
        <f t="shared" si="201"/>
        <v>208.36002387590835</v>
      </c>
      <c r="BY355" s="40">
        <f t="shared" si="201"/>
        <v>0</v>
      </c>
      <c r="BZ355" s="40">
        <f t="shared" si="201"/>
        <v>0</v>
      </c>
      <c r="CA355" s="40">
        <f t="shared" si="201"/>
        <v>0</v>
      </c>
      <c r="CB355" s="40">
        <f t="shared" si="223"/>
        <v>0</v>
      </c>
      <c r="CC355" s="40">
        <f t="shared" si="223"/>
        <v>0</v>
      </c>
      <c r="CD355" s="40">
        <f t="shared" si="223"/>
        <v>0</v>
      </c>
      <c r="CE355" s="40">
        <f t="shared" si="217"/>
        <v>718.58007969657388</v>
      </c>
      <c r="CF355" s="10">
        <f t="shared" si="204"/>
        <v>1.7452230754149074</v>
      </c>
      <c r="CG355" s="14">
        <v>44540</v>
      </c>
      <c r="CH355" s="35">
        <f t="shared" si="205"/>
        <v>6.6580645161290324</v>
      </c>
      <c r="CI355" s="7">
        <f t="shared" si="206"/>
        <v>42.503943055073812</v>
      </c>
      <c r="CJ355" s="7">
        <f t="shared" si="218"/>
        <v>21.677010958087646</v>
      </c>
      <c r="CK355" s="10">
        <f t="shared" si="207"/>
        <v>23.363580752115141</v>
      </c>
    </row>
    <row r="356" spans="1:89" ht="15.75" thickBot="1" x14ac:dyDescent="0.3">
      <c r="A356" s="8">
        <v>345</v>
      </c>
      <c r="B356" s="3" t="s">
        <v>27</v>
      </c>
      <c r="C356" s="14">
        <v>44541</v>
      </c>
      <c r="D356" s="11">
        <f t="shared" si="208"/>
        <v>-23.18448949094838</v>
      </c>
      <c r="E356" s="8">
        <f t="shared" si="219"/>
        <v>-180</v>
      </c>
      <c r="F356" s="3">
        <f t="shared" si="219"/>
        <v>-165</v>
      </c>
      <c r="G356" s="3">
        <f t="shared" si="219"/>
        <v>-150</v>
      </c>
      <c r="H356" s="3">
        <f t="shared" si="219"/>
        <v>-135</v>
      </c>
      <c r="I356" s="3">
        <f t="shared" si="219"/>
        <v>-120</v>
      </c>
      <c r="J356" s="3">
        <f t="shared" si="219"/>
        <v>-105</v>
      </c>
      <c r="K356" s="3">
        <f t="shared" si="224"/>
        <v>-90</v>
      </c>
      <c r="L356" s="3">
        <f t="shared" si="220"/>
        <v>-75</v>
      </c>
      <c r="M356" s="3">
        <f t="shared" si="220"/>
        <v>-60</v>
      </c>
      <c r="N356" s="3">
        <f t="shared" si="220"/>
        <v>-45</v>
      </c>
      <c r="O356" s="3">
        <f t="shared" si="220"/>
        <v>-30</v>
      </c>
      <c r="P356" s="3">
        <f t="shared" si="220"/>
        <v>-15</v>
      </c>
      <c r="Q356" s="3">
        <f t="shared" si="220"/>
        <v>0</v>
      </c>
      <c r="R356" s="3">
        <f t="shared" si="220"/>
        <v>15</v>
      </c>
      <c r="S356" s="3">
        <f t="shared" si="221"/>
        <v>30</v>
      </c>
      <c r="T356" s="3">
        <f t="shared" si="221"/>
        <v>45</v>
      </c>
      <c r="U356" s="3">
        <f t="shared" si="202"/>
        <v>60</v>
      </c>
      <c r="V356" s="3">
        <f t="shared" si="202"/>
        <v>75</v>
      </c>
      <c r="W356" s="3">
        <f t="shared" si="202"/>
        <v>90</v>
      </c>
      <c r="X356" s="3">
        <f t="shared" si="202"/>
        <v>105</v>
      </c>
      <c r="Y356" s="3">
        <f t="shared" si="202"/>
        <v>120</v>
      </c>
      <c r="Z356" s="3">
        <f t="shared" si="202"/>
        <v>135</v>
      </c>
      <c r="AA356" s="3">
        <f t="shared" si="202"/>
        <v>150</v>
      </c>
      <c r="AB356" s="3">
        <f t="shared" si="202"/>
        <v>165</v>
      </c>
      <c r="AC356" s="3">
        <f t="shared" si="202"/>
        <v>180</v>
      </c>
      <c r="AD356" s="7">
        <f t="shared" si="209"/>
        <v>134.69551050905162</v>
      </c>
      <c r="AE356" s="7">
        <f t="shared" si="209"/>
        <v>132.40152254899886</v>
      </c>
      <c r="AF356" s="7">
        <f t="shared" si="209"/>
        <v>126.1036967530912</v>
      </c>
      <c r="AG356" s="7">
        <f t="shared" si="209"/>
        <v>116.9952130968974</v>
      </c>
      <c r="AH356" s="7">
        <f t="shared" si="209"/>
        <v>106.11388021634788</v>
      </c>
      <c r="AI356" s="7">
        <f t="shared" si="209"/>
        <v>94.138160312819707</v>
      </c>
      <c r="AJ356" s="7">
        <f t="shared" si="210"/>
        <v>81.474810550075432</v>
      </c>
      <c r="AK356" s="7">
        <f t="shared" si="210"/>
        <v>68.367606764752921</v>
      </c>
      <c r="AL356" s="7">
        <f t="shared" si="210"/>
        <v>54.967862522724396</v>
      </c>
      <c r="AM356" s="7">
        <f t="shared" si="210"/>
        <v>41.374573492877722</v>
      </c>
      <c r="AN356" s="7">
        <f t="shared" si="210"/>
        <v>27.657658535966426</v>
      </c>
      <c r="AO356" s="7">
        <f t="shared" si="210"/>
        <v>13.877576477251374</v>
      </c>
      <c r="AP356" s="7">
        <f t="shared" si="200"/>
        <v>1.0644894909485756</v>
      </c>
      <c r="AQ356" s="7">
        <f t="shared" si="200"/>
        <v>13.877576477251374</v>
      </c>
      <c r="AR356" s="7">
        <f t="shared" si="200"/>
        <v>27.657658535966426</v>
      </c>
      <c r="AS356" s="7">
        <f t="shared" si="200"/>
        <v>41.374573492877722</v>
      </c>
      <c r="AT356" s="7">
        <f t="shared" si="222"/>
        <v>54.967862522724396</v>
      </c>
      <c r="AU356" s="7">
        <f t="shared" si="222"/>
        <v>68.367606764752921</v>
      </c>
      <c r="AV356" s="7">
        <f t="shared" si="222"/>
        <v>81.474810550075432</v>
      </c>
      <c r="AW356" s="7">
        <f t="shared" si="222"/>
        <v>94.138160312819707</v>
      </c>
      <c r="AX356" s="7">
        <f t="shared" si="222"/>
        <v>106.11388021634788</v>
      </c>
      <c r="AY356" s="7">
        <f t="shared" si="222"/>
        <v>116.9952130968974</v>
      </c>
      <c r="AZ356" s="7">
        <f t="shared" si="222"/>
        <v>126.1036967530912</v>
      </c>
      <c r="BA356" s="7">
        <f t="shared" si="222"/>
        <v>132.40152254899886</v>
      </c>
      <c r="BB356" s="7">
        <f t="shared" si="222"/>
        <v>134.69551050905162</v>
      </c>
      <c r="BC356" s="7">
        <f t="shared" si="211"/>
        <v>100.02516532129653</v>
      </c>
      <c r="BD356" s="7">
        <f t="shared" si="203"/>
        <v>13.336688709506204</v>
      </c>
      <c r="BE356" s="40">
        <f t="shared" si="212"/>
        <v>1.0310634714779239</v>
      </c>
      <c r="BF356" s="40">
        <f t="shared" si="213"/>
        <v>0</v>
      </c>
      <c r="BG356" s="40">
        <f t="shared" si="214"/>
        <v>0</v>
      </c>
      <c r="BH356" s="40">
        <f t="shared" si="214"/>
        <v>0</v>
      </c>
      <c r="BI356" s="40">
        <f t="shared" si="214"/>
        <v>0</v>
      </c>
      <c r="BJ356" s="40">
        <f t="shared" si="214"/>
        <v>0</v>
      </c>
      <c r="BK356" s="40">
        <f t="shared" si="214"/>
        <v>0</v>
      </c>
      <c r="BL356" s="40">
        <f t="shared" si="215"/>
        <v>208.94483767209783</v>
      </c>
      <c r="BM356" s="40">
        <f t="shared" si="215"/>
        <v>519.59904303962935</v>
      </c>
      <c r="BN356" s="40">
        <f t="shared" si="215"/>
        <v>809.08267769171107</v>
      </c>
      <c r="BO356" s="40">
        <f t="shared" si="215"/>
        <v>1057.6679103211295</v>
      </c>
      <c r="BP356" s="40">
        <f t="shared" si="215"/>
        <v>1248.4140681307106</v>
      </c>
      <c r="BQ356" s="40">
        <f t="shared" si="215"/>
        <v>1368.3221156886611</v>
      </c>
      <c r="BR356" s="40">
        <f t="shared" si="216"/>
        <v>1409.2205177113242</v>
      </c>
      <c r="BS356" s="40">
        <f t="shared" si="216"/>
        <v>1368.3221156886611</v>
      </c>
      <c r="BT356" s="40">
        <f t="shared" si="216"/>
        <v>1248.4140681307106</v>
      </c>
      <c r="BU356" s="40">
        <f t="shared" si="216"/>
        <v>1057.6679103211295</v>
      </c>
      <c r="BV356" s="40">
        <f t="shared" si="216"/>
        <v>809.08267769171107</v>
      </c>
      <c r="BW356" s="40">
        <f t="shared" si="216"/>
        <v>519.59904303962935</v>
      </c>
      <c r="BX356" s="40">
        <f t="shared" si="201"/>
        <v>208.94483767209783</v>
      </c>
      <c r="BY356" s="40">
        <f t="shared" si="201"/>
        <v>0</v>
      </c>
      <c r="BZ356" s="40">
        <f t="shared" si="201"/>
        <v>0</v>
      </c>
      <c r="CA356" s="40">
        <f t="shared" si="201"/>
        <v>0</v>
      </c>
      <c r="CB356" s="40">
        <f t="shared" si="223"/>
        <v>0</v>
      </c>
      <c r="CC356" s="40">
        <f t="shared" si="223"/>
        <v>0</v>
      </c>
      <c r="CD356" s="40">
        <f t="shared" si="223"/>
        <v>0</v>
      </c>
      <c r="CE356" s="40">
        <f t="shared" si="217"/>
        <v>718.70246403277531</v>
      </c>
      <c r="CF356" s="10">
        <f t="shared" si="204"/>
        <v>1.745768469708276</v>
      </c>
      <c r="CG356" s="14">
        <v>44541</v>
      </c>
      <c r="CH356" s="35">
        <f t="shared" si="205"/>
        <v>6.6580645161290324</v>
      </c>
      <c r="CI356" s="7">
        <f t="shared" si="206"/>
        <v>42.51951506447039</v>
      </c>
      <c r="CJ356" s="7">
        <f t="shared" si="218"/>
        <v>21.684952682879899</v>
      </c>
      <c r="CK356" s="10">
        <f t="shared" si="207"/>
        <v>23.368690917849058</v>
      </c>
    </row>
    <row r="357" spans="1:89" ht="15.75" thickBot="1" x14ac:dyDescent="0.3">
      <c r="A357" s="8">
        <v>346</v>
      </c>
      <c r="B357" s="3" t="s">
        <v>27</v>
      </c>
      <c r="C357" s="14">
        <v>44542</v>
      </c>
      <c r="D357" s="11">
        <f t="shared" si="208"/>
        <v>-23.241624800646509</v>
      </c>
      <c r="E357" s="8">
        <f t="shared" si="219"/>
        <v>-180</v>
      </c>
      <c r="F357" s="3">
        <f t="shared" si="219"/>
        <v>-165</v>
      </c>
      <c r="G357" s="3">
        <f t="shared" si="219"/>
        <v>-150</v>
      </c>
      <c r="H357" s="3">
        <f t="shared" si="219"/>
        <v>-135</v>
      </c>
      <c r="I357" s="3">
        <f t="shared" si="219"/>
        <v>-120</v>
      </c>
      <c r="J357" s="3">
        <f t="shared" si="219"/>
        <v>-105</v>
      </c>
      <c r="K357" s="3">
        <f t="shared" si="224"/>
        <v>-90</v>
      </c>
      <c r="L357" s="3">
        <f t="shared" si="220"/>
        <v>-75</v>
      </c>
      <c r="M357" s="3">
        <f t="shared" si="220"/>
        <v>-60</v>
      </c>
      <c r="N357" s="3">
        <f t="shared" si="220"/>
        <v>-45</v>
      </c>
      <c r="O357" s="3">
        <f t="shared" si="220"/>
        <v>-30</v>
      </c>
      <c r="P357" s="3">
        <f t="shared" si="220"/>
        <v>-15</v>
      </c>
      <c r="Q357" s="3">
        <f t="shared" si="220"/>
        <v>0</v>
      </c>
      <c r="R357" s="3">
        <f t="shared" si="220"/>
        <v>15</v>
      </c>
      <c r="S357" s="3">
        <f t="shared" si="221"/>
        <v>30</v>
      </c>
      <c r="T357" s="3">
        <f t="shared" si="221"/>
        <v>45</v>
      </c>
      <c r="U357" s="3">
        <f t="shared" si="202"/>
        <v>60</v>
      </c>
      <c r="V357" s="3">
        <f t="shared" si="202"/>
        <v>75</v>
      </c>
      <c r="W357" s="3">
        <f t="shared" si="202"/>
        <v>90</v>
      </c>
      <c r="X357" s="3">
        <f t="shared" si="202"/>
        <v>105</v>
      </c>
      <c r="Y357" s="3">
        <f t="shared" si="202"/>
        <v>120</v>
      </c>
      <c r="Z357" s="3">
        <f t="shared" si="202"/>
        <v>135</v>
      </c>
      <c r="AA357" s="3">
        <f t="shared" si="202"/>
        <v>150</v>
      </c>
      <c r="AB357" s="3">
        <f t="shared" si="202"/>
        <v>165</v>
      </c>
      <c r="AC357" s="3">
        <f t="shared" si="202"/>
        <v>180</v>
      </c>
      <c r="AD357" s="7">
        <f t="shared" si="209"/>
        <v>134.63837519935348</v>
      </c>
      <c r="AE357" s="7">
        <f t="shared" si="209"/>
        <v>132.34748022239128</v>
      </c>
      <c r="AF357" s="7">
        <f t="shared" si="209"/>
        <v>126.05687636105466</v>
      </c>
      <c r="AG357" s="7">
        <f t="shared" si="209"/>
        <v>116.95647370414676</v>
      </c>
      <c r="AH357" s="7">
        <f t="shared" si="209"/>
        <v>106.08244382095435</v>
      </c>
      <c r="AI357" s="7">
        <f t="shared" si="209"/>
        <v>94.112922825237533</v>
      </c>
      <c r="AJ357" s="7">
        <f t="shared" si="210"/>
        <v>81.454816616701933</v>
      </c>
      <c r="AK357" s="7">
        <f t="shared" si="210"/>
        <v>68.352144021942451</v>
      </c>
      <c r="AL357" s="7">
        <f t="shared" si="210"/>
        <v>54.956453641334669</v>
      </c>
      <c r="AM357" s="7">
        <f t="shared" si="210"/>
        <v>41.366977317197779</v>
      </c>
      <c r="AN357" s="7">
        <f t="shared" si="210"/>
        <v>27.653984999627866</v>
      </c>
      <c r="AO357" s="7">
        <f t="shared" si="210"/>
        <v>13.879156804294061</v>
      </c>
      <c r="AP357" s="7">
        <f t="shared" si="200"/>
        <v>1.1216248006465166</v>
      </c>
      <c r="AQ357" s="7">
        <f t="shared" si="200"/>
        <v>13.879156804294061</v>
      </c>
      <c r="AR357" s="7">
        <f t="shared" si="200"/>
        <v>27.653984999627866</v>
      </c>
      <c r="AS357" s="7">
        <f t="shared" si="200"/>
        <v>41.366977317197779</v>
      </c>
      <c r="AT357" s="7">
        <f t="shared" si="222"/>
        <v>54.956453641334669</v>
      </c>
      <c r="AU357" s="7">
        <f t="shared" si="222"/>
        <v>68.352144021942451</v>
      </c>
      <c r="AV357" s="7">
        <f t="shared" si="222"/>
        <v>81.454816616701933</v>
      </c>
      <c r="AW357" s="7">
        <f t="shared" si="222"/>
        <v>94.112922825237533</v>
      </c>
      <c r="AX357" s="7">
        <f t="shared" si="222"/>
        <v>106.08244382095435</v>
      </c>
      <c r="AY357" s="7">
        <f t="shared" si="222"/>
        <v>116.95647370414676</v>
      </c>
      <c r="AZ357" s="7">
        <f t="shared" si="222"/>
        <v>126.05687636105466</v>
      </c>
      <c r="BA357" s="7">
        <f t="shared" si="222"/>
        <v>132.34748022239128</v>
      </c>
      <c r="BB357" s="7">
        <f t="shared" si="222"/>
        <v>134.63837519935348</v>
      </c>
      <c r="BC357" s="7">
        <f t="shared" si="211"/>
        <v>100.05308781609315</v>
      </c>
      <c r="BD357" s="7">
        <f t="shared" si="203"/>
        <v>13.34041170881242</v>
      </c>
      <c r="BE357" s="40">
        <f t="shared" si="212"/>
        <v>1.0312505958515106</v>
      </c>
      <c r="BF357" s="40">
        <f t="shared" si="213"/>
        <v>0</v>
      </c>
      <c r="BG357" s="40">
        <f t="shared" si="214"/>
        <v>0</v>
      </c>
      <c r="BH357" s="40">
        <f t="shared" si="214"/>
        <v>0</v>
      </c>
      <c r="BI357" s="40">
        <f t="shared" si="214"/>
        <v>0</v>
      </c>
      <c r="BJ357" s="40">
        <f t="shared" si="214"/>
        <v>0</v>
      </c>
      <c r="BK357" s="40">
        <f t="shared" si="214"/>
        <v>0</v>
      </c>
      <c r="BL357" s="40">
        <f t="shared" si="215"/>
        <v>209.46924585116804</v>
      </c>
      <c r="BM357" s="40">
        <f t="shared" si="215"/>
        <v>520.04697790225839</v>
      </c>
      <c r="BN357" s="40">
        <f t="shared" si="215"/>
        <v>809.45935076803744</v>
      </c>
      <c r="BO357" s="40">
        <f t="shared" si="215"/>
        <v>1057.9833895142606</v>
      </c>
      <c r="BP357" s="40">
        <f t="shared" si="215"/>
        <v>1248.6825916057664</v>
      </c>
      <c r="BQ357" s="40">
        <f t="shared" si="215"/>
        <v>1368.561121565351</v>
      </c>
      <c r="BR357" s="40">
        <f t="shared" si="216"/>
        <v>1409.4494556849061</v>
      </c>
      <c r="BS357" s="40">
        <f t="shared" si="216"/>
        <v>1368.561121565351</v>
      </c>
      <c r="BT357" s="40">
        <f t="shared" si="216"/>
        <v>1248.6825916057664</v>
      </c>
      <c r="BU357" s="40">
        <f t="shared" si="216"/>
        <v>1057.9833895142606</v>
      </c>
      <c r="BV357" s="40">
        <f t="shared" si="216"/>
        <v>809.45935076803744</v>
      </c>
      <c r="BW357" s="40">
        <f t="shared" si="216"/>
        <v>520.04697790225839</v>
      </c>
      <c r="BX357" s="40">
        <f t="shared" si="201"/>
        <v>209.46924585116804</v>
      </c>
      <c r="BY357" s="40">
        <f t="shared" si="201"/>
        <v>0</v>
      </c>
      <c r="BZ357" s="40">
        <f t="shared" si="201"/>
        <v>0</v>
      </c>
      <c r="CA357" s="40">
        <f t="shared" si="201"/>
        <v>0</v>
      </c>
      <c r="CB357" s="40">
        <f t="shared" si="223"/>
        <v>0</v>
      </c>
      <c r="CC357" s="40">
        <f t="shared" si="223"/>
        <v>0</v>
      </c>
      <c r="CD357" s="40">
        <f t="shared" si="223"/>
        <v>0</v>
      </c>
      <c r="CE357" s="40">
        <f t="shared" si="217"/>
        <v>718.81922239930213</v>
      </c>
      <c r="CF357" s="10">
        <f t="shared" si="204"/>
        <v>1.7462558091778482</v>
      </c>
      <c r="CG357" s="14">
        <v>44542</v>
      </c>
      <c r="CH357" s="35">
        <f t="shared" si="205"/>
        <v>6.6580645161290324</v>
      </c>
      <c r="CI357" s="7">
        <f t="shared" si="206"/>
        <v>42.533854292741118</v>
      </c>
      <c r="CJ357" s="7">
        <f t="shared" si="218"/>
        <v>21.692265689297972</v>
      </c>
      <c r="CK357" s="10">
        <f t="shared" si="207"/>
        <v>23.37349024876433</v>
      </c>
    </row>
    <row r="358" spans="1:89" ht="15.75" thickBot="1" x14ac:dyDescent="0.3">
      <c r="A358" s="8">
        <v>347</v>
      </c>
      <c r="B358" s="3" t="s">
        <v>27</v>
      </c>
      <c r="C358" s="14">
        <v>44543</v>
      </c>
      <c r="D358" s="11">
        <f t="shared" si="208"/>
        <v>-23.291873115320861</v>
      </c>
      <c r="E358" s="8">
        <f t="shared" si="219"/>
        <v>-180</v>
      </c>
      <c r="F358" s="3">
        <f t="shared" si="219"/>
        <v>-165</v>
      </c>
      <c r="G358" s="3">
        <f t="shared" si="219"/>
        <v>-150</v>
      </c>
      <c r="H358" s="3">
        <f t="shared" si="219"/>
        <v>-135</v>
      </c>
      <c r="I358" s="3">
        <f t="shared" si="219"/>
        <v>-120</v>
      </c>
      <c r="J358" s="3">
        <f t="shared" si="219"/>
        <v>-105</v>
      </c>
      <c r="K358" s="3">
        <f t="shared" si="224"/>
        <v>-90</v>
      </c>
      <c r="L358" s="3">
        <f t="shared" si="220"/>
        <v>-75</v>
      </c>
      <c r="M358" s="3">
        <f t="shared" si="220"/>
        <v>-60</v>
      </c>
      <c r="N358" s="3">
        <f t="shared" si="220"/>
        <v>-45</v>
      </c>
      <c r="O358" s="3">
        <f t="shared" si="220"/>
        <v>-30</v>
      </c>
      <c r="P358" s="3">
        <f t="shared" si="220"/>
        <v>-15</v>
      </c>
      <c r="Q358" s="3">
        <f t="shared" si="220"/>
        <v>0</v>
      </c>
      <c r="R358" s="3">
        <f t="shared" si="220"/>
        <v>15</v>
      </c>
      <c r="S358" s="3">
        <f t="shared" si="221"/>
        <v>30</v>
      </c>
      <c r="T358" s="3">
        <f t="shared" si="221"/>
        <v>45</v>
      </c>
      <c r="U358" s="3">
        <f t="shared" si="202"/>
        <v>60</v>
      </c>
      <c r="V358" s="3">
        <f t="shared" si="202"/>
        <v>75</v>
      </c>
      <c r="W358" s="3">
        <f t="shared" si="202"/>
        <v>90</v>
      </c>
      <c r="X358" s="3">
        <f t="shared" si="202"/>
        <v>105</v>
      </c>
      <c r="Y358" s="3">
        <f t="shared" si="202"/>
        <v>120</v>
      </c>
      <c r="Z358" s="3">
        <f t="shared" si="202"/>
        <v>135</v>
      </c>
      <c r="AA358" s="3">
        <f t="shared" si="202"/>
        <v>150</v>
      </c>
      <c r="AB358" s="3">
        <f t="shared" si="202"/>
        <v>165</v>
      </c>
      <c r="AC358" s="3">
        <f t="shared" si="202"/>
        <v>180</v>
      </c>
      <c r="AD358" s="7">
        <f t="shared" si="209"/>
        <v>134.58812688467913</v>
      </c>
      <c r="AE358" s="7">
        <f t="shared" si="209"/>
        <v>132.2999475501195</v>
      </c>
      <c r="AF358" s="7">
        <f t="shared" si="209"/>
        <v>126.01568836537793</v>
      </c>
      <c r="AG358" s="7">
        <f t="shared" si="209"/>
        <v>116.92239095828957</v>
      </c>
      <c r="AH358" s="7">
        <f t="shared" si="209"/>
        <v>106.05478725107554</v>
      </c>
      <c r="AI358" s="7">
        <f t="shared" si="209"/>
        <v>94.090724696439935</v>
      </c>
      <c r="AJ358" s="7">
        <f t="shared" si="210"/>
        <v>81.437238927286657</v>
      </c>
      <c r="AK358" s="7">
        <f t="shared" si="210"/>
        <v>68.338562453548121</v>
      </c>
      <c r="AL358" s="7">
        <f t="shared" si="210"/>
        <v>54.946451678726454</v>
      </c>
      <c r="AM358" s="7">
        <f t="shared" si="210"/>
        <v>41.360349305923101</v>
      </c>
      <c r="AN358" s="7">
        <f t="shared" si="210"/>
        <v>27.650843767143222</v>
      </c>
      <c r="AO358" s="7">
        <f t="shared" si="210"/>
        <v>13.880737045214119</v>
      </c>
      <c r="AP358" s="7">
        <f t="shared" si="210"/>
        <v>1.1718731153207476</v>
      </c>
      <c r="AQ358" s="7">
        <f t="shared" ref="AQ358:AS376" si="225">DEGREES(ACOS((SIN(RADIANS($J$4))*SIN(RADIANS($D358))+COS(RADIANS($J$4))*COS(RADIANS($D358))*COS(RADIANS(R358)))))</f>
        <v>13.880737045214119</v>
      </c>
      <c r="AR358" s="7">
        <f t="shared" si="225"/>
        <v>27.650843767143222</v>
      </c>
      <c r="AS358" s="7">
        <f t="shared" si="225"/>
        <v>41.360349305923101</v>
      </c>
      <c r="AT358" s="7">
        <f t="shared" si="222"/>
        <v>54.946451678726454</v>
      </c>
      <c r="AU358" s="7">
        <f t="shared" si="222"/>
        <v>68.338562453548121</v>
      </c>
      <c r="AV358" s="7">
        <f t="shared" si="222"/>
        <v>81.437238927286657</v>
      </c>
      <c r="AW358" s="7">
        <f t="shared" si="222"/>
        <v>94.090724696439935</v>
      </c>
      <c r="AX358" s="7">
        <f t="shared" si="222"/>
        <v>106.05478725107554</v>
      </c>
      <c r="AY358" s="7">
        <f t="shared" si="222"/>
        <v>116.92239095828957</v>
      </c>
      <c r="AZ358" s="7">
        <f t="shared" si="222"/>
        <v>126.01568836537793</v>
      </c>
      <c r="BA358" s="7">
        <f t="shared" si="222"/>
        <v>132.2999475501195</v>
      </c>
      <c r="BB358" s="7">
        <f t="shared" si="222"/>
        <v>134.58812688467913</v>
      </c>
      <c r="BC358" s="7">
        <f t="shared" si="211"/>
        <v>100.07766634715117</v>
      </c>
      <c r="BD358" s="7">
        <f t="shared" si="203"/>
        <v>13.343688846286822</v>
      </c>
      <c r="BE358" s="40">
        <f t="shared" si="212"/>
        <v>1.031428459999103</v>
      </c>
      <c r="BF358" s="40">
        <f t="shared" si="213"/>
        <v>0</v>
      </c>
      <c r="BG358" s="40">
        <f t="shared" si="214"/>
        <v>0</v>
      </c>
      <c r="BH358" s="40">
        <f t="shared" si="214"/>
        <v>0</v>
      </c>
      <c r="BI358" s="40">
        <f t="shared" si="214"/>
        <v>0</v>
      </c>
      <c r="BJ358" s="40">
        <f t="shared" si="214"/>
        <v>0</v>
      </c>
      <c r="BK358" s="40">
        <f t="shared" si="214"/>
        <v>0</v>
      </c>
      <c r="BL358" s="40">
        <f t="shared" si="215"/>
        <v>209.93312259616116</v>
      </c>
      <c r="BM358" s="40">
        <f t="shared" si="215"/>
        <v>520.44730678668338</v>
      </c>
      <c r="BN358" s="40">
        <f t="shared" si="215"/>
        <v>809.80046247357382</v>
      </c>
      <c r="BO358" s="40">
        <f t="shared" si="215"/>
        <v>1058.2736502754692</v>
      </c>
      <c r="BP358" s="40">
        <f t="shared" si="215"/>
        <v>1248.9338330650278</v>
      </c>
      <c r="BQ358" s="40">
        <f t="shared" si="215"/>
        <v>1368.7878344659912</v>
      </c>
      <c r="BR358" s="40">
        <f t="shared" si="216"/>
        <v>1409.6678023509862</v>
      </c>
      <c r="BS358" s="40">
        <f t="shared" si="216"/>
        <v>1368.7878344659912</v>
      </c>
      <c r="BT358" s="40">
        <f t="shared" si="216"/>
        <v>1248.9338330650278</v>
      </c>
      <c r="BU358" s="40">
        <f t="shared" si="216"/>
        <v>1058.2736502754692</v>
      </c>
      <c r="BV358" s="40">
        <f t="shared" si="216"/>
        <v>809.80046247357382</v>
      </c>
      <c r="BW358" s="40">
        <f t="shared" si="216"/>
        <v>520.44730678668338</v>
      </c>
      <c r="BX358" s="40">
        <f t="shared" si="216"/>
        <v>209.93312259616116</v>
      </c>
      <c r="BY358" s="40">
        <f t="shared" ref="BY358:CA376" si="226">IF(1367*$BE358*COS(RADIANS(AW358))&gt;0,1367*$BE358*COS(RADIANS(AW358)),0)</f>
        <v>0</v>
      </c>
      <c r="BZ358" s="40">
        <f t="shared" si="226"/>
        <v>0</v>
      </c>
      <c r="CA358" s="40">
        <f t="shared" si="226"/>
        <v>0</v>
      </c>
      <c r="CB358" s="40">
        <f t="shared" si="223"/>
        <v>0</v>
      </c>
      <c r="CC358" s="40">
        <f t="shared" si="223"/>
        <v>0</v>
      </c>
      <c r="CD358" s="40">
        <f t="shared" si="223"/>
        <v>0</v>
      </c>
      <c r="CE358" s="40">
        <f t="shared" si="217"/>
        <v>718.93057919900298</v>
      </c>
      <c r="CF358" s="10">
        <f t="shared" si="204"/>
        <v>1.7466847854701144</v>
      </c>
      <c r="CG358" s="14">
        <v>44543</v>
      </c>
      <c r="CH358" s="35">
        <f t="shared" si="205"/>
        <v>6.6580645161290324</v>
      </c>
      <c r="CI358" s="7">
        <f t="shared" si="206"/>
        <v>42.546973978558306</v>
      </c>
      <c r="CJ358" s="7">
        <f t="shared" si="218"/>
        <v>21.698956729064736</v>
      </c>
      <c r="CK358" s="10">
        <f t="shared" si="207"/>
        <v>23.377987992716022</v>
      </c>
    </row>
    <row r="359" spans="1:89" ht="15.75" thickBot="1" x14ac:dyDescent="0.3">
      <c r="A359" s="8">
        <v>348</v>
      </c>
      <c r="B359" s="3" t="s">
        <v>27</v>
      </c>
      <c r="C359" s="14">
        <v>44544</v>
      </c>
      <c r="D359" s="11">
        <f t="shared" si="208"/>
        <v>-23.335219545311354</v>
      </c>
      <c r="E359" s="8">
        <f t="shared" si="219"/>
        <v>-180</v>
      </c>
      <c r="F359" s="3">
        <f t="shared" si="219"/>
        <v>-165</v>
      </c>
      <c r="G359" s="3">
        <f t="shared" si="219"/>
        <v>-150</v>
      </c>
      <c r="H359" s="3">
        <f t="shared" si="219"/>
        <v>-135</v>
      </c>
      <c r="I359" s="3">
        <f t="shared" si="219"/>
        <v>-120</v>
      </c>
      <c r="J359" s="3">
        <f t="shared" si="219"/>
        <v>-105</v>
      </c>
      <c r="K359" s="3">
        <f t="shared" si="224"/>
        <v>-90</v>
      </c>
      <c r="L359" s="3">
        <f t="shared" si="220"/>
        <v>-75</v>
      </c>
      <c r="M359" s="3">
        <f t="shared" si="220"/>
        <v>-60</v>
      </c>
      <c r="N359" s="3">
        <f t="shared" si="220"/>
        <v>-45</v>
      </c>
      <c r="O359" s="3">
        <f t="shared" si="220"/>
        <v>-30</v>
      </c>
      <c r="P359" s="3">
        <f t="shared" si="220"/>
        <v>-15</v>
      </c>
      <c r="Q359" s="3">
        <f t="shared" si="220"/>
        <v>0</v>
      </c>
      <c r="R359" s="3">
        <f t="shared" si="220"/>
        <v>15</v>
      </c>
      <c r="S359" s="3">
        <f t="shared" si="221"/>
        <v>30</v>
      </c>
      <c r="T359" s="3">
        <f t="shared" si="221"/>
        <v>45</v>
      </c>
      <c r="U359" s="3">
        <f t="shared" si="202"/>
        <v>60</v>
      </c>
      <c r="V359" s="3">
        <f t="shared" si="202"/>
        <v>75</v>
      </c>
      <c r="W359" s="3">
        <f t="shared" si="202"/>
        <v>90</v>
      </c>
      <c r="X359" s="3">
        <f t="shared" si="202"/>
        <v>105</v>
      </c>
      <c r="Y359" s="3">
        <f t="shared" si="202"/>
        <v>120</v>
      </c>
      <c r="Z359" s="3">
        <f t="shared" si="202"/>
        <v>135</v>
      </c>
      <c r="AA359" s="3">
        <f t="shared" si="202"/>
        <v>150</v>
      </c>
      <c r="AB359" s="3">
        <f t="shared" si="202"/>
        <v>165</v>
      </c>
      <c r="AC359" s="3">
        <f t="shared" si="202"/>
        <v>180</v>
      </c>
      <c r="AD359" s="7">
        <f t="shared" si="209"/>
        <v>134.54478045468866</v>
      </c>
      <c r="AE359" s="7">
        <f t="shared" si="209"/>
        <v>132.25894036805079</v>
      </c>
      <c r="AF359" s="7">
        <f t="shared" si="209"/>
        <v>125.98014932808191</v>
      </c>
      <c r="AG359" s="7">
        <f t="shared" si="209"/>
        <v>116.89297996131003</v>
      </c>
      <c r="AH359" s="7">
        <f t="shared" si="209"/>
        <v>106.0309223626798</v>
      </c>
      <c r="AI359" s="7">
        <f t="shared" si="209"/>
        <v>94.071573565401565</v>
      </c>
      <c r="AJ359" s="7">
        <f t="shared" si="210"/>
        <v>81.422080309218288</v>
      </c>
      <c r="AK359" s="7">
        <f t="shared" si="210"/>
        <v>68.326859423687765</v>
      </c>
      <c r="AL359" s="7">
        <f t="shared" si="210"/>
        <v>54.937847398707653</v>
      </c>
      <c r="AM359" s="7">
        <f t="shared" si="210"/>
        <v>41.354671207357747</v>
      </c>
      <c r="AN359" s="7">
        <f t="shared" si="210"/>
        <v>27.648201317643874</v>
      </c>
      <c r="AO359" s="7">
        <f t="shared" si="210"/>
        <v>13.882243342532854</v>
      </c>
      <c r="AP359" s="7">
        <f t="shared" ref="AP359:AP376" si="227">DEGREES(ACOS((SIN(RADIANS($J$4))*SIN(RADIANS($D359))+COS(RADIANS($J$4))*COS(RADIANS($D359))*COS(RADIANS(Q359)))))</f>
        <v>1.2152195453112542</v>
      </c>
      <c r="AQ359" s="7">
        <f t="shared" si="225"/>
        <v>13.882243342532854</v>
      </c>
      <c r="AR359" s="7">
        <f t="shared" si="225"/>
        <v>27.648201317643874</v>
      </c>
      <c r="AS359" s="7">
        <f t="shared" si="225"/>
        <v>41.354671207357747</v>
      </c>
      <c r="AT359" s="7">
        <f t="shared" si="222"/>
        <v>54.937847398707653</v>
      </c>
      <c r="AU359" s="7">
        <f t="shared" si="222"/>
        <v>68.326859423687765</v>
      </c>
      <c r="AV359" s="7">
        <f t="shared" si="222"/>
        <v>81.422080309218288</v>
      </c>
      <c r="AW359" s="7">
        <f t="shared" si="222"/>
        <v>94.071573565401565</v>
      </c>
      <c r="AX359" s="7">
        <f t="shared" si="222"/>
        <v>106.0309223626798</v>
      </c>
      <c r="AY359" s="7">
        <f t="shared" si="222"/>
        <v>116.89297996131003</v>
      </c>
      <c r="AZ359" s="7">
        <f t="shared" si="222"/>
        <v>125.98014932808191</v>
      </c>
      <c r="BA359" s="7">
        <f t="shared" si="222"/>
        <v>132.25894036805079</v>
      </c>
      <c r="BB359" s="7">
        <f t="shared" si="222"/>
        <v>134.54478045468866</v>
      </c>
      <c r="BC359" s="7">
        <f t="shared" si="211"/>
        <v>100.09888530148829</v>
      </c>
      <c r="BD359" s="7">
        <f t="shared" si="203"/>
        <v>13.34651804019844</v>
      </c>
      <c r="BE359" s="40">
        <f t="shared" si="212"/>
        <v>1.0315970112157162</v>
      </c>
      <c r="BF359" s="40">
        <f t="shared" si="213"/>
        <v>0</v>
      </c>
      <c r="BG359" s="40">
        <f t="shared" si="214"/>
        <v>0</v>
      </c>
      <c r="BH359" s="40">
        <f t="shared" si="214"/>
        <v>0</v>
      </c>
      <c r="BI359" s="40">
        <f t="shared" si="214"/>
        <v>0</v>
      </c>
      <c r="BJ359" s="40">
        <f t="shared" si="214"/>
        <v>0</v>
      </c>
      <c r="BK359" s="40">
        <f t="shared" si="214"/>
        <v>0</v>
      </c>
      <c r="BL359" s="40">
        <f t="shared" si="215"/>
        <v>210.33635449792666</v>
      </c>
      <c r="BM359" s="40">
        <f t="shared" si="215"/>
        <v>520.80004486244604</v>
      </c>
      <c r="BN359" s="40">
        <f t="shared" si="215"/>
        <v>810.10614779413027</v>
      </c>
      <c r="BO359" s="40">
        <f t="shared" si="215"/>
        <v>1058.5389304791256</v>
      </c>
      <c r="BP359" s="40">
        <f t="shared" si="215"/>
        <v>1249.1681093320349</v>
      </c>
      <c r="BQ359" s="40">
        <f t="shared" si="215"/>
        <v>1369.002620843645</v>
      </c>
      <c r="BR359" s="40">
        <f t="shared" si="216"/>
        <v>1409.8759410903338</v>
      </c>
      <c r="BS359" s="40">
        <f t="shared" si="216"/>
        <v>1369.002620843645</v>
      </c>
      <c r="BT359" s="40">
        <f t="shared" si="216"/>
        <v>1249.1681093320349</v>
      </c>
      <c r="BU359" s="40">
        <f t="shared" si="216"/>
        <v>1058.5389304791256</v>
      </c>
      <c r="BV359" s="40">
        <f t="shared" si="216"/>
        <v>810.10614779413027</v>
      </c>
      <c r="BW359" s="40">
        <f t="shared" si="216"/>
        <v>520.80004486244604</v>
      </c>
      <c r="BX359" s="40">
        <f t="shared" ref="BX359:BX376" si="228">IF(1367*$BE359*COS(RADIANS(AV359))&gt;0,1367*$BE359*COS(RADIANS(AV359)),0)</f>
        <v>210.33635449792666</v>
      </c>
      <c r="BY359" s="40">
        <f t="shared" si="226"/>
        <v>0</v>
      </c>
      <c r="BZ359" s="40">
        <f t="shared" si="226"/>
        <v>0</v>
      </c>
      <c r="CA359" s="40">
        <f t="shared" si="226"/>
        <v>0</v>
      </c>
      <c r="CB359" s="40">
        <f t="shared" si="223"/>
        <v>0</v>
      </c>
      <c r="CC359" s="40">
        <f t="shared" si="223"/>
        <v>0</v>
      </c>
      <c r="CD359" s="40">
        <f t="shared" si="223"/>
        <v>0</v>
      </c>
      <c r="CE359" s="40">
        <f t="shared" si="217"/>
        <v>719.03672995607019</v>
      </c>
      <c r="CF359" s="10">
        <f t="shared" si="204"/>
        <v>1.7470551260871274</v>
      </c>
      <c r="CG359" s="14">
        <v>44544</v>
      </c>
      <c r="CH359" s="35">
        <f t="shared" si="205"/>
        <v>6.6580645161290324</v>
      </c>
      <c r="CI359" s="7">
        <f t="shared" si="206"/>
        <v>42.55888563845815</v>
      </c>
      <c r="CJ359" s="7">
        <f t="shared" si="218"/>
        <v>21.705031675613657</v>
      </c>
      <c r="CK359" s="10">
        <f t="shared" si="207"/>
        <v>23.382192230061012</v>
      </c>
    </row>
    <row r="360" spans="1:89" ht="15.75" thickBot="1" x14ac:dyDescent="0.3">
      <c r="A360" s="8">
        <v>349</v>
      </c>
      <c r="B360" s="3" t="s">
        <v>27</v>
      </c>
      <c r="C360" s="14">
        <v>44545</v>
      </c>
      <c r="D360" s="11">
        <f t="shared" si="208"/>
        <v>-23.371651246135286</v>
      </c>
      <c r="E360" s="8">
        <f t="shared" si="219"/>
        <v>-180</v>
      </c>
      <c r="F360" s="3">
        <f t="shared" si="219"/>
        <v>-165</v>
      </c>
      <c r="G360" s="3">
        <f t="shared" si="219"/>
        <v>-150</v>
      </c>
      <c r="H360" s="3">
        <f t="shared" si="219"/>
        <v>-135</v>
      </c>
      <c r="I360" s="3">
        <f t="shared" si="219"/>
        <v>-120</v>
      </c>
      <c r="J360" s="3">
        <f t="shared" si="219"/>
        <v>-105</v>
      </c>
      <c r="K360" s="3">
        <f t="shared" si="224"/>
        <v>-90</v>
      </c>
      <c r="L360" s="3">
        <f t="shared" si="220"/>
        <v>-75</v>
      </c>
      <c r="M360" s="3">
        <f t="shared" si="220"/>
        <v>-60</v>
      </c>
      <c r="N360" s="3">
        <f t="shared" si="220"/>
        <v>-45</v>
      </c>
      <c r="O360" s="3">
        <f t="shared" si="220"/>
        <v>-30</v>
      </c>
      <c r="P360" s="3">
        <f t="shared" si="220"/>
        <v>-15</v>
      </c>
      <c r="Q360" s="3">
        <f t="shared" si="220"/>
        <v>0</v>
      </c>
      <c r="R360" s="3">
        <f t="shared" si="220"/>
        <v>15</v>
      </c>
      <c r="S360" s="3">
        <f t="shared" si="221"/>
        <v>30</v>
      </c>
      <c r="T360" s="3">
        <f t="shared" si="221"/>
        <v>45</v>
      </c>
      <c r="U360" s="3">
        <f t="shared" si="202"/>
        <v>60</v>
      </c>
      <c r="V360" s="3">
        <f t="shared" si="202"/>
        <v>75</v>
      </c>
      <c r="W360" s="3">
        <f t="shared" si="202"/>
        <v>90</v>
      </c>
      <c r="X360" s="3">
        <f t="shared" si="202"/>
        <v>105</v>
      </c>
      <c r="Y360" s="3">
        <f t="shared" si="202"/>
        <v>120</v>
      </c>
      <c r="Z360" s="3">
        <f t="shared" si="202"/>
        <v>135</v>
      </c>
      <c r="AA360" s="3">
        <f t="shared" si="202"/>
        <v>150</v>
      </c>
      <c r="AB360" s="3">
        <f t="shared" si="202"/>
        <v>165</v>
      </c>
      <c r="AC360" s="3">
        <f t="shared" si="202"/>
        <v>180</v>
      </c>
      <c r="AD360" s="7">
        <f t="shared" si="209"/>
        <v>134.50834875386471</v>
      </c>
      <c r="AE360" s="7">
        <f t="shared" si="209"/>
        <v>132.22447233349919</v>
      </c>
      <c r="AF360" s="7">
        <f t="shared" si="209"/>
        <v>125.95027353143577</v>
      </c>
      <c r="AG360" s="7">
        <f t="shared" si="209"/>
        <v>116.86825373848011</v>
      </c>
      <c r="AH360" s="7">
        <f t="shared" si="209"/>
        <v>106.01085938144969</v>
      </c>
      <c r="AI360" s="7">
        <f t="shared" si="209"/>
        <v>94.055476016560888</v>
      </c>
      <c r="AJ360" s="7">
        <f t="shared" si="210"/>
        <v>81.409343188995365</v>
      </c>
      <c r="AK360" s="7">
        <f t="shared" si="210"/>
        <v>68.317032635213479</v>
      </c>
      <c r="AL360" s="7">
        <f t="shared" si="210"/>
        <v>54.930632795341729</v>
      </c>
      <c r="AM360" s="7">
        <f t="shared" si="210"/>
        <v>41.349927216403778</v>
      </c>
      <c r="AN360" s="7">
        <f t="shared" si="210"/>
        <v>27.646028638545516</v>
      </c>
      <c r="AO360" s="7">
        <f t="shared" si="210"/>
        <v>13.883611844046014</v>
      </c>
      <c r="AP360" s="7">
        <f t="shared" si="227"/>
        <v>1.2516512461353155</v>
      </c>
      <c r="AQ360" s="7">
        <f t="shared" si="225"/>
        <v>13.883611844046014</v>
      </c>
      <c r="AR360" s="7">
        <f t="shared" si="225"/>
        <v>27.646028638545516</v>
      </c>
      <c r="AS360" s="7">
        <f t="shared" si="225"/>
        <v>41.349927216403778</v>
      </c>
      <c r="AT360" s="7">
        <f t="shared" si="222"/>
        <v>54.930632795341729</v>
      </c>
      <c r="AU360" s="7">
        <f t="shared" si="222"/>
        <v>68.317032635213479</v>
      </c>
      <c r="AV360" s="7">
        <f t="shared" si="222"/>
        <v>81.409343188995365</v>
      </c>
      <c r="AW360" s="7">
        <f t="shared" si="222"/>
        <v>94.055476016560888</v>
      </c>
      <c r="AX360" s="7">
        <f t="shared" si="222"/>
        <v>106.01085938144969</v>
      </c>
      <c r="AY360" s="7">
        <f t="shared" si="222"/>
        <v>116.86825373848011</v>
      </c>
      <c r="AZ360" s="7">
        <f t="shared" si="222"/>
        <v>125.95027353143577</v>
      </c>
      <c r="BA360" s="7">
        <f t="shared" si="222"/>
        <v>132.22447233349919</v>
      </c>
      <c r="BB360" s="7">
        <f t="shared" si="222"/>
        <v>134.50834875386471</v>
      </c>
      <c r="BC360" s="7">
        <f t="shared" si="211"/>
        <v>100.11673115380205</v>
      </c>
      <c r="BD360" s="7">
        <f t="shared" si="203"/>
        <v>13.348897487173607</v>
      </c>
      <c r="BE360" s="40">
        <f t="shared" si="212"/>
        <v>1.031756199555987</v>
      </c>
      <c r="BF360" s="40">
        <f t="shared" si="213"/>
        <v>0</v>
      </c>
      <c r="BG360" s="40">
        <f t="shared" si="214"/>
        <v>0</v>
      </c>
      <c r="BH360" s="40">
        <f t="shared" si="214"/>
        <v>0</v>
      </c>
      <c r="BI360" s="40">
        <f t="shared" si="214"/>
        <v>0</v>
      </c>
      <c r="BJ360" s="40">
        <f t="shared" si="214"/>
        <v>0</v>
      </c>
      <c r="BK360" s="40">
        <f t="shared" si="214"/>
        <v>0</v>
      </c>
      <c r="BL360" s="40">
        <f t="shared" si="215"/>
        <v>210.67884045425672</v>
      </c>
      <c r="BM360" s="40">
        <f t="shared" si="215"/>
        <v>521.10520157556107</v>
      </c>
      <c r="BN360" s="40">
        <f t="shared" si="215"/>
        <v>810.37651919026621</v>
      </c>
      <c r="BO360" s="40">
        <f t="shared" si="215"/>
        <v>1058.7794310463848</v>
      </c>
      <c r="BP360" s="40">
        <f t="shared" si="215"/>
        <v>1249.3856892061431</v>
      </c>
      <c r="BQ360" s="40">
        <f t="shared" si="215"/>
        <v>1369.205792167689</v>
      </c>
      <c r="BR360" s="40">
        <f t="shared" si="216"/>
        <v>1410.0741979262757</v>
      </c>
      <c r="BS360" s="40">
        <f t="shared" si="216"/>
        <v>1369.205792167689</v>
      </c>
      <c r="BT360" s="40">
        <f t="shared" si="216"/>
        <v>1249.3856892061431</v>
      </c>
      <c r="BU360" s="40">
        <f t="shared" si="216"/>
        <v>1058.7794310463848</v>
      </c>
      <c r="BV360" s="40">
        <f t="shared" si="216"/>
        <v>810.37651919026621</v>
      </c>
      <c r="BW360" s="40">
        <f t="shared" si="216"/>
        <v>521.10520157556107</v>
      </c>
      <c r="BX360" s="40">
        <f t="shared" si="228"/>
        <v>210.67884045425672</v>
      </c>
      <c r="BY360" s="40">
        <f t="shared" si="226"/>
        <v>0</v>
      </c>
      <c r="BZ360" s="40">
        <f t="shared" si="226"/>
        <v>0</v>
      </c>
      <c r="CA360" s="40">
        <f t="shared" si="226"/>
        <v>0</v>
      </c>
      <c r="CB360" s="40">
        <f t="shared" si="223"/>
        <v>0</v>
      </c>
      <c r="CC360" s="40">
        <f t="shared" si="223"/>
        <v>0</v>
      </c>
      <c r="CD360" s="40">
        <f t="shared" si="223"/>
        <v>0</v>
      </c>
      <c r="CE360" s="40">
        <f t="shared" si="217"/>
        <v>719.13784094240066</v>
      </c>
      <c r="CF360" s="10">
        <f t="shared" si="204"/>
        <v>1.7473665949678272</v>
      </c>
      <c r="CG360" s="14">
        <v>44545</v>
      </c>
      <c r="CH360" s="35">
        <f t="shared" si="205"/>
        <v>6.6580645161290324</v>
      </c>
      <c r="CI360" s="7">
        <f t="shared" si="206"/>
        <v>42.56959903827957</v>
      </c>
      <c r="CJ360" s="7">
        <f t="shared" si="218"/>
        <v>21.71049550952258</v>
      </c>
      <c r="CK360" s="10">
        <f t="shared" si="207"/>
        <v>23.38610985671432</v>
      </c>
    </row>
    <row r="361" spans="1:89" ht="15.75" thickBot="1" x14ac:dyDescent="0.3">
      <c r="A361" s="8">
        <v>350</v>
      </c>
      <c r="B361" s="3" t="s">
        <v>27</v>
      </c>
      <c r="C361" s="14">
        <v>44546</v>
      </c>
      <c r="D361" s="11">
        <f t="shared" si="208"/>
        <v>-23.401157422293444</v>
      </c>
      <c r="E361" s="8">
        <f t="shared" si="219"/>
        <v>-180</v>
      </c>
      <c r="F361" s="3">
        <f t="shared" si="219"/>
        <v>-165</v>
      </c>
      <c r="G361" s="3">
        <f t="shared" si="219"/>
        <v>-150</v>
      </c>
      <c r="H361" s="3">
        <f t="shared" si="219"/>
        <v>-135</v>
      </c>
      <c r="I361" s="3">
        <f t="shared" si="219"/>
        <v>-120</v>
      </c>
      <c r="J361" s="3">
        <f t="shared" si="219"/>
        <v>-105</v>
      </c>
      <c r="K361" s="3">
        <f t="shared" si="224"/>
        <v>-90</v>
      </c>
      <c r="L361" s="3">
        <f t="shared" si="220"/>
        <v>-75</v>
      </c>
      <c r="M361" s="3">
        <f t="shared" si="220"/>
        <v>-60</v>
      </c>
      <c r="N361" s="3">
        <f t="shared" si="220"/>
        <v>-45</v>
      </c>
      <c r="O361" s="3">
        <f t="shared" si="220"/>
        <v>-30</v>
      </c>
      <c r="P361" s="3">
        <f t="shared" si="220"/>
        <v>-15</v>
      </c>
      <c r="Q361" s="3">
        <f t="shared" si="220"/>
        <v>0</v>
      </c>
      <c r="R361" s="3">
        <f t="shared" si="220"/>
        <v>15</v>
      </c>
      <c r="S361" s="3">
        <f t="shared" si="221"/>
        <v>30</v>
      </c>
      <c r="T361" s="3">
        <f t="shared" si="221"/>
        <v>45</v>
      </c>
      <c r="U361" s="3">
        <f t="shared" si="202"/>
        <v>60</v>
      </c>
      <c r="V361" s="3">
        <f t="shared" si="202"/>
        <v>75</v>
      </c>
      <c r="W361" s="3">
        <f t="shared" si="202"/>
        <v>90</v>
      </c>
      <c r="X361" s="3">
        <f t="shared" si="202"/>
        <v>105</v>
      </c>
      <c r="Y361" s="3">
        <f t="shared" si="202"/>
        <v>120</v>
      </c>
      <c r="Z361" s="3">
        <f t="shared" si="202"/>
        <v>135</v>
      </c>
      <c r="AA361" s="3">
        <f t="shared" si="202"/>
        <v>150</v>
      </c>
      <c r="AB361" s="3">
        <f t="shared" si="202"/>
        <v>165</v>
      </c>
      <c r="AC361" s="3">
        <f t="shared" si="202"/>
        <v>180</v>
      </c>
      <c r="AD361" s="7">
        <f t="shared" si="209"/>
        <v>134.47884257770656</v>
      </c>
      <c r="AE361" s="7">
        <f t="shared" si="209"/>
        <v>132.19655492269479</v>
      </c>
      <c r="AF361" s="7">
        <f t="shared" si="209"/>
        <v>125.92607297587811</v>
      </c>
      <c r="AG361" s="7">
        <f t="shared" si="209"/>
        <v>116.84822323553483</v>
      </c>
      <c r="AH361" s="7">
        <f t="shared" si="209"/>
        <v>105.99460690053179</v>
      </c>
      <c r="AI361" s="7">
        <f t="shared" si="209"/>
        <v>94.042437580189699</v>
      </c>
      <c r="AJ361" s="7">
        <f t="shared" si="210"/>
        <v>81.399029597039956</v>
      </c>
      <c r="AK361" s="7">
        <f t="shared" si="210"/>
        <v>68.30908014070323</v>
      </c>
      <c r="AL361" s="7">
        <f t="shared" si="210"/>
        <v>54.924801112314164</v>
      </c>
      <c r="AM361" s="7">
        <f t="shared" si="210"/>
        <v>41.346104006026408</v>
      </c>
      <c r="AN361" s="7">
        <f t="shared" si="210"/>
        <v>27.644301276974936</v>
      </c>
      <c r="AO361" s="7">
        <f t="shared" si="210"/>
        <v>13.884788786852171</v>
      </c>
      <c r="AP361" s="7">
        <f t="shared" si="227"/>
        <v>1.2811574222935849</v>
      </c>
      <c r="AQ361" s="7">
        <f t="shared" si="225"/>
        <v>13.884788786852171</v>
      </c>
      <c r="AR361" s="7">
        <f t="shared" si="225"/>
        <v>27.644301276974936</v>
      </c>
      <c r="AS361" s="7">
        <f t="shared" si="225"/>
        <v>41.346104006026408</v>
      </c>
      <c r="AT361" s="7">
        <f t="shared" si="222"/>
        <v>54.924801112314164</v>
      </c>
      <c r="AU361" s="7">
        <f t="shared" si="222"/>
        <v>68.30908014070323</v>
      </c>
      <c r="AV361" s="7">
        <f t="shared" si="222"/>
        <v>81.399029597039956</v>
      </c>
      <c r="AW361" s="7">
        <f t="shared" si="222"/>
        <v>94.042437580189699</v>
      </c>
      <c r="AX361" s="7">
        <f t="shared" si="222"/>
        <v>105.99460690053179</v>
      </c>
      <c r="AY361" s="7">
        <f t="shared" si="222"/>
        <v>116.84822323553483</v>
      </c>
      <c r="AZ361" s="7">
        <f t="shared" si="222"/>
        <v>125.92607297587811</v>
      </c>
      <c r="BA361" s="7">
        <f t="shared" si="222"/>
        <v>132.19655492269479</v>
      </c>
      <c r="BB361" s="7">
        <f t="shared" si="222"/>
        <v>134.47884257770656</v>
      </c>
      <c r="BC361" s="7">
        <f t="shared" si="211"/>
        <v>100.13119249546992</v>
      </c>
      <c r="BD361" s="7">
        <f t="shared" si="203"/>
        <v>13.350825666062656</v>
      </c>
      <c r="BE361" s="40">
        <f t="shared" si="212"/>
        <v>1.0319059778489741</v>
      </c>
      <c r="BF361" s="40">
        <f t="shared" si="213"/>
        <v>0</v>
      </c>
      <c r="BG361" s="40">
        <f t="shared" si="214"/>
        <v>0</v>
      </c>
      <c r="BH361" s="40">
        <f t="shared" si="214"/>
        <v>0</v>
      </c>
      <c r="BI361" s="40">
        <f t="shared" si="214"/>
        <v>0</v>
      </c>
      <c r="BJ361" s="40">
        <f t="shared" si="214"/>
        <v>0</v>
      </c>
      <c r="BK361" s="40">
        <f t="shared" si="214"/>
        <v>0</v>
      </c>
      <c r="BL361" s="40">
        <f t="shared" si="215"/>
        <v>210.96049158544713</v>
      </c>
      <c r="BM361" s="40">
        <f t="shared" si="215"/>
        <v>521.36278042117021</v>
      </c>
      <c r="BN361" s="40">
        <f t="shared" si="215"/>
        <v>810.61166623677468</v>
      </c>
      <c r="BO361" s="40">
        <f t="shared" si="215"/>
        <v>1058.9953154703119</v>
      </c>
      <c r="BP361" s="40">
        <f t="shared" si="215"/>
        <v>1249.5867928999046</v>
      </c>
      <c r="BQ361" s="40">
        <f t="shared" si="215"/>
        <v>1369.3976043060347</v>
      </c>
      <c r="BR361" s="40">
        <f t="shared" si="216"/>
        <v>1410.2628408881017</v>
      </c>
      <c r="BS361" s="40">
        <f t="shared" si="216"/>
        <v>1369.3976043060347</v>
      </c>
      <c r="BT361" s="40">
        <f t="shared" si="216"/>
        <v>1249.5867928999046</v>
      </c>
      <c r="BU361" s="40">
        <f t="shared" si="216"/>
        <v>1058.9953154703119</v>
      </c>
      <c r="BV361" s="40">
        <f t="shared" si="216"/>
        <v>810.61166623677468</v>
      </c>
      <c r="BW361" s="40">
        <f t="shared" si="216"/>
        <v>521.36278042117021</v>
      </c>
      <c r="BX361" s="40">
        <f t="shared" si="228"/>
        <v>210.96049158544713</v>
      </c>
      <c r="BY361" s="40">
        <f t="shared" si="226"/>
        <v>0</v>
      </c>
      <c r="BZ361" s="40">
        <f t="shared" si="226"/>
        <v>0</v>
      </c>
      <c r="CA361" s="40">
        <f t="shared" si="226"/>
        <v>0</v>
      </c>
      <c r="CB361" s="40">
        <f t="shared" si="223"/>
        <v>0</v>
      </c>
      <c r="CC361" s="40">
        <f t="shared" si="223"/>
        <v>0</v>
      </c>
      <c r="CD361" s="40">
        <f t="shared" si="223"/>
        <v>0</v>
      </c>
      <c r="CE361" s="40">
        <f t="shared" si="217"/>
        <v>719.23404885293189</v>
      </c>
      <c r="CF361" s="10">
        <f t="shared" si="204"/>
        <v>1.7476189929941872</v>
      </c>
      <c r="CG361" s="14">
        <v>44546</v>
      </c>
      <c r="CH361" s="35">
        <f t="shared" si="205"/>
        <v>6.6580645161290324</v>
      </c>
      <c r="CI361" s="7">
        <f t="shared" si="206"/>
        <v>42.579122168364023</v>
      </c>
      <c r="CJ361" s="7">
        <f t="shared" si="218"/>
        <v>21.715352305865654</v>
      </c>
      <c r="CK361" s="10">
        <f t="shared" si="207"/>
        <v>23.389746569411599</v>
      </c>
    </row>
    <row r="362" spans="1:89" ht="15.75" thickBot="1" x14ac:dyDescent="0.3">
      <c r="A362" s="8">
        <v>351</v>
      </c>
      <c r="B362" s="3" t="s">
        <v>27</v>
      </c>
      <c r="C362" s="14">
        <v>44547</v>
      </c>
      <c r="D362" s="11">
        <f t="shared" si="208"/>
        <v>-23.423729330469037</v>
      </c>
      <c r="E362" s="8">
        <f t="shared" si="219"/>
        <v>-180</v>
      </c>
      <c r="F362" s="3">
        <f t="shared" si="219"/>
        <v>-165</v>
      </c>
      <c r="G362" s="3">
        <f t="shared" si="219"/>
        <v>-150</v>
      </c>
      <c r="H362" s="3">
        <f t="shared" si="219"/>
        <v>-135</v>
      </c>
      <c r="I362" s="3">
        <f t="shared" si="219"/>
        <v>-120</v>
      </c>
      <c r="J362" s="3">
        <f t="shared" si="219"/>
        <v>-105</v>
      </c>
      <c r="K362" s="3">
        <f t="shared" si="224"/>
        <v>-90</v>
      </c>
      <c r="L362" s="3">
        <f t="shared" si="220"/>
        <v>-75</v>
      </c>
      <c r="M362" s="3">
        <f t="shared" si="220"/>
        <v>-60</v>
      </c>
      <c r="N362" s="3">
        <f t="shared" si="220"/>
        <v>-45</v>
      </c>
      <c r="O362" s="3">
        <f t="shared" si="220"/>
        <v>-30</v>
      </c>
      <c r="P362" s="3">
        <f t="shared" si="220"/>
        <v>-15</v>
      </c>
      <c r="Q362" s="3">
        <f t="shared" si="220"/>
        <v>0</v>
      </c>
      <c r="R362" s="3">
        <f t="shared" si="220"/>
        <v>15</v>
      </c>
      <c r="S362" s="3">
        <f t="shared" si="221"/>
        <v>30</v>
      </c>
      <c r="T362" s="3">
        <f t="shared" si="221"/>
        <v>45</v>
      </c>
      <c r="U362" s="3">
        <f t="shared" si="202"/>
        <v>60</v>
      </c>
      <c r="V362" s="3">
        <f t="shared" si="202"/>
        <v>75</v>
      </c>
      <c r="W362" s="3">
        <f t="shared" si="202"/>
        <v>90</v>
      </c>
      <c r="X362" s="3">
        <f t="shared" si="202"/>
        <v>105</v>
      </c>
      <c r="Y362" s="3">
        <f t="shared" si="202"/>
        <v>120</v>
      </c>
      <c r="Z362" s="3">
        <f t="shared" si="202"/>
        <v>135</v>
      </c>
      <c r="AA362" s="3">
        <f t="shared" si="202"/>
        <v>150</v>
      </c>
      <c r="AB362" s="3">
        <f t="shared" si="202"/>
        <v>165</v>
      </c>
      <c r="AC362" s="3">
        <f t="shared" si="202"/>
        <v>180</v>
      </c>
      <c r="AD362" s="7">
        <f t="shared" si="209"/>
        <v>134.45627066953097</v>
      </c>
      <c r="AE362" s="7">
        <f t="shared" si="209"/>
        <v>132.17519742865423</v>
      </c>
      <c r="AF362" s="7">
        <f t="shared" si="209"/>
        <v>125.90755737827529</v>
      </c>
      <c r="AG362" s="7">
        <f t="shared" si="209"/>
        <v>116.83289731631231</v>
      </c>
      <c r="AH362" s="7">
        <f t="shared" si="209"/>
        <v>105.98217187866159</v>
      </c>
      <c r="AI362" s="7">
        <f t="shared" si="209"/>
        <v>94.032462732722422</v>
      </c>
      <c r="AJ362" s="7">
        <f t="shared" si="210"/>
        <v>81.391141171767785</v>
      </c>
      <c r="AK362" s="7">
        <f t="shared" si="210"/>
        <v>68.303000351731157</v>
      </c>
      <c r="AL362" s="7">
        <f t="shared" si="210"/>
        <v>54.920346859245697</v>
      </c>
      <c r="AM362" s="7">
        <f t="shared" si="210"/>
        <v>41.343190753713621</v>
      </c>
      <c r="AN362" s="7">
        <f t="shared" si="210"/>
        <v>27.642999382818658</v>
      </c>
      <c r="AO362" s="7">
        <f t="shared" si="210"/>
        <v>13.885730565422319</v>
      </c>
      <c r="AP362" s="7">
        <f t="shared" si="227"/>
        <v>1.3037293304689899</v>
      </c>
      <c r="AQ362" s="7">
        <f t="shared" si="225"/>
        <v>13.885730565422319</v>
      </c>
      <c r="AR362" s="7">
        <f t="shared" si="225"/>
        <v>27.642999382818658</v>
      </c>
      <c r="AS362" s="7">
        <f t="shared" si="225"/>
        <v>41.343190753713621</v>
      </c>
      <c r="AT362" s="7">
        <f t="shared" si="222"/>
        <v>54.920346859245697</v>
      </c>
      <c r="AU362" s="7">
        <f t="shared" si="222"/>
        <v>68.303000351731157</v>
      </c>
      <c r="AV362" s="7">
        <f t="shared" si="222"/>
        <v>81.391141171767785</v>
      </c>
      <c r="AW362" s="7">
        <f t="shared" si="222"/>
        <v>94.032462732722422</v>
      </c>
      <c r="AX362" s="7">
        <f t="shared" si="222"/>
        <v>105.98217187866159</v>
      </c>
      <c r="AY362" s="7">
        <f t="shared" si="222"/>
        <v>116.83289731631231</v>
      </c>
      <c r="AZ362" s="7">
        <f t="shared" si="222"/>
        <v>125.90755737827529</v>
      </c>
      <c r="BA362" s="7">
        <f t="shared" si="222"/>
        <v>132.17519742865423</v>
      </c>
      <c r="BB362" s="7">
        <f t="shared" si="222"/>
        <v>134.45627066953097</v>
      </c>
      <c r="BC362" s="7">
        <f t="shared" si="211"/>
        <v>100.14226005911642</v>
      </c>
      <c r="BD362" s="7">
        <f t="shared" si="203"/>
        <v>13.352301341215524</v>
      </c>
      <c r="BE362" s="40">
        <f t="shared" si="212"/>
        <v>1.0320463017121373</v>
      </c>
      <c r="BF362" s="40">
        <f t="shared" si="213"/>
        <v>0</v>
      </c>
      <c r="BG362" s="40">
        <f t="shared" si="214"/>
        <v>0</v>
      </c>
      <c r="BH362" s="40">
        <f t="shared" si="214"/>
        <v>0</v>
      </c>
      <c r="BI362" s="40">
        <f t="shared" si="214"/>
        <v>0</v>
      </c>
      <c r="BJ362" s="40">
        <f t="shared" si="214"/>
        <v>0</v>
      </c>
      <c r="BK362" s="40">
        <f t="shared" si="214"/>
        <v>0</v>
      </c>
      <c r="BL362" s="40">
        <f t="shared" si="215"/>
        <v>211.18123116668315</v>
      </c>
      <c r="BM362" s="40">
        <f t="shared" si="215"/>
        <v>521.57277875373734</v>
      </c>
      <c r="BN362" s="40">
        <f t="shared" si="215"/>
        <v>810.81165531901911</v>
      </c>
      <c r="BO362" s="40">
        <f t="shared" si="215"/>
        <v>1059.1867094144482</v>
      </c>
      <c r="BP362" s="40">
        <f t="shared" si="215"/>
        <v>1249.771591562605</v>
      </c>
      <c r="BQ362" s="40">
        <f t="shared" si="215"/>
        <v>1369.5782570015022</v>
      </c>
      <c r="BR362" s="40">
        <f t="shared" si="216"/>
        <v>1410.4420794713549</v>
      </c>
      <c r="BS362" s="40">
        <f t="shared" si="216"/>
        <v>1369.5782570015022</v>
      </c>
      <c r="BT362" s="40">
        <f t="shared" si="216"/>
        <v>1249.771591562605</v>
      </c>
      <c r="BU362" s="40">
        <f t="shared" si="216"/>
        <v>1059.1867094144482</v>
      </c>
      <c r="BV362" s="40">
        <f t="shared" si="216"/>
        <v>810.81165531901911</v>
      </c>
      <c r="BW362" s="40">
        <f t="shared" si="216"/>
        <v>521.57277875373734</v>
      </c>
      <c r="BX362" s="40">
        <f t="shared" si="228"/>
        <v>211.18123116668315</v>
      </c>
      <c r="BY362" s="40">
        <f t="shared" si="226"/>
        <v>0</v>
      </c>
      <c r="BZ362" s="40">
        <f t="shared" si="226"/>
        <v>0</v>
      </c>
      <c r="CA362" s="40">
        <f t="shared" si="226"/>
        <v>0</v>
      </c>
      <c r="CB362" s="40">
        <f t="shared" si="223"/>
        <v>0</v>
      </c>
      <c r="CC362" s="40">
        <f t="shared" si="223"/>
        <v>0</v>
      </c>
      <c r="CD362" s="40">
        <f t="shared" si="223"/>
        <v>0</v>
      </c>
      <c r="CE362" s="40">
        <f t="shared" si="217"/>
        <v>719.32546053039096</v>
      </c>
      <c r="CF362" s="10">
        <f t="shared" si="204"/>
        <v>1.7478121584199928</v>
      </c>
      <c r="CG362" s="14">
        <v>44547</v>
      </c>
      <c r="CH362" s="35">
        <f t="shared" si="205"/>
        <v>6.6580645161290324</v>
      </c>
      <c r="CI362" s="7">
        <f t="shared" si="206"/>
        <v>42.587461222567946</v>
      </c>
      <c r="CJ362" s="7">
        <f t="shared" si="218"/>
        <v>21.719605223509653</v>
      </c>
      <c r="CK362" s="10">
        <f t="shared" si="207"/>
        <v>23.393106853206504</v>
      </c>
    </row>
    <row r="363" spans="1:89" ht="15.75" thickBot="1" x14ac:dyDescent="0.3">
      <c r="A363" s="8">
        <v>352</v>
      </c>
      <c r="B363" s="3" t="s">
        <v>27</v>
      </c>
      <c r="C363" s="14">
        <v>44548</v>
      </c>
      <c r="D363" s="11">
        <f t="shared" si="208"/>
        <v>-23.439360282118528</v>
      </c>
      <c r="E363" s="8">
        <f t="shared" si="219"/>
        <v>-180</v>
      </c>
      <c r="F363" s="3">
        <f t="shared" si="219"/>
        <v>-165</v>
      </c>
      <c r="G363" s="3">
        <f t="shared" si="219"/>
        <v>-150</v>
      </c>
      <c r="H363" s="3">
        <f t="shared" si="219"/>
        <v>-135</v>
      </c>
      <c r="I363" s="3">
        <f t="shared" si="219"/>
        <v>-120</v>
      </c>
      <c r="J363" s="3">
        <f t="shared" si="219"/>
        <v>-105</v>
      </c>
      <c r="K363" s="3">
        <f t="shared" si="224"/>
        <v>-90</v>
      </c>
      <c r="L363" s="3">
        <f t="shared" si="220"/>
        <v>-75</v>
      </c>
      <c r="M363" s="3">
        <f t="shared" si="220"/>
        <v>-60</v>
      </c>
      <c r="N363" s="3">
        <f t="shared" si="220"/>
        <v>-45</v>
      </c>
      <c r="O363" s="3">
        <f t="shared" si="220"/>
        <v>-30</v>
      </c>
      <c r="P363" s="3">
        <f t="shared" si="220"/>
        <v>-15</v>
      </c>
      <c r="Q363" s="3">
        <f t="shared" si="220"/>
        <v>0</v>
      </c>
      <c r="R363" s="3">
        <f t="shared" si="220"/>
        <v>15</v>
      </c>
      <c r="S363" s="3">
        <f t="shared" si="221"/>
        <v>30</v>
      </c>
      <c r="T363" s="3">
        <f t="shared" si="221"/>
        <v>45</v>
      </c>
      <c r="U363" s="3">
        <f t="shared" si="202"/>
        <v>60</v>
      </c>
      <c r="V363" s="3">
        <f t="shared" si="202"/>
        <v>75</v>
      </c>
      <c r="W363" s="3">
        <f t="shared" si="202"/>
        <v>90</v>
      </c>
      <c r="X363" s="3">
        <f t="shared" si="202"/>
        <v>105</v>
      </c>
      <c r="Y363" s="3">
        <f t="shared" si="202"/>
        <v>120</v>
      </c>
      <c r="Z363" s="3">
        <f t="shared" si="202"/>
        <v>135</v>
      </c>
      <c r="AA363" s="3">
        <f t="shared" si="202"/>
        <v>150</v>
      </c>
      <c r="AB363" s="3">
        <f t="shared" si="202"/>
        <v>165</v>
      </c>
      <c r="AC363" s="3">
        <f t="shared" si="202"/>
        <v>180</v>
      </c>
      <c r="AD363" s="7">
        <f t="shared" si="209"/>
        <v>134.44063971788145</v>
      </c>
      <c r="AE363" s="7">
        <f t="shared" si="209"/>
        <v>132.16040695945455</v>
      </c>
      <c r="AF363" s="7">
        <f t="shared" si="209"/>
        <v>125.89473417051414</v>
      </c>
      <c r="AG363" s="7">
        <f t="shared" si="209"/>
        <v>116.82228276085148</v>
      </c>
      <c r="AH363" s="7">
        <f t="shared" si="209"/>
        <v>105.97355963865594</v>
      </c>
      <c r="AI363" s="7">
        <f t="shared" si="209"/>
        <v>94.025554897035136</v>
      </c>
      <c r="AJ363" s="7">
        <f t="shared" si="210"/>
        <v>81.385679162900729</v>
      </c>
      <c r="AK363" s="7">
        <f t="shared" si="210"/>
        <v>68.298792046396599</v>
      </c>
      <c r="AL363" s="7">
        <f t="shared" si="210"/>
        <v>54.917265824928457</v>
      </c>
      <c r="AM363" s="7">
        <f t="shared" si="210"/>
        <v>41.341179162915118</v>
      </c>
      <c r="AN363" s="7">
        <f t="shared" si="210"/>
        <v>27.642107743469463</v>
      </c>
      <c r="AO363" s="7">
        <f t="shared" si="210"/>
        <v>13.886403785009891</v>
      </c>
      <c r="AP363" s="7">
        <f t="shared" si="227"/>
        <v>1.3193602821187325</v>
      </c>
      <c r="AQ363" s="7">
        <f t="shared" si="225"/>
        <v>13.886403785009891</v>
      </c>
      <c r="AR363" s="7">
        <f t="shared" si="225"/>
        <v>27.642107743469463</v>
      </c>
      <c r="AS363" s="7">
        <f t="shared" si="225"/>
        <v>41.341179162915118</v>
      </c>
      <c r="AT363" s="7">
        <f t="shared" si="222"/>
        <v>54.917265824928457</v>
      </c>
      <c r="AU363" s="7">
        <f t="shared" si="222"/>
        <v>68.298792046396599</v>
      </c>
      <c r="AV363" s="7">
        <f t="shared" si="222"/>
        <v>81.385679162900729</v>
      </c>
      <c r="AW363" s="7">
        <f t="shared" si="222"/>
        <v>94.025554897035136</v>
      </c>
      <c r="AX363" s="7">
        <f t="shared" si="222"/>
        <v>105.97355963865594</v>
      </c>
      <c r="AY363" s="7">
        <f t="shared" si="222"/>
        <v>116.82228276085148</v>
      </c>
      <c r="AZ363" s="7">
        <f t="shared" si="222"/>
        <v>125.89473417051414</v>
      </c>
      <c r="BA363" s="7">
        <f t="shared" si="222"/>
        <v>132.16040695945455</v>
      </c>
      <c r="BB363" s="7">
        <f t="shared" si="222"/>
        <v>134.44063971788145</v>
      </c>
      <c r="BC363" s="7">
        <f t="shared" si="211"/>
        <v>100.14992673864043</v>
      </c>
      <c r="BD363" s="7">
        <f t="shared" si="203"/>
        <v>13.353323565152058</v>
      </c>
      <c r="BE363" s="40">
        <f t="shared" si="212"/>
        <v>1.0321771295644875</v>
      </c>
      <c r="BF363" s="40">
        <f t="shared" si="213"/>
        <v>0</v>
      </c>
      <c r="BG363" s="40">
        <f t="shared" si="214"/>
        <v>0</v>
      </c>
      <c r="BH363" s="40">
        <f t="shared" si="214"/>
        <v>0</v>
      </c>
      <c r="BI363" s="40">
        <f t="shared" si="214"/>
        <v>0</v>
      </c>
      <c r="BJ363" s="40">
        <f t="shared" si="214"/>
        <v>0</v>
      </c>
      <c r="BK363" s="40">
        <f t="shared" si="214"/>
        <v>0</v>
      </c>
      <c r="BL363" s="40">
        <f t="shared" si="215"/>
        <v>211.34099457759706</v>
      </c>
      <c r="BM363" s="40">
        <f t="shared" si="215"/>
        <v>521.73518763524078</v>
      </c>
      <c r="BN363" s="40">
        <f t="shared" si="215"/>
        <v>810.97652938666329</v>
      </c>
      <c r="BO363" s="40">
        <f t="shared" si="215"/>
        <v>1059.3537003854224</v>
      </c>
      <c r="BP363" s="40">
        <f t="shared" si="215"/>
        <v>1249.9402068906354</v>
      </c>
      <c r="BQ363" s="40">
        <f t="shared" si="215"/>
        <v>1369.7478934430658</v>
      </c>
      <c r="BR363" s="40">
        <f t="shared" si="216"/>
        <v>1410.6120641957289</v>
      </c>
      <c r="BS363" s="40">
        <f t="shared" si="216"/>
        <v>1369.7478934430658</v>
      </c>
      <c r="BT363" s="40">
        <f t="shared" si="216"/>
        <v>1249.9402068906354</v>
      </c>
      <c r="BU363" s="40">
        <f t="shared" si="216"/>
        <v>1059.3537003854224</v>
      </c>
      <c r="BV363" s="40">
        <f t="shared" si="216"/>
        <v>810.97652938666329</v>
      </c>
      <c r="BW363" s="40">
        <f t="shared" si="216"/>
        <v>521.73518763524078</v>
      </c>
      <c r="BX363" s="40">
        <f t="shared" si="228"/>
        <v>211.34099457759706</v>
      </c>
      <c r="BY363" s="40">
        <f t="shared" si="226"/>
        <v>0</v>
      </c>
      <c r="BZ363" s="40">
        <f t="shared" si="226"/>
        <v>0</v>
      </c>
      <c r="CA363" s="40">
        <f t="shared" si="226"/>
        <v>0</v>
      </c>
      <c r="CB363" s="40">
        <f t="shared" si="223"/>
        <v>0</v>
      </c>
      <c r="CC363" s="40">
        <f t="shared" si="223"/>
        <v>0</v>
      </c>
      <c r="CD363" s="40">
        <f t="shared" si="223"/>
        <v>0</v>
      </c>
      <c r="CE363" s="40">
        <f t="shared" si="217"/>
        <v>719.41215273982175</v>
      </c>
      <c r="CF363" s="10">
        <f t="shared" si="204"/>
        <v>1.7479459672203821</v>
      </c>
      <c r="CG363" s="14">
        <v>44548</v>
      </c>
      <c r="CH363" s="35">
        <f t="shared" si="205"/>
        <v>6.6580645161290324</v>
      </c>
      <c r="CI363" s="7">
        <f t="shared" si="206"/>
        <v>42.594620581131615</v>
      </c>
      <c r="CJ363" s="7">
        <f t="shared" si="218"/>
        <v>21.723256496377125</v>
      </c>
      <c r="CK363" s="10">
        <f t="shared" si="207"/>
        <v>23.39619397122771</v>
      </c>
    </row>
    <row r="364" spans="1:89" ht="15.75" thickBot="1" x14ac:dyDescent="0.3">
      <c r="A364" s="8">
        <v>353</v>
      </c>
      <c r="B364" s="3" t="s">
        <v>27</v>
      </c>
      <c r="C364" s="14">
        <v>44549</v>
      </c>
      <c r="D364" s="11">
        <f t="shared" si="208"/>
        <v>-23.448045645453604</v>
      </c>
      <c r="E364" s="8">
        <f t="shared" si="219"/>
        <v>-180</v>
      </c>
      <c r="F364" s="3">
        <f t="shared" si="219"/>
        <v>-165</v>
      </c>
      <c r="G364" s="3">
        <f t="shared" si="219"/>
        <v>-150</v>
      </c>
      <c r="H364" s="3">
        <f t="shared" si="219"/>
        <v>-135</v>
      </c>
      <c r="I364" s="3">
        <f t="shared" si="219"/>
        <v>-120</v>
      </c>
      <c r="J364" s="3">
        <f t="shared" si="219"/>
        <v>-105</v>
      </c>
      <c r="K364" s="3">
        <f t="shared" si="224"/>
        <v>-90</v>
      </c>
      <c r="L364" s="3">
        <f t="shared" si="220"/>
        <v>-75</v>
      </c>
      <c r="M364" s="3">
        <f t="shared" si="220"/>
        <v>-60</v>
      </c>
      <c r="N364" s="3">
        <f t="shared" si="220"/>
        <v>-45</v>
      </c>
      <c r="O364" s="3">
        <f t="shared" si="220"/>
        <v>-30</v>
      </c>
      <c r="P364" s="3">
        <f t="shared" si="220"/>
        <v>-15</v>
      </c>
      <c r="Q364" s="3">
        <f t="shared" si="220"/>
        <v>0</v>
      </c>
      <c r="R364" s="3">
        <f t="shared" si="220"/>
        <v>15</v>
      </c>
      <c r="S364" s="3">
        <f t="shared" si="221"/>
        <v>30</v>
      </c>
      <c r="T364" s="3">
        <f t="shared" si="221"/>
        <v>45</v>
      </c>
      <c r="U364" s="3">
        <f t="shared" si="202"/>
        <v>60</v>
      </c>
      <c r="V364" s="3">
        <f t="shared" si="202"/>
        <v>75</v>
      </c>
      <c r="W364" s="3">
        <f t="shared" si="202"/>
        <v>90</v>
      </c>
      <c r="X364" s="3">
        <f t="shared" si="202"/>
        <v>105</v>
      </c>
      <c r="Y364" s="3">
        <f t="shared" si="202"/>
        <v>120</v>
      </c>
      <c r="Z364" s="3">
        <f t="shared" si="202"/>
        <v>135</v>
      </c>
      <c r="AA364" s="3">
        <f t="shared" si="202"/>
        <v>150</v>
      </c>
      <c r="AB364" s="3">
        <f t="shared" si="202"/>
        <v>165</v>
      </c>
      <c r="AC364" s="3">
        <f t="shared" si="202"/>
        <v>180</v>
      </c>
      <c r="AD364" s="7">
        <f t="shared" si="209"/>
        <v>134.43195435454638</v>
      </c>
      <c r="AE364" s="7">
        <f t="shared" si="209"/>
        <v>132.15218843691156</v>
      </c>
      <c r="AF364" s="7">
        <f t="shared" si="209"/>
        <v>125.88760849842792</v>
      </c>
      <c r="AG364" s="7">
        <f t="shared" si="209"/>
        <v>116.81638426394267</v>
      </c>
      <c r="AH364" s="7">
        <f t="shared" si="209"/>
        <v>105.96877386626625</v>
      </c>
      <c r="AI364" s="7">
        <f t="shared" si="209"/>
        <v>94.021716442666872</v>
      </c>
      <c r="AJ364" s="7">
        <f t="shared" si="210"/>
        <v>81.382644434010686</v>
      </c>
      <c r="AK364" s="7">
        <f t="shared" si="210"/>
        <v>68.296454375096857</v>
      </c>
      <c r="AL364" s="7">
        <f t="shared" si="210"/>
        <v>54.915555087466025</v>
      </c>
      <c r="AM364" s="7">
        <f t="shared" si="210"/>
        <v>41.340063479447942</v>
      </c>
      <c r="AN364" s="7">
        <f t="shared" si="210"/>
        <v>27.641615810334237</v>
      </c>
      <c r="AO364" s="7">
        <f t="shared" si="210"/>
        <v>13.886785301465286</v>
      </c>
      <c r="AP364" s="7">
        <f t="shared" si="227"/>
        <v>1.3280456454537635</v>
      </c>
      <c r="AQ364" s="7">
        <f t="shared" si="225"/>
        <v>13.886785301465286</v>
      </c>
      <c r="AR364" s="7">
        <f t="shared" si="225"/>
        <v>27.641615810334237</v>
      </c>
      <c r="AS364" s="7">
        <f t="shared" si="225"/>
        <v>41.340063479447942</v>
      </c>
      <c r="AT364" s="7">
        <f t="shared" si="222"/>
        <v>54.915555087466025</v>
      </c>
      <c r="AU364" s="7">
        <f t="shared" si="222"/>
        <v>68.296454375096857</v>
      </c>
      <c r="AV364" s="7">
        <f t="shared" si="222"/>
        <v>81.382644434010686</v>
      </c>
      <c r="AW364" s="7">
        <f t="shared" si="222"/>
        <v>94.021716442666872</v>
      </c>
      <c r="AX364" s="7">
        <f t="shared" si="222"/>
        <v>105.96877386626625</v>
      </c>
      <c r="AY364" s="7">
        <f t="shared" si="222"/>
        <v>116.81638426394267</v>
      </c>
      <c r="AZ364" s="7">
        <f t="shared" si="222"/>
        <v>125.88760849842792</v>
      </c>
      <c r="BA364" s="7">
        <f t="shared" si="222"/>
        <v>132.15218843691156</v>
      </c>
      <c r="BB364" s="7">
        <f t="shared" si="222"/>
        <v>134.43195435454638</v>
      </c>
      <c r="BC364" s="7">
        <f t="shared" si="211"/>
        <v>100.15418760461471</v>
      </c>
      <c r="BD364" s="7">
        <f t="shared" si="203"/>
        <v>13.353891680615295</v>
      </c>
      <c r="BE364" s="40">
        <f t="shared" si="212"/>
        <v>1.0322984226389083</v>
      </c>
      <c r="BF364" s="40">
        <f t="shared" si="213"/>
        <v>0</v>
      </c>
      <c r="BG364" s="40">
        <f t="shared" si="214"/>
        <v>0</v>
      </c>
      <c r="BH364" s="40">
        <f t="shared" si="214"/>
        <v>0</v>
      </c>
      <c r="BI364" s="40">
        <f t="shared" si="214"/>
        <v>0</v>
      </c>
      <c r="BJ364" s="40">
        <f t="shared" si="214"/>
        <v>0</v>
      </c>
      <c r="BK364" s="40">
        <f t="shared" si="214"/>
        <v>0</v>
      </c>
      <c r="BL364" s="40">
        <f t="shared" si="215"/>
        <v>211.43972926928205</v>
      </c>
      <c r="BM364" s="40">
        <f t="shared" si="215"/>
        <v>521.84999172172456</v>
      </c>
      <c r="BN364" s="40">
        <f t="shared" si="215"/>
        <v>811.10630776524647</v>
      </c>
      <c r="BO364" s="40">
        <f t="shared" si="215"/>
        <v>1059.4963374801448</v>
      </c>
      <c r="BP364" s="40">
        <f t="shared" si="215"/>
        <v>1250.0927108252824</v>
      </c>
      <c r="BQ364" s="40">
        <f t="shared" si="215"/>
        <v>1369.9065999325874</v>
      </c>
      <c r="BR364" s="40">
        <f t="shared" si="216"/>
        <v>1410.7728862612105</v>
      </c>
      <c r="BS364" s="40">
        <f t="shared" si="216"/>
        <v>1369.9065999325874</v>
      </c>
      <c r="BT364" s="40">
        <f t="shared" si="216"/>
        <v>1250.0927108252824</v>
      </c>
      <c r="BU364" s="40">
        <f t="shared" si="216"/>
        <v>1059.4963374801448</v>
      </c>
      <c r="BV364" s="40">
        <f t="shared" si="216"/>
        <v>811.10630776524647</v>
      </c>
      <c r="BW364" s="40">
        <f t="shared" si="216"/>
        <v>521.84999172172456</v>
      </c>
      <c r="BX364" s="40">
        <f t="shared" si="228"/>
        <v>211.43972926928205</v>
      </c>
      <c r="BY364" s="40">
        <f t="shared" si="226"/>
        <v>0</v>
      </c>
      <c r="BZ364" s="40">
        <f t="shared" si="226"/>
        <v>0</v>
      </c>
      <c r="CA364" s="40">
        <f t="shared" si="226"/>
        <v>0</v>
      </c>
      <c r="CB364" s="40">
        <f t="shared" si="223"/>
        <v>0</v>
      </c>
      <c r="CC364" s="40">
        <f t="shared" si="223"/>
        <v>0</v>
      </c>
      <c r="CD364" s="40">
        <f t="shared" si="223"/>
        <v>0</v>
      </c>
      <c r="CE364" s="40">
        <f t="shared" si="217"/>
        <v>719.49417199321738</v>
      </c>
      <c r="CF364" s="10">
        <f t="shared" si="204"/>
        <v>1.7480203333606192</v>
      </c>
      <c r="CG364" s="14">
        <v>44549</v>
      </c>
      <c r="CH364" s="35">
        <f t="shared" si="205"/>
        <v>6.6580645161290324</v>
      </c>
      <c r="CI364" s="7">
        <f t="shared" si="206"/>
        <v>42.600602797441866</v>
      </c>
      <c r="CJ364" s="7">
        <f t="shared" si="218"/>
        <v>21.726307426695353</v>
      </c>
      <c r="CK364" s="10">
        <f t="shared" si="207"/>
        <v>23.399009956716554</v>
      </c>
    </row>
    <row r="365" spans="1:89" ht="15.75" thickBot="1" x14ac:dyDescent="0.3">
      <c r="A365" s="8">
        <v>354</v>
      </c>
      <c r="B365" s="3" t="s">
        <v>27</v>
      </c>
      <c r="C365" s="14">
        <v>44550</v>
      </c>
      <c r="D365" s="11">
        <f t="shared" si="208"/>
        <v>-23.449782846813658</v>
      </c>
      <c r="E365" s="8">
        <f t="shared" si="219"/>
        <v>-180</v>
      </c>
      <c r="F365" s="3">
        <f t="shared" si="219"/>
        <v>-165</v>
      </c>
      <c r="G365" s="3">
        <f t="shared" si="219"/>
        <v>-150</v>
      </c>
      <c r="H365" s="3">
        <f t="shared" si="219"/>
        <v>-135</v>
      </c>
      <c r="I365" s="3">
        <f t="shared" si="219"/>
        <v>-120</v>
      </c>
      <c r="J365" s="3">
        <f t="shared" si="219"/>
        <v>-105</v>
      </c>
      <c r="K365" s="3">
        <f t="shared" si="224"/>
        <v>-90</v>
      </c>
      <c r="L365" s="3">
        <f t="shared" si="220"/>
        <v>-75</v>
      </c>
      <c r="M365" s="3">
        <f t="shared" si="220"/>
        <v>-60</v>
      </c>
      <c r="N365" s="3">
        <f t="shared" si="220"/>
        <v>-45</v>
      </c>
      <c r="O365" s="3">
        <f t="shared" si="220"/>
        <v>-30</v>
      </c>
      <c r="P365" s="3">
        <f t="shared" si="220"/>
        <v>-15</v>
      </c>
      <c r="Q365" s="3">
        <f t="shared" si="220"/>
        <v>0</v>
      </c>
      <c r="R365" s="3">
        <f t="shared" si="220"/>
        <v>15</v>
      </c>
      <c r="S365" s="3">
        <f t="shared" si="221"/>
        <v>30</v>
      </c>
      <c r="T365" s="3">
        <f t="shared" si="221"/>
        <v>45</v>
      </c>
      <c r="U365" s="3">
        <f t="shared" si="202"/>
        <v>60</v>
      </c>
      <c r="V365" s="3">
        <f t="shared" si="202"/>
        <v>75</v>
      </c>
      <c r="W365" s="3">
        <f t="shared" si="202"/>
        <v>90</v>
      </c>
      <c r="X365" s="3">
        <f t="shared" si="202"/>
        <v>105</v>
      </c>
      <c r="Y365" s="3">
        <f t="shared" si="202"/>
        <v>120</v>
      </c>
      <c r="Z365" s="3">
        <f t="shared" si="202"/>
        <v>135</v>
      </c>
      <c r="AA365" s="3">
        <f t="shared" si="202"/>
        <v>150</v>
      </c>
      <c r="AB365" s="3">
        <f t="shared" si="202"/>
        <v>165</v>
      </c>
      <c r="AC365" s="3">
        <f t="shared" si="202"/>
        <v>180</v>
      </c>
      <c r="AD365" s="7">
        <f t="shared" si="209"/>
        <v>134.43021715318633</v>
      </c>
      <c r="AE365" s="7">
        <f t="shared" si="209"/>
        <v>132.15054459566434</v>
      </c>
      <c r="AF365" s="7">
        <f t="shared" si="209"/>
        <v>125.88618322105344</v>
      </c>
      <c r="AG365" s="7">
        <f t="shared" si="209"/>
        <v>116.81520443412661</v>
      </c>
      <c r="AH365" s="7">
        <f t="shared" si="209"/>
        <v>105.9678166093878</v>
      </c>
      <c r="AI365" s="7">
        <f t="shared" si="209"/>
        <v>94.02094868597645</v>
      </c>
      <c r="AJ365" s="7">
        <f t="shared" si="210"/>
        <v>81.382037464286185</v>
      </c>
      <c r="AK365" s="7">
        <f t="shared" si="210"/>
        <v>68.295986864531201</v>
      </c>
      <c r="AL365" s="7">
        <f t="shared" si="210"/>
        <v>54.915213021302641</v>
      </c>
      <c r="AM365" s="7">
        <f t="shared" si="210"/>
        <v>41.339840502860007</v>
      </c>
      <c r="AN365" s="7">
        <f t="shared" si="210"/>
        <v>27.641517717153523</v>
      </c>
      <c r="AO365" s="7">
        <f t="shared" si="210"/>
        <v>13.886862248275611</v>
      </c>
      <c r="AP365" s="7">
        <f t="shared" si="227"/>
        <v>1.3297828468136987</v>
      </c>
      <c r="AQ365" s="7">
        <f t="shared" si="225"/>
        <v>13.886862248275611</v>
      </c>
      <c r="AR365" s="7">
        <f t="shared" si="225"/>
        <v>27.641517717153523</v>
      </c>
      <c r="AS365" s="7">
        <f t="shared" si="225"/>
        <v>41.339840502860007</v>
      </c>
      <c r="AT365" s="7">
        <f t="shared" si="222"/>
        <v>54.915213021302641</v>
      </c>
      <c r="AU365" s="7">
        <f t="shared" si="222"/>
        <v>68.295986864531201</v>
      </c>
      <c r="AV365" s="7">
        <f t="shared" si="222"/>
        <v>81.382037464286185</v>
      </c>
      <c r="AW365" s="7">
        <f t="shared" si="222"/>
        <v>94.02094868597645</v>
      </c>
      <c r="AX365" s="7">
        <f t="shared" si="222"/>
        <v>105.9678166093878</v>
      </c>
      <c r="AY365" s="7">
        <f t="shared" si="222"/>
        <v>116.81520443412661</v>
      </c>
      <c r="AZ365" s="7">
        <f t="shared" si="222"/>
        <v>125.88618322105344</v>
      </c>
      <c r="BA365" s="7">
        <f t="shared" si="222"/>
        <v>132.15054459566434</v>
      </c>
      <c r="BB365" s="7">
        <f t="shared" si="222"/>
        <v>134.43021715318633</v>
      </c>
      <c r="BC365" s="7">
        <f t="shared" si="211"/>
        <v>100.15503991499034</v>
      </c>
      <c r="BD365" s="7">
        <f t="shared" si="203"/>
        <v>13.354005321998711</v>
      </c>
      <c r="BE365" s="40">
        <f t="shared" si="212"/>
        <v>1.032410144993644</v>
      </c>
      <c r="BF365" s="40">
        <f t="shared" si="213"/>
        <v>0</v>
      </c>
      <c r="BG365" s="40">
        <f t="shared" si="214"/>
        <v>0</v>
      </c>
      <c r="BH365" s="40">
        <f t="shared" si="214"/>
        <v>0</v>
      </c>
      <c r="BI365" s="40">
        <f t="shared" si="214"/>
        <v>0</v>
      </c>
      <c r="BJ365" s="40">
        <f t="shared" si="214"/>
        <v>0</v>
      </c>
      <c r="BK365" s="40">
        <f t="shared" si="214"/>
        <v>0</v>
      </c>
      <c r="BL365" s="40">
        <f t="shared" si="215"/>
        <v>211.47739474896608</v>
      </c>
      <c r="BM365" s="40">
        <f t="shared" si="215"/>
        <v>521.91716918849897</v>
      </c>
      <c r="BN365" s="40">
        <f t="shared" si="215"/>
        <v>811.20098602596192</v>
      </c>
      <c r="BO365" s="40">
        <f t="shared" si="215"/>
        <v>1059.6146312079918</v>
      </c>
      <c r="BP365" s="40">
        <f t="shared" si="215"/>
        <v>1250.2291253383935</v>
      </c>
      <c r="BQ365" s="40">
        <f t="shared" si="215"/>
        <v>1370.0544056475248</v>
      </c>
      <c r="BR365" s="40">
        <f t="shared" si="216"/>
        <v>1410.924577302957</v>
      </c>
      <c r="BS365" s="40">
        <f t="shared" si="216"/>
        <v>1370.0544056475248</v>
      </c>
      <c r="BT365" s="40">
        <f t="shared" si="216"/>
        <v>1250.2291253383935</v>
      </c>
      <c r="BU365" s="40">
        <f t="shared" si="216"/>
        <v>1059.6146312079918</v>
      </c>
      <c r="BV365" s="40">
        <f t="shared" si="216"/>
        <v>811.20098602596192</v>
      </c>
      <c r="BW365" s="40">
        <f t="shared" si="216"/>
        <v>521.91716918849897</v>
      </c>
      <c r="BX365" s="40">
        <f t="shared" si="228"/>
        <v>211.47739474896608</v>
      </c>
      <c r="BY365" s="40">
        <f t="shared" si="226"/>
        <v>0</v>
      </c>
      <c r="BZ365" s="40">
        <f t="shared" si="226"/>
        <v>0</v>
      </c>
      <c r="CA365" s="40">
        <f t="shared" si="226"/>
        <v>0</v>
      </c>
      <c r="CB365" s="40">
        <f t="shared" si="223"/>
        <v>0</v>
      </c>
      <c r="CC365" s="40">
        <f t="shared" si="223"/>
        <v>0</v>
      </c>
      <c r="CD365" s="40">
        <f t="shared" si="223"/>
        <v>0</v>
      </c>
      <c r="CE365" s="40">
        <f t="shared" si="217"/>
        <v>719.57153442450806</v>
      </c>
      <c r="CF365" s="10">
        <f t="shared" si="204"/>
        <v>1.748035208982923</v>
      </c>
      <c r="CG365" s="14">
        <v>44550</v>
      </c>
      <c r="CH365" s="35">
        <f t="shared" si="205"/>
        <v>6.6580645161290324</v>
      </c>
      <c r="CI365" s="7">
        <f t="shared" si="206"/>
        <v>42.605408588717623</v>
      </c>
      <c r="CJ365" s="7">
        <f t="shared" si="218"/>
        <v>21.728758380245988</v>
      </c>
      <c r="CK365" s="10">
        <f t="shared" si="207"/>
        <v>23.401555607361718</v>
      </c>
    </row>
    <row r="366" spans="1:89" ht="15.75" thickBot="1" x14ac:dyDescent="0.3">
      <c r="A366" s="8">
        <v>355</v>
      </c>
      <c r="B366" s="3" t="s">
        <v>27</v>
      </c>
      <c r="C366" s="14">
        <v>44551</v>
      </c>
      <c r="D366" s="11">
        <f t="shared" si="208"/>
        <v>-23.444571371428442</v>
      </c>
      <c r="E366" s="8">
        <f t="shared" si="219"/>
        <v>-180</v>
      </c>
      <c r="F366" s="3">
        <f t="shared" si="219"/>
        <v>-165</v>
      </c>
      <c r="G366" s="3">
        <f t="shared" si="219"/>
        <v>-150</v>
      </c>
      <c r="H366" s="3">
        <f t="shared" si="219"/>
        <v>-135</v>
      </c>
      <c r="I366" s="3">
        <f t="shared" si="219"/>
        <v>-120</v>
      </c>
      <c r="J366" s="3">
        <f t="shared" si="219"/>
        <v>-105</v>
      </c>
      <c r="K366" s="3">
        <f t="shared" si="224"/>
        <v>-90</v>
      </c>
      <c r="L366" s="3">
        <f t="shared" si="220"/>
        <v>-75</v>
      </c>
      <c r="M366" s="3">
        <f t="shared" si="220"/>
        <v>-60</v>
      </c>
      <c r="N366" s="3">
        <f t="shared" si="220"/>
        <v>-45</v>
      </c>
      <c r="O366" s="3">
        <f t="shared" si="220"/>
        <v>-30</v>
      </c>
      <c r="P366" s="3">
        <f t="shared" si="220"/>
        <v>-15</v>
      </c>
      <c r="Q366" s="3">
        <f t="shared" si="220"/>
        <v>0</v>
      </c>
      <c r="R366" s="3">
        <f t="shared" ref="R366:R376" si="229">(R$11-12)*15</f>
        <v>15</v>
      </c>
      <c r="S366" s="3">
        <f t="shared" si="221"/>
        <v>30</v>
      </c>
      <c r="T366" s="3">
        <f t="shared" si="221"/>
        <v>45</v>
      </c>
      <c r="U366" s="3">
        <f t="shared" si="202"/>
        <v>60</v>
      </c>
      <c r="V366" s="3">
        <f t="shared" si="202"/>
        <v>75</v>
      </c>
      <c r="W366" s="3">
        <f t="shared" si="202"/>
        <v>90</v>
      </c>
      <c r="X366" s="3">
        <f t="shared" si="202"/>
        <v>105</v>
      </c>
      <c r="Y366" s="3">
        <f t="shared" si="202"/>
        <v>120</v>
      </c>
      <c r="Z366" s="3">
        <f t="shared" si="202"/>
        <v>135</v>
      </c>
      <c r="AA366" s="3">
        <f t="shared" si="202"/>
        <v>150</v>
      </c>
      <c r="AB366" s="3">
        <f t="shared" si="202"/>
        <v>165</v>
      </c>
      <c r="AC366" s="3">
        <f t="shared" si="202"/>
        <v>180</v>
      </c>
      <c r="AD366" s="7">
        <f t="shared" si="209"/>
        <v>134.43542862857157</v>
      </c>
      <c r="AE366" s="7">
        <f t="shared" si="209"/>
        <v>132.15547598266613</v>
      </c>
      <c r="AF366" s="7">
        <f t="shared" si="209"/>
        <v>125.89045891021863</v>
      </c>
      <c r="AG366" s="7">
        <f t="shared" si="209"/>
        <v>116.81874379313912</v>
      </c>
      <c r="AH366" s="7">
        <f t="shared" si="209"/>
        <v>105.97068827762155</v>
      </c>
      <c r="AI366" s="7">
        <f t="shared" si="209"/>
        <v>94.023251890231165</v>
      </c>
      <c r="AJ366" s="7">
        <f t="shared" si="210"/>
        <v>81.383858349515677</v>
      </c>
      <c r="AK366" s="7">
        <f t="shared" si="210"/>
        <v>68.297389419928038</v>
      </c>
      <c r="AL366" s="7">
        <f t="shared" si="210"/>
        <v>54.916239301131675</v>
      </c>
      <c r="AM366" s="7">
        <f t="shared" si="210"/>
        <v>41.3405095927451</v>
      </c>
      <c r="AN366" s="7">
        <f t="shared" si="210"/>
        <v>27.641812290167387</v>
      </c>
      <c r="AO366" s="7">
        <f t="shared" si="210"/>
        <v>13.886632051400655</v>
      </c>
      <c r="AP366" s="7">
        <f t="shared" si="227"/>
        <v>1.3245713714284604</v>
      </c>
      <c r="AQ366" s="7">
        <f t="shared" si="225"/>
        <v>13.886632051400655</v>
      </c>
      <c r="AR366" s="7">
        <f t="shared" si="225"/>
        <v>27.641812290167387</v>
      </c>
      <c r="AS366" s="7">
        <f t="shared" si="225"/>
        <v>41.3405095927451</v>
      </c>
      <c r="AT366" s="7">
        <f t="shared" si="222"/>
        <v>54.916239301131675</v>
      </c>
      <c r="AU366" s="7">
        <f t="shared" si="222"/>
        <v>68.297389419928038</v>
      </c>
      <c r="AV366" s="7">
        <f t="shared" si="222"/>
        <v>81.383858349515677</v>
      </c>
      <c r="AW366" s="7">
        <f t="shared" si="222"/>
        <v>94.023251890231165</v>
      </c>
      <c r="AX366" s="7">
        <f t="shared" si="222"/>
        <v>105.97068827762155</v>
      </c>
      <c r="AY366" s="7">
        <f t="shared" si="222"/>
        <v>116.81874379313912</v>
      </c>
      <c r="AZ366" s="7">
        <f t="shared" si="222"/>
        <v>125.89045891021863</v>
      </c>
      <c r="BA366" s="7">
        <f t="shared" si="222"/>
        <v>132.15547598266613</v>
      </c>
      <c r="BB366" s="7">
        <f t="shared" si="222"/>
        <v>134.43542862857157</v>
      </c>
      <c r="BC366" s="7">
        <f t="shared" si="211"/>
        <v>100.15248312105912</v>
      </c>
      <c r="BD366" s="7">
        <f t="shared" si="203"/>
        <v>13.353664416141216</v>
      </c>
      <c r="BE366" s="40">
        <f t="shared" si="212"/>
        <v>1.03251226352295</v>
      </c>
      <c r="BF366" s="40">
        <f t="shared" si="213"/>
        <v>0</v>
      </c>
      <c r="BG366" s="40">
        <f t="shared" si="214"/>
        <v>0</v>
      </c>
      <c r="BH366" s="40">
        <f t="shared" si="214"/>
        <v>0</v>
      </c>
      <c r="BI366" s="40">
        <f t="shared" si="214"/>
        <v>0</v>
      </c>
      <c r="BJ366" s="40">
        <f t="shared" si="214"/>
        <v>0</v>
      </c>
      <c r="BK366" s="40">
        <f t="shared" si="214"/>
        <v>0</v>
      </c>
      <c r="BL366" s="40">
        <f t="shared" si="215"/>
        <v>211.45396258250324</v>
      </c>
      <c r="BM366" s="40">
        <f t="shared" si="215"/>
        <v>521.9366916942023</v>
      </c>
      <c r="BN366" s="40">
        <f t="shared" si="215"/>
        <v>811.26053591390894</v>
      </c>
      <c r="BO366" s="40">
        <f t="shared" si="215"/>
        <v>1059.7085533883096</v>
      </c>
      <c r="BP366" s="40">
        <f t="shared" si="215"/>
        <v>1250.3494223062855</v>
      </c>
      <c r="BQ366" s="40">
        <f t="shared" si="215"/>
        <v>1370.1912825000086</v>
      </c>
      <c r="BR366" s="40">
        <f t="shared" si="216"/>
        <v>1411.0671092453147</v>
      </c>
      <c r="BS366" s="40">
        <f t="shared" si="216"/>
        <v>1370.1912825000086</v>
      </c>
      <c r="BT366" s="40">
        <f t="shared" si="216"/>
        <v>1250.3494223062855</v>
      </c>
      <c r="BU366" s="40">
        <f t="shared" si="216"/>
        <v>1059.7085533883096</v>
      </c>
      <c r="BV366" s="40">
        <f t="shared" si="216"/>
        <v>811.26053591390894</v>
      </c>
      <c r="BW366" s="40">
        <f t="shared" si="216"/>
        <v>521.9366916942023</v>
      </c>
      <c r="BX366" s="40">
        <f t="shared" si="228"/>
        <v>211.45396258250324</v>
      </c>
      <c r="BY366" s="40">
        <f t="shared" si="226"/>
        <v>0</v>
      </c>
      <c r="BZ366" s="40">
        <f t="shared" si="226"/>
        <v>0</v>
      </c>
      <c r="CA366" s="40">
        <f t="shared" si="226"/>
        <v>0</v>
      </c>
      <c r="CB366" s="40">
        <f t="shared" si="223"/>
        <v>0</v>
      </c>
      <c r="CC366" s="40">
        <f t="shared" si="223"/>
        <v>0</v>
      </c>
      <c r="CD366" s="40">
        <f t="shared" si="223"/>
        <v>0</v>
      </c>
      <c r="CE366" s="40">
        <f t="shared" si="217"/>
        <v>719.64422571511045</v>
      </c>
      <c r="CF366" s="10">
        <f t="shared" si="204"/>
        <v>1.7479905845105284</v>
      </c>
      <c r="CG366" s="14">
        <v>44551</v>
      </c>
      <c r="CH366" s="35">
        <f t="shared" si="205"/>
        <v>6.6580645161290324</v>
      </c>
      <c r="CI366" s="7">
        <f t="shared" si="206"/>
        <v>42.60903683064042</v>
      </c>
      <c r="CJ366" s="7">
        <f t="shared" si="218"/>
        <v>21.730608783626614</v>
      </c>
      <c r="CK366" s="10">
        <f t="shared" si="207"/>
        <v>23.403830481943476</v>
      </c>
    </row>
    <row r="367" spans="1:89" ht="15.75" thickBot="1" x14ac:dyDescent="0.3">
      <c r="A367" s="8">
        <v>356</v>
      </c>
      <c r="B367" s="3" t="s">
        <v>27</v>
      </c>
      <c r="C367" s="14">
        <v>44552</v>
      </c>
      <c r="D367" s="11">
        <f t="shared" si="208"/>
        <v>-23.432412763570579</v>
      </c>
      <c r="E367" s="8">
        <f t="shared" si="219"/>
        <v>-180</v>
      </c>
      <c r="F367" s="3">
        <f t="shared" si="219"/>
        <v>-165</v>
      </c>
      <c r="G367" s="3">
        <f t="shared" si="219"/>
        <v>-150</v>
      </c>
      <c r="H367" s="3">
        <f t="shared" si="219"/>
        <v>-135</v>
      </c>
      <c r="I367" s="3">
        <f t="shared" si="219"/>
        <v>-120</v>
      </c>
      <c r="J367" s="3">
        <f t="shared" si="219"/>
        <v>-105</v>
      </c>
      <c r="K367" s="3">
        <f t="shared" si="224"/>
        <v>-90</v>
      </c>
      <c r="L367" s="3">
        <f t="shared" si="220"/>
        <v>-75</v>
      </c>
      <c r="M367" s="3">
        <f t="shared" si="220"/>
        <v>-60</v>
      </c>
      <c r="N367" s="3">
        <f t="shared" si="220"/>
        <v>-45</v>
      </c>
      <c r="O367" s="3">
        <f t="shared" si="220"/>
        <v>-30</v>
      </c>
      <c r="P367" s="3">
        <f t="shared" si="220"/>
        <v>-15</v>
      </c>
      <c r="Q367" s="3">
        <f t="shared" si="220"/>
        <v>0</v>
      </c>
      <c r="R367" s="3">
        <f t="shared" si="229"/>
        <v>15</v>
      </c>
      <c r="S367" s="3">
        <f t="shared" si="221"/>
        <v>30</v>
      </c>
      <c r="T367" s="3">
        <f t="shared" si="221"/>
        <v>45</v>
      </c>
      <c r="U367" s="3">
        <f t="shared" si="202"/>
        <v>60</v>
      </c>
      <c r="V367" s="3">
        <f t="shared" si="202"/>
        <v>75</v>
      </c>
      <c r="W367" s="3">
        <f t="shared" si="202"/>
        <v>90</v>
      </c>
      <c r="X367" s="3">
        <f t="shared" si="202"/>
        <v>105</v>
      </c>
      <c r="Y367" s="3">
        <f t="shared" si="202"/>
        <v>120</v>
      </c>
      <c r="Z367" s="3">
        <f t="shared" si="202"/>
        <v>135</v>
      </c>
      <c r="AA367" s="3">
        <f t="shared" si="202"/>
        <v>150</v>
      </c>
      <c r="AB367" s="3">
        <f t="shared" si="202"/>
        <v>165</v>
      </c>
      <c r="AC367" s="3">
        <f t="shared" si="202"/>
        <v>180</v>
      </c>
      <c r="AD367" s="7">
        <f t="shared" si="209"/>
        <v>134.44758723642943</v>
      </c>
      <c r="AE367" s="7">
        <f t="shared" si="209"/>
        <v>132.16698095708259</v>
      </c>
      <c r="AF367" s="7">
        <f t="shared" si="209"/>
        <v>125.9004338504602</v>
      </c>
      <c r="AG367" s="7">
        <f t="shared" si="209"/>
        <v>116.82700077580034</v>
      </c>
      <c r="AH367" s="7">
        <f t="shared" si="209"/>
        <v>105.97738764218653</v>
      </c>
      <c r="AI367" s="7">
        <f t="shared" si="209"/>
        <v>94.028625265624669</v>
      </c>
      <c r="AJ367" s="7">
        <f t="shared" si="210"/>
        <v>81.388106802284497</v>
      </c>
      <c r="AK367" s="7">
        <f t="shared" si="210"/>
        <v>68.300662325490677</v>
      </c>
      <c r="AL367" s="7">
        <f t="shared" si="210"/>
        <v>54.918634902677532</v>
      </c>
      <c r="AM367" s="7">
        <f t="shared" si="210"/>
        <v>41.342072670006061</v>
      </c>
      <c r="AN367" s="7">
        <f t="shared" si="210"/>
        <v>27.642503050147639</v>
      </c>
      <c r="AO367" s="7">
        <f t="shared" si="210"/>
        <v>13.886102432224222</v>
      </c>
      <c r="AP367" s="7">
        <f t="shared" si="227"/>
        <v>1.3124127635704594</v>
      </c>
      <c r="AQ367" s="7">
        <f t="shared" si="225"/>
        <v>13.886102432224222</v>
      </c>
      <c r="AR367" s="7">
        <f t="shared" si="225"/>
        <v>27.642503050147639</v>
      </c>
      <c r="AS367" s="7">
        <f t="shared" si="225"/>
        <v>41.342072670006061</v>
      </c>
      <c r="AT367" s="7">
        <f t="shared" si="222"/>
        <v>54.918634902677532</v>
      </c>
      <c r="AU367" s="7">
        <f t="shared" si="222"/>
        <v>68.300662325490677</v>
      </c>
      <c r="AV367" s="7">
        <f t="shared" si="222"/>
        <v>81.388106802284497</v>
      </c>
      <c r="AW367" s="7">
        <f t="shared" si="222"/>
        <v>94.028625265624669</v>
      </c>
      <c r="AX367" s="7">
        <f t="shared" si="222"/>
        <v>105.97738764218653</v>
      </c>
      <c r="AY367" s="7">
        <f t="shared" si="222"/>
        <v>116.82700077580034</v>
      </c>
      <c r="AZ367" s="7">
        <f t="shared" si="222"/>
        <v>125.9004338504602</v>
      </c>
      <c r="BA367" s="7">
        <f t="shared" si="222"/>
        <v>132.16698095708259</v>
      </c>
      <c r="BB367" s="7">
        <f t="shared" si="222"/>
        <v>134.44758723642943</v>
      </c>
      <c r="BC367" s="7">
        <f t="shared" si="211"/>
        <v>100.14651886864725</v>
      </c>
      <c r="BD367" s="7">
        <f t="shared" si="203"/>
        <v>13.3528691824863</v>
      </c>
      <c r="BE367" s="40">
        <f t="shared" si="212"/>
        <v>1.032604747966902</v>
      </c>
      <c r="BF367" s="40">
        <f t="shared" si="213"/>
        <v>0</v>
      </c>
      <c r="BG367" s="40">
        <f t="shared" si="214"/>
        <v>0</v>
      </c>
      <c r="BH367" s="40">
        <f t="shared" si="214"/>
        <v>0</v>
      </c>
      <c r="BI367" s="40">
        <f t="shared" si="214"/>
        <v>0</v>
      </c>
      <c r="BJ367" s="40">
        <f t="shared" si="214"/>
        <v>0</v>
      </c>
      <c r="BK367" s="40">
        <f t="shared" si="214"/>
        <v>0</v>
      </c>
      <c r="BL367" s="40">
        <f t="shared" si="215"/>
        <v>211.36941641474715</v>
      </c>
      <c r="BM367" s="40">
        <f t="shared" si="215"/>
        <v>521.90852438384934</v>
      </c>
      <c r="BN367" s="40">
        <f t="shared" si="215"/>
        <v>811.28490533499735</v>
      </c>
      <c r="BO367" s="40">
        <f t="shared" si="215"/>
        <v>1059.778037123451</v>
      </c>
      <c r="BP367" s="40">
        <f t="shared" si="215"/>
        <v>1250.4535234721438</v>
      </c>
      <c r="BQ367" s="40">
        <f t="shared" si="215"/>
        <v>1370.3171450925527</v>
      </c>
      <c r="BR367" s="40">
        <f t="shared" si="216"/>
        <v>1411.2003942552469</v>
      </c>
      <c r="BS367" s="40">
        <f t="shared" si="216"/>
        <v>1370.3171450925527</v>
      </c>
      <c r="BT367" s="40">
        <f t="shared" si="216"/>
        <v>1250.4535234721438</v>
      </c>
      <c r="BU367" s="40">
        <f t="shared" si="216"/>
        <v>1059.778037123451</v>
      </c>
      <c r="BV367" s="40">
        <f t="shared" si="216"/>
        <v>811.28490533499735</v>
      </c>
      <c r="BW367" s="40">
        <f t="shared" si="216"/>
        <v>521.90852438384934</v>
      </c>
      <c r="BX367" s="40">
        <f t="shared" si="228"/>
        <v>211.36941641474715</v>
      </c>
      <c r="BY367" s="40">
        <f t="shared" si="226"/>
        <v>0</v>
      </c>
      <c r="BZ367" s="40">
        <f t="shared" si="226"/>
        <v>0</v>
      </c>
      <c r="CA367" s="40">
        <f t="shared" si="226"/>
        <v>0</v>
      </c>
      <c r="CB367" s="40">
        <f t="shared" si="223"/>
        <v>0</v>
      </c>
      <c r="CC367" s="40">
        <f t="shared" si="223"/>
        <v>0</v>
      </c>
      <c r="CD367" s="40">
        <f t="shared" si="223"/>
        <v>0</v>
      </c>
      <c r="CE367" s="40">
        <f t="shared" si="217"/>
        <v>719.71220107017598</v>
      </c>
      <c r="CF367" s="10">
        <f t="shared" si="204"/>
        <v>1.747886488668521</v>
      </c>
      <c r="CG367" s="14">
        <v>44552</v>
      </c>
      <c r="CH367" s="35">
        <f t="shared" si="205"/>
        <v>6.6580645161290324</v>
      </c>
      <c r="CI367" s="7">
        <f t="shared" si="206"/>
        <v>42.611484555944081</v>
      </c>
      <c r="CJ367" s="7">
        <f t="shared" si="218"/>
        <v>21.73185712353148</v>
      </c>
      <c r="CK367" s="10">
        <f t="shared" si="207"/>
        <v>23.40583289929592</v>
      </c>
    </row>
    <row r="368" spans="1:89" ht="15.75" thickBot="1" x14ac:dyDescent="0.3">
      <c r="A368" s="8">
        <v>357</v>
      </c>
      <c r="B368" s="3" t="s">
        <v>27</v>
      </c>
      <c r="C368" s="14">
        <v>44553</v>
      </c>
      <c r="D368" s="11">
        <f t="shared" si="208"/>
        <v>-23.413310626097985</v>
      </c>
      <c r="E368" s="8">
        <f t="shared" si="219"/>
        <v>-180</v>
      </c>
      <c r="F368" s="3">
        <f t="shared" si="219"/>
        <v>-165</v>
      </c>
      <c r="G368" s="3">
        <f t="shared" si="219"/>
        <v>-150</v>
      </c>
      <c r="H368" s="3">
        <f t="shared" si="219"/>
        <v>-135</v>
      </c>
      <c r="I368" s="3">
        <f t="shared" si="219"/>
        <v>-120</v>
      </c>
      <c r="J368" s="3">
        <f t="shared" si="219"/>
        <v>-105</v>
      </c>
      <c r="K368" s="3">
        <f t="shared" si="224"/>
        <v>-90</v>
      </c>
      <c r="L368" s="3">
        <f t="shared" si="220"/>
        <v>-75</v>
      </c>
      <c r="M368" s="3">
        <f t="shared" si="220"/>
        <v>-60</v>
      </c>
      <c r="N368" s="3">
        <f t="shared" si="220"/>
        <v>-45</v>
      </c>
      <c r="O368" s="3">
        <f t="shared" si="220"/>
        <v>-30</v>
      </c>
      <c r="P368" s="3">
        <f t="shared" si="220"/>
        <v>-15</v>
      </c>
      <c r="Q368" s="3">
        <f t="shared" si="220"/>
        <v>0</v>
      </c>
      <c r="R368" s="3">
        <f t="shared" si="229"/>
        <v>15</v>
      </c>
      <c r="S368" s="3">
        <f t="shared" si="221"/>
        <v>30</v>
      </c>
      <c r="T368" s="3">
        <f t="shared" si="221"/>
        <v>45</v>
      </c>
      <c r="U368" s="3">
        <f t="shared" si="202"/>
        <v>60</v>
      </c>
      <c r="V368" s="3">
        <f t="shared" si="202"/>
        <v>75</v>
      </c>
      <c r="W368" s="3">
        <f t="shared" si="202"/>
        <v>90</v>
      </c>
      <c r="X368" s="3">
        <f t="shared" si="202"/>
        <v>105</v>
      </c>
      <c r="Y368" s="3">
        <f t="shared" si="202"/>
        <v>120</v>
      </c>
      <c r="Z368" s="3">
        <f t="shared" si="202"/>
        <v>135</v>
      </c>
      <c r="AA368" s="3">
        <f t="shared" si="202"/>
        <v>150</v>
      </c>
      <c r="AB368" s="3">
        <f t="shared" si="202"/>
        <v>165</v>
      </c>
      <c r="AC368" s="3">
        <f t="shared" si="202"/>
        <v>180</v>
      </c>
      <c r="AD368" s="7">
        <f t="shared" si="209"/>
        <v>134.466689373902</v>
      </c>
      <c r="AE368" s="7">
        <f t="shared" si="209"/>
        <v>132.18505569059724</v>
      </c>
      <c r="AF368" s="7">
        <f t="shared" si="209"/>
        <v>125.91610403927099</v>
      </c>
      <c r="AG368" s="7">
        <f t="shared" si="209"/>
        <v>116.83997173034754</v>
      </c>
      <c r="AH368" s="7">
        <f t="shared" si="209"/>
        <v>105.98791183618265</v>
      </c>
      <c r="AI368" s="7">
        <f t="shared" ref="AI368:AI376" si="230">DEGREES(ACOS((SIN(RADIANS($J$4))*SIN(RADIANS($D368))+COS(RADIANS($J$4))*COS(RADIANS($D368))*COS(RADIANS(J368)))))</f>
        <v>94.037066969223432</v>
      </c>
      <c r="AJ368" s="7">
        <f t="shared" si="210"/>
        <v>81.394782151384419</v>
      </c>
      <c r="AK368" s="7">
        <f t="shared" si="210"/>
        <v>68.305806243060417</v>
      </c>
      <c r="AL368" s="7">
        <f t="shared" si="210"/>
        <v>54.922402100350098</v>
      </c>
      <c r="AM368" s="7">
        <f t="shared" si="210"/>
        <v>41.34453421306543</v>
      </c>
      <c r="AN368" s="7">
        <f t="shared" si="210"/>
        <v>27.643598206300243</v>
      </c>
      <c r="AO368" s="7">
        <f t="shared" si="210"/>
        <v>13.885291398684343</v>
      </c>
      <c r="AP368" s="7">
        <f t="shared" si="227"/>
        <v>1.2933106260981357</v>
      </c>
      <c r="AQ368" s="7">
        <f t="shared" si="225"/>
        <v>13.885291398684343</v>
      </c>
      <c r="AR368" s="7">
        <f t="shared" si="225"/>
        <v>27.643598206300243</v>
      </c>
      <c r="AS368" s="7">
        <f t="shared" si="225"/>
        <v>41.34453421306543</v>
      </c>
      <c r="AT368" s="7">
        <f t="shared" si="222"/>
        <v>54.922402100350098</v>
      </c>
      <c r="AU368" s="7">
        <f t="shared" si="222"/>
        <v>68.305806243060417</v>
      </c>
      <c r="AV368" s="7">
        <f t="shared" si="222"/>
        <v>81.394782151384419</v>
      </c>
      <c r="AW368" s="7">
        <f t="shared" si="222"/>
        <v>94.037066969223432</v>
      </c>
      <c r="AX368" s="7">
        <f t="shared" si="222"/>
        <v>105.98791183618265</v>
      </c>
      <c r="AY368" s="7">
        <f t="shared" si="222"/>
        <v>116.83997173034754</v>
      </c>
      <c r="AZ368" s="7">
        <f t="shared" si="222"/>
        <v>125.91610403927099</v>
      </c>
      <c r="BA368" s="7">
        <f t="shared" si="222"/>
        <v>132.18505569059724</v>
      </c>
      <c r="BB368" s="7">
        <f t="shared" si="222"/>
        <v>134.466689373902</v>
      </c>
      <c r="BC368" s="7">
        <f t="shared" si="211"/>
        <v>100.13715099453528</v>
      </c>
      <c r="BD368" s="7">
        <f t="shared" si="203"/>
        <v>13.351620132604703</v>
      </c>
      <c r="BE368" s="40">
        <f t="shared" si="212"/>
        <v>1.0326875709203633</v>
      </c>
      <c r="BF368" s="40">
        <f t="shared" si="213"/>
        <v>0</v>
      </c>
      <c r="BG368" s="40">
        <f t="shared" si="214"/>
        <v>0</v>
      </c>
      <c r="BH368" s="40">
        <f t="shared" si="214"/>
        <v>0</v>
      </c>
      <c r="BI368" s="40">
        <f t="shared" si="214"/>
        <v>0</v>
      </c>
      <c r="BJ368" s="40">
        <f t="shared" si="214"/>
        <v>0</v>
      </c>
      <c r="BK368" s="40">
        <f t="shared" si="214"/>
        <v>0</v>
      </c>
      <c r="BL368" s="40">
        <f t="shared" si="215"/>
        <v>211.22375200783736</v>
      </c>
      <c r="BM368" s="40">
        <f t="shared" si="215"/>
        <v>521.83262593092525</v>
      </c>
      <c r="BN368" s="40">
        <f t="shared" si="215"/>
        <v>811.27401840158882</v>
      </c>
      <c r="BO368" s="40">
        <f t="shared" si="215"/>
        <v>1059.8229768474689</v>
      </c>
      <c r="BP368" s="40">
        <f t="shared" si="215"/>
        <v>1250.5413004970542</v>
      </c>
      <c r="BQ368" s="40">
        <f t="shared" ref="BQ368:BQ376" si="231">IF(1367*$BE368*COS(RADIANS(AO368))&gt;0,1367*$BE368*COS(RADIANS(AO368)),0)</f>
        <v>1370.4318507705568</v>
      </c>
      <c r="BR368" s="40">
        <f t="shared" si="216"/>
        <v>1411.3242847953397</v>
      </c>
      <c r="BS368" s="40">
        <f t="shared" si="216"/>
        <v>1370.4318507705568</v>
      </c>
      <c r="BT368" s="40">
        <f t="shared" si="216"/>
        <v>1250.5413004970542</v>
      </c>
      <c r="BU368" s="40">
        <f t="shared" si="216"/>
        <v>1059.8229768474689</v>
      </c>
      <c r="BV368" s="40">
        <f t="shared" si="216"/>
        <v>811.27401840158882</v>
      </c>
      <c r="BW368" s="40">
        <f t="shared" si="216"/>
        <v>521.83262593092525</v>
      </c>
      <c r="BX368" s="40">
        <f t="shared" si="228"/>
        <v>211.22375200783736</v>
      </c>
      <c r="BY368" s="40">
        <f t="shared" si="226"/>
        <v>0</v>
      </c>
      <c r="BZ368" s="40">
        <f t="shared" si="226"/>
        <v>0</v>
      </c>
      <c r="CA368" s="40">
        <f t="shared" si="226"/>
        <v>0</v>
      </c>
      <c r="CB368" s="40">
        <f t="shared" si="223"/>
        <v>0</v>
      </c>
      <c r="CC368" s="40">
        <f t="shared" si="223"/>
        <v>0</v>
      </c>
      <c r="CD368" s="40">
        <f t="shared" si="223"/>
        <v>0</v>
      </c>
      <c r="CE368" s="40">
        <f t="shared" si="217"/>
        <v>719.77538524562328</v>
      </c>
      <c r="CF368" s="10">
        <f t="shared" si="204"/>
        <v>1.7477229884213548</v>
      </c>
      <c r="CG368" s="14">
        <v>44553</v>
      </c>
      <c r="CH368" s="35">
        <f t="shared" si="205"/>
        <v>6.6580645161290324</v>
      </c>
      <c r="CI368" s="7">
        <f t="shared" si="206"/>
        <v>42.612746956970341</v>
      </c>
      <c r="CJ368" s="7">
        <f t="shared" si="218"/>
        <v>21.732500948054874</v>
      </c>
      <c r="CK368" s="10">
        <f t="shared" si="207"/>
        <v>23.407559939590985</v>
      </c>
    </row>
    <row r="369" spans="1:89" ht="15.75" thickBot="1" x14ac:dyDescent="0.3">
      <c r="A369" s="8">
        <v>358</v>
      </c>
      <c r="B369" s="3" t="s">
        <v>27</v>
      </c>
      <c r="C369" s="14">
        <v>44554</v>
      </c>
      <c r="D369" s="11">
        <f t="shared" si="208"/>
        <v>-23.387270619386246</v>
      </c>
      <c r="E369" s="8">
        <f t="shared" si="219"/>
        <v>-180</v>
      </c>
      <c r="F369" s="3">
        <f t="shared" si="219"/>
        <v>-165</v>
      </c>
      <c r="G369" s="3">
        <f t="shared" si="219"/>
        <v>-150</v>
      </c>
      <c r="H369" s="3">
        <f t="shared" si="219"/>
        <v>-135</v>
      </c>
      <c r="I369" s="3">
        <f t="shared" si="219"/>
        <v>-120</v>
      </c>
      <c r="J369" s="3">
        <f t="shared" si="219"/>
        <v>-105</v>
      </c>
      <c r="K369" s="3">
        <f t="shared" si="224"/>
        <v>-90</v>
      </c>
      <c r="L369" s="3">
        <f t="shared" si="220"/>
        <v>-75</v>
      </c>
      <c r="M369" s="3">
        <f t="shared" si="220"/>
        <v>-60</v>
      </c>
      <c r="N369" s="3">
        <f t="shared" si="220"/>
        <v>-45</v>
      </c>
      <c r="O369" s="3">
        <f t="shared" si="220"/>
        <v>-30</v>
      </c>
      <c r="P369" s="3">
        <f t="shared" si="220"/>
        <v>-15</v>
      </c>
      <c r="Q369" s="3">
        <f t="shared" si="220"/>
        <v>0</v>
      </c>
      <c r="R369" s="3">
        <f t="shared" si="229"/>
        <v>15</v>
      </c>
      <c r="S369" s="3">
        <f t="shared" si="221"/>
        <v>30</v>
      </c>
      <c r="T369" s="3">
        <f t="shared" si="221"/>
        <v>45</v>
      </c>
      <c r="U369" s="3">
        <f t="shared" si="202"/>
        <v>60</v>
      </c>
      <c r="V369" s="3">
        <f t="shared" si="202"/>
        <v>75</v>
      </c>
      <c r="W369" s="3">
        <f t="shared" si="202"/>
        <v>90</v>
      </c>
      <c r="X369" s="3">
        <f t="shared" si="202"/>
        <v>105</v>
      </c>
      <c r="Y369" s="3">
        <f t="shared" si="202"/>
        <v>120</v>
      </c>
      <c r="Z369" s="3">
        <f t="shared" si="202"/>
        <v>135</v>
      </c>
      <c r="AA369" s="3">
        <f t="shared" si="202"/>
        <v>150</v>
      </c>
      <c r="AB369" s="3">
        <f t="shared" si="202"/>
        <v>165</v>
      </c>
      <c r="AC369" s="3">
        <f t="shared" si="202"/>
        <v>180</v>
      </c>
      <c r="AD369" s="7">
        <f t="shared" si="209"/>
        <v>134.49272938061375</v>
      </c>
      <c r="AE369" s="7">
        <f t="shared" si="209"/>
        <v>132.2096941681238</v>
      </c>
      <c r="AF369" s="7">
        <f t="shared" si="209"/>
        <v>125.93746318767738</v>
      </c>
      <c r="AG369" s="7">
        <f t="shared" si="209"/>
        <v>116.85765091921306</v>
      </c>
      <c r="AH369" s="7">
        <f t="shared" si="209"/>
        <v>106.00225635520481</v>
      </c>
      <c r="AI369" s="7">
        <f t="shared" si="230"/>
        <v>94.048574104843681</v>
      </c>
      <c r="AJ369" s="7">
        <f t="shared" si="210"/>
        <v>81.403883340438142</v>
      </c>
      <c r="AK369" s="7">
        <f t="shared" si="210"/>
        <v>68.312822209000217</v>
      </c>
      <c r="AL369" s="7">
        <f t="shared" si="210"/>
        <v>54.927544461774886</v>
      </c>
      <c r="AM369" s="7">
        <f t="shared" si="210"/>
        <v>41.347901249025561</v>
      </c>
      <c r="AN369" s="7">
        <f t="shared" si="210"/>
        <v>27.645110642026083</v>
      </c>
      <c r="AO369" s="7">
        <f t="shared" si="210"/>
        <v>13.88422722439107</v>
      </c>
      <c r="AP369" s="7">
        <f t="shared" si="227"/>
        <v>1.2672706193861589</v>
      </c>
      <c r="AQ369" s="7">
        <f t="shared" si="225"/>
        <v>13.88422722439107</v>
      </c>
      <c r="AR369" s="7">
        <f t="shared" si="225"/>
        <v>27.645110642026083</v>
      </c>
      <c r="AS369" s="7">
        <f t="shared" si="225"/>
        <v>41.347901249025561</v>
      </c>
      <c r="AT369" s="7">
        <f t="shared" si="222"/>
        <v>54.927544461774886</v>
      </c>
      <c r="AU369" s="7">
        <f t="shared" si="222"/>
        <v>68.312822209000217</v>
      </c>
      <c r="AV369" s="7">
        <f t="shared" si="222"/>
        <v>81.403883340438142</v>
      </c>
      <c r="AW369" s="7">
        <f t="shared" si="222"/>
        <v>94.048574104843681</v>
      </c>
      <c r="AX369" s="7">
        <f t="shared" si="222"/>
        <v>106.00225635520481</v>
      </c>
      <c r="AY369" s="7">
        <f t="shared" si="222"/>
        <v>116.85765091921306</v>
      </c>
      <c r="AZ369" s="7">
        <f t="shared" si="222"/>
        <v>125.93746318767738</v>
      </c>
      <c r="BA369" s="7">
        <f t="shared" si="222"/>
        <v>132.2096941681238</v>
      </c>
      <c r="BB369" s="7">
        <f t="shared" si="222"/>
        <v>134.49272938061375</v>
      </c>
      <c r="BC369" s="7">
        <f t="shared" si="211"/>
        <v>100.12438551812026</v>
      </c>
      <c r="BD369" s="7">
        <f t="shared" si="203"/>
        <v>13.349918069082701</v>
      </c>
      <c r="BE369" s="40">
        <f t="shared" si="212"/>
        <v>1.0327607078411054</v>
      </c>
      <c r="BF369" s="40">
        <f t="shared" si="213"/>
        <v>0</v>
      </c>
      <c r="BG369" s="40">
        <f t="shared" si="214"/>
        <v>0</v>
      </c>
      <c r="BH369" s="40">
        <f t="shared" si="214"/>
        <v>0</v>
      </c>
      <c r="BI369" s="40">
        <f t="shared" si="214"/>
        <v>0</v>
      </c>
      <c r="BJ369" s="40">
        <f t="shared" si="214"/>
        <v>0</v>
      </c>
      <c r="BK369" s="40">
        <f t="shared" si="214"/>
        <v>0</v>
      </c>
      <c r="BL369" s="40">
        <f t="shared" si="215"/>
        <v>211.0169772973222</v>
      </c>
      <c r="BM369" s="40">
        <f t="shared" si="215"/>
        <v>521.70894861848956</v>
      </c>
      <c r="BN369" s="40">
        <f t="shared" si="215"/>
        <v>811.22777553687843</v>
      </c>
      <c r="BO369" s="40">
        <f t="shared" si="215"/>
        <v>1059.8432284504836</v>
      </c>
      <c r="BP369" s="40">
        <f t="shared" si="215"/>
        <v>1250.6125750997051</v>
      </c>
      <c r="BQ369" s="40">
        <f t="shared" si="231"/>
        <v>1370.5351997716505</v>
      </c>
      <c r="BR369" s="40">
        <f t="shared" si="216"/>
        <v>1411.4385737764337</v>
      </c>
      <c r="BS369" s="40">
        <f t="shared" si="216"/>
        <v>1370.5351997716505</v>
      </c>
      <c r="BT369" s="40">
        <f t="shared" si="216"/>
        <v>1250.6125750997051</v>
      </c>
      <c r="BU369" s="40">
        <f t="shared" si="216"/>
        <v>1059.8432284504836</v>
      </c>
      <c r="BV369" s="40">
        <f t="shared" si="216"/>
        <v>811.22777553687843</v>
      </c>
      <c r="BW369" s="40">
        <f t="shared" si="216"/>
        <v>521.70894861848956</v>
      </c>
      <c r="BX369" s="40">
        <f t="shared" si="228"/>
        <v>211.0169772973222</v>
      </c>
      <c r="BY369" s="40">
        <f t="shared" si="226"/>
        <v>0</v>
      </c>
      <c r="BZ369" s="40">
        <f t="shared" si="226"/>
        <v>0</v>
      </c>
      <c r="CA369" s="40">
        <f t="shared" si="226"/>
        <v>0</v>
      </c>
      <c r="CB369" s="40">
        <f t="shared" si="223"/>
        <v>0</v>
      </c>
      <c r="CC369" s="40">
        <f t="shared" si="223"/>
        <v>0</v>
      </c>
      <c r="CD369" s="40">
        <f t="shared" si="223"/>
        <v>0</v>
      </c>
      <c r="CE369" s="40">
        <f t="shared" si="217"/>
        <v>719.83367262598119</v>
      </c>
      <c r="CF369" s="10">
        <f t="shared" si="204"/>
        <v>1.7475001888273272</v>
      </c>
      <c r="CG369" s="14">
        <v>44554</v>
      </c>
      <c r="CH369" s="35">
        <f t="shared" si="205"/>
        <v>6.6580645161290324</v>
      </c>
      <c r="CI369" s="7">
        <f t="shared" si="206"/>
        <v>42.612817392189108</v>
      </c>
      <c r="CJ369" s="7">
        <f t="shared" si="218"/>
        <v>21.732536870016446</v>
      </c>
      <c r="CK369" s="10">
        <f t="shared" si="207"/>
        <v>23.409007447944187</v>
      </c>
    </row>
    <row r="370" spans="1:89" ht="15.75" thickBot="1" x14ac:dyDescent="0.3">
      <c r="A370" s="8">
        <v>359</v>
      </c>
      <c r="B370" s="3" t="s">
        <v>27</v>
      </c>
      <c r="C370" s="14">
        <v>44555</v>
      </c>
      <c r="D370" s="11">
        <f t="shared" si="208"/>
        <v>-23.354300459651352</v>
      </c>
      <c r="E370" s="8">
        <f t="shared" si="219"/>
        <v>-180</v>
      </c>
      <c r="F370" s="3">
        <f t="shared" si="219"/>
        <v>-165</v>
      </c>
      <c r="G370" s="3">
        <f t="shared" si="219"/>
        <v>-150</v>
      </c>
      <c r="H370" s="3">
        <f t="shared" si="219"/>
        <v>-135</v>
      </c>
      <c r="I370" s="3">
        <f t="shared" si="219"/>
        <v>-120</v>
      </c>
      <c r="J370" s="3">
        <f t="shared" si="219"/>
        <v>-105</v>
      </c>
      <c r="K370" s="3">
        <f t="shared" si="224"/>
        <v>-90</v>
      </c>
      <c r="L370" s="3">
        <f t="shared" si="220"/>
        <v>-75</v>
      </c>
      <c r="M370" s="3">
        <f t="shared" si="220"/>
        <v>-60</v>
      </c>
      <c r="N370" s="3">
        <f t="shared" si="220"/>
        <v>-45</v>
      </c>
      <c r="O370" s="3">
        <f t="shared" si="220"/>
        <v>-30</v>
      </c>
      <c r="P370" s="3">
        <f t="shared" si="220"/>
        <v>-15</v>
      </c>
      <c r="Q370" s="3">
        <f t="shared" si="220"/>
        <v>0</v>
      </c>
      <c r="R370" s="3">
        <f t="shared" si="229"/>
        <v>15</v>
      </c>
      <c r="S370" s="3">
        <f t="shared" si="221"/>
        <v>30</v>
      </c>
      <c r="T370" s="3">
        <f t="shared" si="221"/>
        <v>45</v>
      </c>
      <c r="U370" s="3">
        <f t="shared" si="202"/>
        <v>60</v>
      </c>
      <c r="V370" s="3">
        <f t="shared" si="202"/>
        <v>75</v>
      </c>
      <c r="W370" s="3">
        <f t="shared" si="202"/>
        <v>90</v>
      </c>
      <c r="X370" s="3">
        <f t="shared" si="202"/>
        <v>105</v>
      </c>
      <c r="Y370" s="3">
        <f t="shared" si="202"/>
        <v>120</v>
      </c>
      <c r="Z370" s="3">
        <f t="shared" si="202"/>
        <v>135</v>
      </c>
      <c r="AA370" s="3">
        <f t="shared" si="202"/>
        <v>150</v>
      </c>
      <c r="AB370" s="3">
        <f t="shared" si="202"/>
        <v>165</v>
      </c>
      <c r="AC370" s="3">
        <f t="shared" si="202"/>
        <v>180</v>
      </c>
      <c r="AD370" s="7">
        <f t="shared" si="209"/>
        <v>134.52569954034865</v>
      </c>
      <c r="AE370" s="7">
        <f t="shared" si="209"/>
        <v>132.24088818892488</v>
      </c>
      <c r="AF370" s="7">
        <f t="shared" si="209"/>
        <v>125.96450272114771</v>
      </c>
      <c r="AG370" s="7">
        <f t="shared" si="209"/>
        <v>116.88003052024888</v>
      </c>
      <c r="AH370" s="7">
        <f t="shared" si="209"/>
        <v>106.02041505831103</v>
      </c>
      <c r="AI370" s="7">
        <f t="shared" si="230"/>
        <v>94.063142722861571</v>
      </c>
      <c r="AJ370" s="7">
        <f t="shared" si="210"/>
        <v>81.415408925743094</v>
      </c>
      <c r="AK370" s="7">
        <f t="shared" si="210"/>
        <v>68.321711629305028</v>
      </c>
      <c r="AL370" s="7">
        <f t="shared" si="210"/>
        <v>54.934066839206892</v>
      </c>
      <c r="AM370" s="7">
        <f t="shared" si="210"/>
        <v>41.352183339783167</v>
      </c>
      <c r="AN370" s="7">
        <f t="shared" si="210"/>
        <v>27.647057892512574</v>
      </c>
      <c r="AO370" s="7">
        <f t="shared" si="210"/>
        <v>13.882948415286696</v>
      </c>
      <c r="AP370" s="7">
        <f t="shared" si="227"/>
        <v>1.2343004596514142</v>
      </c>
      <c r="AQ370" s="7">
        <f t="shared" si="225"/>
        <v>13.882948415286696</v>
      </c>
      <c r="AR370" s="7">
        <f t="shared" si="225"/>
        <v>27.647057892512574</v>
      </c>
      <c r="AS370" s="7">
        <f t="shared" si="225"/>
        <v>41.352183339783167</v>
      </c>
      <c r="AT370" s="7">
        <f t="shared" si="222"/>
        <v>54.934066839206892</v>
      </c>
      <c r="AU370" s="7">
        <f t="shared" si="222"/>
        <v>68.321711629305028</v>
      </c>
      <c r="AV370" s="7">
        <f t="shared" si="222"/>
        <v>81.415408925743094</v>
      </c>
      <c r="AW370" s="7">
        <f t="shared" si="222"/>
        <v>94.063142722861571</v>
      </c>
      <c r="AX370" s="7">
        <f t="shared" si="222"/>
        <v>106.02041505831103</v>
      </c>
      <c r="AY370" s="7">
        <f t="shared" si="222"/>
        <v>116.88003052024888</v>
      </c>
      <c r="AZ370" s="7">
        <f t="shared" si="222"/>
        <v>125.96450272114771</v>
      </c>
      <c r="BA370" s="7">
        <f t="shared" si="222"/>
        <v>132.24088818892488</v>
      </c>
      <c r="BB370" s="7">
        <f t="shared" si="222"/>
        <v>134.52569954034865</v>
      </c>
      <c r="BC370" s="7">
        <f t="shared" si="211"/>
        <v>100.10823062835651</v>
      </c>
      <c r="BD370" s="7">
        <f t="shared" si="203"/>
        <v>13.347764083780868</v>
      </c>
      <c r="BE370" s="40">
        <f t="shared" si="212"/>
        <v>1.0328241370570801</v>
      </c>
      <c r="BF370" s="40">
        <f t="shared" si="213"/>
        <v>0</v>
      </c>
      <c r="BG370" s="40">
        <f t="shared" si="214"/>
        <v>0</v>
      </c>
      <c r="BH370" s="40">
        <f t="shared" si="214"/>
        <v>0</v>
      </c>
      <c r="BI370" s="40">
        <f t="shared" si="214"/>
        <v>0</v>
      </c>
      <c r="BJ370" s="40">
        <f t="shared" si="214"/>
        <v>0</v>
      </c>
      <c r="BK370" s="40">
        <f t="shared" si="214"/>
        <v>0</v>
      </c>
      <c r="BL370" s="40">
        <f t="shared" si="215"/>
        <v>210.74911246601445</v>
      </c>
      <c r="BM370" s="40">
        <f t="shared" si="215"/>
        <v>521.53743845918393</v>
      </c>
      <c r="BN370" s="40">
        <f t="shared" si="215"/>
        <v>811.14605363791156</v>
      </c>
      <c r="BO370" s="40">
        <f t="shared" si="215"/>
        <v>1059.8386094786324</v>
      </c>
      <c r="BP370" s="40">
        <f t="shared" si="215"/>
        <v>1250.667119284682</v>
      </c>
      <c r="BQ370" s="40">
        <f t="shared" si="231"/>
        <v>1370.6269354718015</v>
      </c>
      <c r="BR370" s="40">
        <f t="shared" si="216"/>
        <v>1411.5429948098081</v>
      </c>
      <c r="BS370" s="40">
        <f t="shared" si="216"/>
        <v>1370.6269354718015</v>
      </c>
      <c r="BT370" s="40">
        <f t="shared" si="216"/>
        <v>1250.667119284682</v>
      </c>
      <c r="BU370" s="40">
        <f t="shared" si="216"/>
        <v>1059.8386094786324</v>
      </c>
      <c r="BV370" s="40">
        <f t="shared" si="216"/>
        <v>811.14605363791156</v>
      </c>
      <c r="BW370" s="40">
        <f t="shared" si="216"/>
        <v>521.53743845918393</v>
      </c>
      <c r="BX370" s="40">
        <f t="shared" si="228"/>
        <v>210.74911246601445</v>
      </c>
      <c r="BY370" s="40">
        <f t="shared" si="226"/>
        <v>0</v>
      </c>
      <c r="BZ370" s="40">
        <f t="shared" si="226"/>
        <v>0</v>
      </c>
      <c r="CA370" s="40">
        <f t="shared" si="226"/>
        <v>0</v>
      </c>
      <c r="CB370" s="40">
        <f t="shared" si="223"/>
        <v>0</v>
      </c>
      <c r="CC370" s="40">
        <f t="shared" si="223"/>
        <v>0</v>
      </c>
      <c r="CD370" s="40">
        <f t="shared" si="223"/>
        <v>0</v>
      </c>
      <c r="CE370" s="40">
        <f t="shared" si="217"/>
        <v>719.88692735300208</v>
      </c>
      <c r="CF370" s="10">
        <f t="shared" si="204"/>
        <v>1.7472182328106529</v>
      </c>
      <c r="CG370" s="14">
        <v>44555</v>
      </c>
      <c r="CH370" s="35">
        <f t="shared" si="205"/>
        <v>6.6580645161290324</v>
      </c>
      <c r="CI370" s="7">
        <f t="shared" si="206"/>
        <v>42.611687396674789</v>
      </c>
      <c r="CJ370" s="7">
        <f t="shared" si="218"/>
        <v>21.731960572304143</v>
      </c>
      <c r="CK370" s="10">
        <f t="shared" si="207"/>
        <v>23.410170040337437</v>
      </c>
    </row>
    <row r="371" spans="1:89" ht="15.75" thickBot="1" x14ac:dyDescent="0.3">
      <c r="A371" s="8">
        <v>360</v>
      </c>
      <c r="B371" s="3" t="s">
        <v>27</v>
      </c>
      <c r="C371" s="14">
        <v>44556</v>
      </c>
      <c r="D371" s="11">
        <f t="shared" si="208"/>
        <v>-23.314409916663173</v>
      </c>
      <c r="E371" s="8">
        <f t="shared" si="219"/>
        <v>-180</v>
      </c>
      <c r="F371" s="3">
        <f t="shared" si="219"/>
        <v>-165</v>
      </c>
      <c r="G371" s="3">
        <f t="shared" si="219"/>
        <v>-150</v>
      </c>
      <c r="H371" s="3">
        <f t="shared" si="219"/>
        <v>-135</v>
      </c>
      <c r="I371" s="3">
        <f t="shared" si="219"/>
        <v>-120</v>
      </c>
      <c r="J371" s="3">
        <f t="shared" si="219"/>
        <v>-105</v>
      </c>
      <c r="K371" s="3">
        <f t="shared" si="224"/>
        <v>-90</v>
      </c>
      <c r="L371" s="3">
        <f t="shared" si="220"/>
        <v>-75</v>
      </c>
      <c r="M371" s="3">
        <f t="shared" si="220"/>
        <v>-60</v>
      </c>
      <c r="N371" s="3">
        <f t="shared" si="220"/>
        <v>-45</v>
      </c>
      <c r="O371" s="3">
        <f t="shared" si="220"/>
        <v>-30</v>
      </c>
      <c r="P371" s="3">
        <f t="shared" si="220"/>
        <v>-15</v>
      </c>
      <c r="Q371" s="3">
        <f t="shared" si="220"/>
        <v>0</v>
      </c>
      <c r="R371" s="3">
        <f t="shared" si="229"/>
        <v>15</v>
      </c>
      <c r="S371" s="3">
        <f t="shared" si="221"/>
        <v>30</v>
      </c>
      <c r="T371" s="3">
        <f t="shared" si="221"/>
        <v>45</v>
      </c>
      <c r="U371" s="3">
        <f t="shared" si="202"/>
        <v>60</v>
      </c>
      <c r="V371" s="3">
        <f t="shared" si="202"/>
        <v>75</v>
      </c>
      <c r="W371" s="3">
        <f t="shared" si="202"/>
        <v>90</v>
      </c>
      <c r="X371" s="3">
        <f t="shared" si="202"/>
        <v>105</v>
      </c>
      <c r="Y371" s="3">
        <f t="shared" si="202"/>
        <v>120</v>
      </c>
      <c r="Z371" s="3">
        <f t="shared" si="202"/>
        <v>135</v>
      </c>
      <c r="AA371" s="3">
        <f t="shared" si="202"/>
        <v>150</v>
      </c>
      <c r="AB371" s="3">
        <f t="shared" si="202"/>
        <v>165</v>
      </c>
      <c r="AC371" s="3">
        <f t="shared" si="202"/>
        <v>180</v>
      </c>
      <c r="AD371" s="7">
        <f t="shared" si="209"/>
        <v>134.56559008333684</v>
      </c>
      <c r="AE371" s="7">
        <f t="shared" si="209"/>
        <v>132.27862736813617</v>
      </c>
      <c r="AF371" s="7">
        <f t="shared" si="209"/>
        <v>125.9972117808328</v>
      </c>
      <c r="AG371" s="7">
        <f t="shared" si="209"/>
        <v>116.90710062840225</v>
      </c>
      <c r="AH371" s="7">
        <f t="shared" si="209"/>
        <v>106.04238016934907</v>
      </c>
      <c r="AI371" s="7">
        <f t="shared" si="230"/>
        <v>94.080767819962261</v>
      </c>
      <c r="AJ371" s="7">
        <f t="shared" si="210"/>
        <v>81.429357073342089</v>
      </c>
      <c r="AK371" s="7">
        <f t="shared" si="210"/>
        <v>68.332476272949194</v>
      </c>
      <c r="AL371" s="7">
        <f t="shared" si="210"/>
        <v>54.94197535784032</v>
      </c>
      <c r="AM371" s="7">
        <f t="shared" si="210"/>
        <v>41.357392563105648</v>
      </c>
      <c r="AN371" s="7">
        <f t="shared" si="210"/>
        <v>27.649462114113604</v>
      </c>
      <c r="AO371" s="7">
        <f t="shared" si="210"/>
        <v>13.88150366315115</v>
      </c>
      <c r="AP371" s="7">
        <f t="shared" si="227"/>
        <v>1.1944099166631164</v>
      </c>
      <c r="AQ371" s="7">
        <f t="shared" si="225"/>
        <v>13.88150366315115</v>
      </c>
      <c r="AR371" s="7">
        <f t="shared" si="225"/>
        <v>27.649462114113604</v>
      </c>
      <c r="AS371" s="7">
        <f t="shared" si="225"/>
        <v>41.357392563105648</v>
      </c>
      <c r="AT371" s="7">
        <f t="shared" si="222"/>
        <v>54.94197535784032</v>
      </c>
      <c r="AU371" s="7">
        <f t="shared" si="222"/>
        <v>68.332476272949194</v>
      </c>
      <c r="AV371" s="7">
        <f t="shared" si="222"/>
        <v>81.429357073342089</v>
      </c>
      <c r="AW371" s="7">
        <f t="shared" si="222"/>
        <v>94.080767819962261</v>
      </c>
      <c r="AX371" s="7">
        <f t="shared" si="222"/>
        <v>106.04238016934907</v>
      </c>
      <c r="AY371" s="7">
        <f t="shared" si="222"/>
        <v>116.90710062840225</v>
      </c>
      <c r="AZ371" s="7">
        <f t="shared" si="222"/>
        <v>125.9972117808328</v>
      </c>
      <c r="BA371" s="7">
        <f t="shared" si="222"/>
        <v>132.27862736813617</v>
      </c>
      <c r="BB371" s="7">
        <f t="shared" si="222"/>
        <v>134.56559008333684</v>
      </c>
      <c r="BC371" s="7">
        <f t="shared" si="211"/>
        <v>100.08869666603245</v>
      </c>
      <c r="BD371" s="7">
        <f t="shared" si="203"/>
        <v>13.345159555470993</v>
      </c>
      <c r="BE371" s="40">
        <f t="shared" si="212"/>
        <v>1.032877839772842</v>
      </c>
      <c r="BF371" s="40">
        <f t="shared" si="213"/>
        <v>0</v>
      </c>
      <c r="BG371" s="40">
        <f t="shared" si="214"/>
        <v>0</v>
      </c>
      <c r="BH371" s="40">
        <f t="shared" si="214"/>
        <v>0</v>
      </c>
      <c r="BI371" s="40">
        <f t="shared" si="214"/>
        <v>0</v>
      </c>
      <c r="BJ371" s="40">
        <f t="shared" si="214"/>
        <v>0</v>
      </c>
      <c r="BK371" s="40">
        <f t="shared" si="214"/>
        <v>0</v>
      </c>
      <c r="BL371" s="40">
        <f t="shared" si="215"/>
        <v>210.4201900353705</v>
      </c>
      <c r="BM371" s="40">
        <f t="shared" si="215"/>
        <v>521.31803535395375</v>
      </c>
      <c r="BN371" s="40">
        <f t="shared" si="215"/>
        <v>811.02870629705762</v>
      </c>
      <c r="BO371" s="40">
        <f t="shared" si="215"/>
        <v>1059.8088994094301</v>
      </c>
      <c r="BP371" s="40">
        <f t="shared" si="215"/>
        <v>1250.7046556591708</v>
      </c>
      <c r="BQ371" s="40">
        <f t="shared" si="231"/>
        <v>1370.7067447280133</v>
      </c>
      <c r="BR371" s="40">
        <f t="shared" si="216"/>
        <v>1411.6372225587447</v>
      </c>
      <c r="BS371" s="40">
        <f t="shared" si="216"/>
        <v>1370.7067447280133</v>
      </c>
      <c r="BT371" s="40">
        <f t="shared" si="216"/>
        <v>1250.7046556591708</v>
      </c>
      <c r="BU371" s="40">
        <f t="shared" si="216"/>
        <v>1059.8088994094301</v>
      </c>
      <c r="BV371" s="40">
        <f t="shared" si="216"/>
        <v>811.02870629705762</v>
      </c>
      <c r="BW371" s="40">
        <f t="shared" si="216"/>
        <v>521.31803535395375</v>
      </c>
      <c r="BX371" s="40">
        <f t="shared" si="228"/>
        <v>210.4201900353705</v>
      </c>
      <c r="BY371" s="40">
        <f t="shared" si="226"/>
        <v>0</v>
      </c>
      <c r="BZ371" s="40">
        <f t="shared" si="226"/>
        <v>0</v>
      </c>
      <c r="CA371" s="40">
        <f t="shared" si="226"/>
        <v>0</v>
      </c>
      <c r="CB371" s="40">
        <f t="shared" si="223"/>
        <v>0</v>
      </c>
      <c r="CC371" s="40">
        <f t="shared" si="223"/>
        <v>0</v>
      </c>
      <c r="CD371" s="40">
        <f t="shared" si="223"/>
        <v>0</v>
      </c>
      <c r="CE371" s="40">
        <f t="shared" si="217"/>
        <v>719.93498350495986</v>
      </c>
      <c r="CF371" s="10">
        <f t="shared" si="204"/>
        <v>1.7468773008521377</v>
      </c>
      <c r="CG371" s="14">
        <v>44556</v>
      </c>
      <c r="CH371" s="35">
        <f t="shared" si="205"/>
        <v>6.6580645161290324</v>
      </c>
      <c r="CI371" s="7">
        <f t="shared" si="206"/>
        <v>42.609346696522373</v>
      </c>
      <c r="CJ371" s="7">
        <f t="shared" si="218"/>
        <v>21.73076681522641</v>
      </c>
      <c r="CK371" s="10">
        <f t="shared" si="207"/>
        <v>23.41104111185048</v>
      </c>
    </row>
    <row r="372" spans="1:89" ht="15.75" thickBot="1" x14ac:dyDescent="0.3">
      <c r="A372" s="8">
        <v>361</v>
      </c>
      <c r="B372" s="3" t="s">
        <v>27</v>
      </c>
      <c r="C372" s="14">
        <v>44557</v>
      </c>
      <c r="D372" s="11">
        <f t="shared" si="208"/>
        <v>-23.267610810850513</v>
      </c>
      <c r="E372" s="8">
        <f t="shared" si="219"/>
        <v>-180</v>
      </c>
      <c r="F372" s="3">
        <f t="shared" si="219"/>
        <v>-165</v>
      </c>
      <c r="G372" s="3">
        <f t="shared" si="219"/>
        <v>-150</v>
      </c>
      <c r="H372" s="3">
        <f t="shared" si="219"/>
        <v>-135</v>
      </c>
      <c r="I372" s="3">
        <f t="shared" si="219"/>
        <v>-120</v>
      </c>
      <c r="J372" s="3">
        <f t="shared" si="219"/>
        <v>-105</v>
      </c>
      <c r="K372" s="3">
        <f t="shared" si="224"/>
        <v>-90</v>
      </c>
      <c r="L372" s="3">
        <f t="shared" si="220"/>
        <v>-75</v>
      </c>
      <c r="M372" s="3">
        <f t="shared" si="220"/>
        <v>-60</v>
      </c>
      <c r="N372" s="3">
        <f t="shared" si="220"/>
        <v>-45</v>
      </c>
      <c r="O372" s="3">
        <f t="shared" si="220"/>
        <v>-30</v>
      </c>
      <c r="P372" s="3">
        <f t="shared" si="220"/>
        <v>-15</v>
      </c>
      <c r="Q372" s="3">
        <f t="shared" si="220"/>
        <v>0</v>
      </c>
      <c r="R372" s="3">
        <f t="shared" si="229"/>
        <v>15</v>
      </c>
      <c r="S372" s="3">
        <f t="shared" si="221"/>
        <v>30</v>
      </c>
      <c r="T372" s="3">
        <f t="shared" si="221"/>
        <v>45</v>
      </c>
      <c r="U372" s="3">
        <f t="shared" si="221"/>
        <v>60</v>
      </c>
      <c r="V372" s="3">
        <f t="shared" si="221"/>
        <v>75</v>
      </c>
      <c r="W372" s="3">
        <f t="shared" si="221"/>
        <v>90</v>
      </c>
      <c r="X372" s="3">
        <f t="shared" si="221"/>
        <v>105</v>
      </c>
      <c r="Y372" s="3">
        <f t="shared" si="221"/>
        <v>120</v>
      </c>
      <c r="Z372" s="3">
        <f t="shared" si="221"/>
        <v>135</v>
      </c>
      <c r="AA372" s="3">
        <f t="shared" si="221"/>
        <v>150</v>
      </c>
      <c r="AB372" s="3">
        <f t="shared" si="221"/>
        <v>165</v>
      </c>
      <c r="AC372" s="3">
        <f t="shared" si="221"/>
        <v>180</v>
      </c>
      <c r="AD372" s="7">
        <f t="shared" si="209"/>
        <v>134.6123891891495</v>
      </c>
      <c r="AE372" s="7">
        <f t="shared" si="209"/>
        <v>132.32289913869425</v>
      </c>
      <c r="AF372" s="7">
        <f t="shared" si="209"/>
        <v>126.03557722514</v>
      </c>
      <c r="AG372" s="7">
        <f t="shared" si="209"/>
        <v>116.93884925784582</v>
      </c>
      <c r="AH372" s="7">
        <f t="shared" si="209"/>
        <v>106.06814227864673</v>
      </c>
      <c r="AI372" s="7">
        <f t="shared" si="230"/>
        <v>94.101443338834514</v>
      </c>
      <c r="AJ372" s="7">
        <f t="shared" si="210"/>
        <v>81.445725555330441</v>
      </c>
      <c r="AK372" s="7">
        <f t="shared" si="210"/>
        <v>68.345118263484494</v>
      </c>
      <c r="AL372" s="7">
        <f t="shared" si="210"/>
        <v>54.951277401031291</v>
      </c>
      <c r="AM372" s="7">
        <f t="shared" si="210"/>
        <v>41.363543488680058</v>
      </c>
      <c r="AN372" s="7">
        <f t="shared" si="210"/>
        <v>27.652350045460715</v>
      </c>
      <c r="AO372" s="7">
        <f t="shared" si="210"/>
        <v>13.879951785010256</v>
      </c>
      <c r="AP372" s="7">
        <f t="shared" si="227"/>
        <v>1.147610810850656</v>
      </c>
      <c r="AQ372" s="7">
        <f t="shared" si="225"/>
        <v>13.879951785010256</v>
      </c>
      <c r="AR372" s="7">
        <f t="shared" si="225"/>
        <v>27.652350045460715</v>
      </c>
      <c r="AS372" s="7">
        <f t="shared" si="225"/>
        <v>41.363543488680058</v>
      </c>
      <c r="AT372" s="7">
        <f t="shared" si="222"/>
        <v>54.951277401031291</v>
      </c>
      <c r="AU372" s="7">
        <f t="shared" si="222"/>
        <v>68.345118263484494</v>
      </c>
      <c r="AV372" s="7">
        <f t="shared" si="222"/>
        <v>81.445725555330441</v>
      </c>
      <c r="AW372" s="7">
        <f t="shared" si="222"/>
        <v>94.101443338834514</v>
      </c>
      <c r="AX372" s="7">
        <f t="shared" si="222"/>
        <v>106.06814227864673</v>
      </c>
      <c r="AY372" s="7">
        <f t="shared" si="222"/>
        <v>116.93884925784582</v>
      </c>
      <c r="AZ372" s="7">
        <f t="shared" si="222"/>
        <v>126.03557722514</v>
      </c>
      <c r="BA372" s="7">
        <f t="shared" si="222"/>
        <v>132.32289913869425</v>
      </c>
      <c r="BB372" s="7">
        <f t="shared" si="222"/>
        <v>134.6123891891495</v>
      </c>
      <c r="BC372" s="7">
        <f t="shared" si="211"/>
        <v>100.06579610146125</v>
      </c>
      <c r="BD372" s="7">
        <f t="shared" si="203"/>
        <v>13.3421061468615</v>
      </c>
      <c r="BE372" s="40">
        <f t="shared" si="212"/>
        <v>1.0329218000751172</v>
      </c>
      <c r="BF372" s="40">
        <f t="shared" si="213"/>
        <v>0</v>
      </c>
      <c r="BG372" s="40">
        <f t="shared" si="214"/>
        <v>0</v>
      </c>
      <c r="BH372" s="40">
        <f t="shared" si="214"/>
        <v>0</v>
      </c>
      <c r="BI372" s="40">
        <f t="shared" si="214"/>
        <v>0</v>
      </c>
      <c r="BJ372" s="40">
        <f t="shared" si="214"/>
        <v>0</v>
      </c>
      <c r="BK372" s="40">
        <f t="shared" si="214"/>
        <v>0</v>
      </c>
      <c r="BL372" s="40">
        <f t="shared" si="215"/>
        <v>210.03025497415106</v>
      </c>
      <c r="BM372" s="40">
        <f t="shared" si="215"/>
        <v>521.05067328921712</v>
      </c>
      <c r="BN372" s="40">
        <f t="shared" si="215"/>
        <v>810.87556408165449</v>
      </c>
      <c r="BO372" s="40">
        <f t="shared" si="215"/>
        <v>1059.7538400022365</v>
      </c>
      <c r="BP372" s="40">
        <f t="shared" si="215"/>
        <v>1250.7248578377735</v>
      </c>
      <c r="BQ372" s="40">
        <f t="shared" si="231"/>
        <v>1370.7742583173024</v>
      </c>
      <c r="BR372" s="40">
        <f t="shared" si="216"/>
        <v>1411.7208731891574</v>
      </c>
      <c r="BS372" s="40">
        <f t="shared" si="216"/>
        <v>1370.7742583173024</v>
      </c>
      <c r="BT372" s="40">
        <f t="shared" si="216"/>
        <v>1250.7248578377735</v>
      </c>
      <c r="BU372" s="40">
        <f t="shared" si="216"/>
        <v>1059.7538400022365</v>
      </c>
      <c r="BV372" s="40">
        <f t="shared" si="216"/>
        <v>810.87556408165449</v>
      </c>
      <c r="BW372" s="40">
        <f t="shared" si="216"/>
        <v>521.05067328921712</v>
      </c>
      <c r="BX372" s="40">
        <f t="shared" si="228"/>
        <v>210.03025497415106</v>
      </c>
      <c r="BY372" s="40">
        <f t="shared" si="226"/>
        <v>0</v>
      </c>
      <c r="BZ372" s="40">
        <f t="shared" si="226"/>
        <v>0</v>
      </c>
      <c r="CA372" s="40">
        <f t="shared" si="226"/>
        <v>0</v>
      </c>
      <c r="CB372" s="40">
        <f t="shared" si="223"/>
        <v>0</v>
      </c>
      <c r="CC372" s="40">
        <f t="shared" si="223"/>
        <v>0</v>
      </c>
      <c r="CD372" s="40">
        <f t="shared" si="223"/>
        <v>0</v>
      </c>
      <c r="CE372" s="40">
        <f t="shared" si="217"/>
        <v>719.97764532647022</v>
      </c>
      <c r="CF372" s="10">
        <f t="shared" si="204"/>
        <v>1.7464776105998046</v>
      </c>
      <c r="CG372" s="14">
        <v>44557</v>
      </c>
      <c r="CH372" s="35">
        <f t="shared" si="205"/>
        <v>6.6580645161290324</v>
      </c>
      <c r="CI372" s="7">
        <f t="shared" si="206"/>
        <v>42.60578322717901</v>
      </c>
      <c r="CJ372" s="7">
        <f t="shared" si="218"/>
        <v>21.728949445861296</v>
      </c>
      <c r="CK372" s="10">
        <f t="shared" si="207"/>
        <v>23.411612847187687</v>
      </c>
    </row>
    <row r="373" spans="1:89" ht="15.75" thickBot="1" x14ac:dyDescent="0.3">
      <c r="A373" s="8">
        <v>362</v>
      </c>
      <c r="B373" s="3" t="s">
        <v>27</v>
      </c>
      <c r="C373" s="14">
        <v>44558</v>
      </c>
      <c r="D373" s="11">
        <f t="shared" si="208"/>
        <v>-23.213917009798429</v>
      </c>
      <c r="E373" s="8">
        <f t="shared" si="219"/>
        <v>-180</v>
      </c>
      <c r="F373" s="3">
        <f t="shared" si="219"/>
        <v>-165</v>
      </c>
      <c r="G373" s="3">
        <f t="shared" si="219"/>
        <v>-150</v>
      </c>
      <c r="H373" s="3">
        <f t="shared" si="219"/>
        <v>-135</v>
      </c>
      <c r="I373" s="3">
        <f t="shared" si="219"/>
        <v>-120</v>
      </c>
      <c r="J373" s="3">
        <f t="shared" si="219"/>
        <v>-105</v>
      </c>
      <c r="K373" s="3">
        <f t="shared" si="224"/>
        <v>-90</v>
      </c>
      <c r="L373" s="3">
        <f t="shared" si="220"/>
        <v>-75</v>
      </c>
      <c r="M373" s="3">
        <f t="shared" si="220"/>
        <v>-60</v>
      </c>
      <c r="N373" s="3">
        <f t="shared" si="220"/>
        <v>-45</v>
      </c>
      <c r="O373" s="3">
        <f t="shared" si="220"/>
        <v>-30</v>
      </c>
      <c r="P373" s="3">
        <f t="shared" si="220"/>
        <v>-15</v>
      </c>
      <c r="Q373" s="3">
        <f t="shared" si="220"/>
        <v>0</v>
      </c>
      <c r="R373" s="3">
        <f t="shared" si="229"/>
        <v>15</v>
      </c>
      <c r="S373" s="3">
        <f t="shared" si="221"/>
        <v>30</v>
      </c>
      <c r="T373" s="3">
        <f t="shared" si="221"/>
        <v>45</v>
      </c>
      <c r="U373" s="3">
        <f t="shared" si="221"/>
        <v>60</v>
      </c>
      <c r="V373" s="3">
        <f t="shared" si="221"/>
        <v>75</v>
      </c>
      <c r="W373" s="3">
        <f t="shared" si="221"/>
        <v>90</v>
      </c>
      <c r="X373" s="3">
        <f t="shared" si="221"/>
        <v>105</v>
      </c>
      <c r="Y373" s="3">
        <f t="shared" si="221"/>
        <v>120</v>
      </c>
      <c r="Z373" s="3">
        <f t="shared" si="221"/>
        <v>135</v>
      </c>
      <c r="AA373" s="3">
        <f t="shared" si="221"/>
        <v>150</v>
      </c>
      <c r="AB373" s="3">
        <f t="shared" si="221"/>
        <v>165</v>
      </c>
      <c r="AC373" s="3">
        <f t="shared" si="221"/>
        <v>180</v>
      </c>
      <c r="AD373" s="7">
        <f t="shared" si="209"/>
        <v>134.66608299020157</v>
      </c>
      <c r="AE373" s="7">
        <f t="shared" si="209"/>
        <v>132.37368875366712</v>
      </c>
      <c r="AF373" s="7">
        <f t="shared" si="209"/>
        <v>126.07958363164327</v>
      </c>
      <c r="AG373" s="7">
        <f t="shared" si="209"/>
        <v>116.97526234456913</v>
      </c>
      <c r="AH373" s="7">
        <f t="shared" si="209"/>
        <v>106.09769034507346</v>
      </c>
      <c r="AI373" s="7">
        <f t="shared" si="230"/>
        <v>94.125162167820022</v>
      </c>
      <c r="AJ373" s="7">
        <f t="shared" si="210"/>
        <v>81.464511745412096</v>
      </c>
      <c r="AK373" s="7">
        <f t="shared" si="210"/>
        <v>68.359640068906714</v>
      </c>
      <c r="AL373" s="7">
        <f t="shared" si="210"/>
        <v>54.961981592454713</v>
      </c>
      <c r="AM373" s="7">
        <f t="shared" si="210"/>
        <v>41.37065314914858</v>
      </c>
      <c r="AN373" s="7">
        <f t="shared" si="210"/>
        <v>27.655752960235674</v>
      </c>
      <c r="AO373" s="7">
        <f t="shared" si="210"/>
        <v>13.878361647263471</v>
      </c>
      <c r="AP373" s="7">
        <f t="shared" si="227"/>
        <v>1.0939170097988062</v>
      </c>
      <c r="AQ373" s="7">
        <f t="shared" si="225"/>
        <v>13.878361647263471</v>
      </c>
      <c r="AR373" s="7">
        <f t="shared" si="225"/>
        <v>27.655752960235674</v>
      </c>
      <c r="AS373" s="7">
        <f t="shared" si="225"/>
        <v>41.37065314914858</v>
      </c>
      <c r="AT373" s="7">
        <f t="shared" si="222"/>
        <v>54.961981592454713</v>
      </c>
      <c r="AU373" s="7">
        <f t="shared" si="222"/>
        <v>68.359640068906714</v>
      </c>
      <c r="AV373" s="7">
        <f t="shared" si="222"/>
        <v>81.464511745412096</v>
      </c>
      <c r="AW373" s="7">
        <f t="shared" si="222"/>
        <v>94.125162167820022</v>
      </c>
      <c r="AX373" s="7">
        <f t="shared" si="222"/>
        <v>106.09769034507346</v>
      </c>
      <c r="AY373" s="7">
        <f t="shared" si="222"/>
        <v>116.97526234456913</v>
      </c>
      <c r="AZ373" s="7">
        <f t="shared" si="222"/>
        <v>126.07958363164327</v>
      </c>
      <c r="BA373" s="7">
        <f t="shared" si="222"/>
        <v>132.37368875366712</v>
      </c>
      <c r="BB373" s="7">
        <f t="shared" si="222"/>
        <v>134.66608299020157</v>
      </c>
      <c r="BC373" s="7">
        <f t="shared" si="211"/>
        <v>100.03954350768269</v>
      </c>
      <c r="BD373" s="7">
        <f t="shared" si="203"/>
        <v>13.338605801024359</v>
      </c>
      <c r="BE373" s="40">
        <f t="shared" si="212"/>
        <v>1.0329560049375197</v>
      </c>
      <c r="BF373" s="40">
        <f t="shared" si="213"/>
        <v>0</v>
      </c>
      <c r="BG373" s="40">
        <f t="shared" si="214"/>
        <v>0</v>
      </c>
      <c r="BH373" s="40">
        <f t="shared" si="214"/>
        <v>0</v>
      </c>
      <c r="BI373" s="40">
        <f t="shared" si="214"/>
        <v>0</v>
      </c>
      <c r="BJ373" s="40">
        <f t="shared" si="214"/>
        <v>0</v>
      </c>
      <c r="BK373" s="40">
        <f t="shared" si="214"/>
        <v>0</v>
      </c>
      <c r="BL373" s="40">
        <f t="shared" si="215"/>
        <v>209.57936482403193</v>
      </c>
      <c r="BM373" s="40">
        <f t="shared" si="215"/>
        <v>520.73528057212911</v>
      </c>
      <c r="BN373" s="40">
        <f t="shared" si="215"/>
        <v>810.68643487145687</v>
      </c>
      <c r="BO373" s="40">
        <f t="shared" si="215"/>
        <v>1059.6731357234542</v>
      </c>
      <c r="BP373" s="40">
        <f t="shared" si="215"/>
        <v>1250.7273509350359</v>
      </c>
      <c r="BQ373" s="40">
        <f t="shared" si="231"/>
        <v>1370.8290514715513</v>
      </c>
      <c r="BR373" s="40">
        <f t="shared" si="216"/>
        <v>1411.7935049188816</v>
      </c>
      <c r="BS373" s="40">
        <f t="shared" si="216"/>
        <v>1370.8290514715513</v>
      </c>
      <c r="BT373" s="40">
        <f t="shared" si="216"/>
        <v>1250.7273509350359</v>
      </c>
      <c r="BU373" s="40">
        <f t="shared" si="216"/>
        <v>1059.6731357234542</v>
      </c>
      <c r="BV373" s="40">
        <f t="shared" si="216"/>
        <v>810.68643487145687</v>
      </c>
      <c r="BW373" s="40">
        <f t="shared" si="216"/>
        <v>520.73528057212911</v>
      </c>
      <c r="BX373" s="40">
        <f t="shared" si="228"/>
        <v>209.57936482403193</v>
      </c>
      <c r="BY373" s="40">
        <f t="shared" si="226"/>
        <v>0</v>
      </c>
      <c r="BZ373" s="40">
        <f t="shared" si="226"/>
        <v>0</v>
      </c>
      <c r="CA373" s="40">
        <f t="shared" si="226"/>
        <v>0</v>
      </c>
      <c r="CB373" s="40">
        <f t="shared" si="223"/>
        <v>0</v>
      </c>
      <c r="CC373" s="40">
        <f t="shared" si="223"/>
        <v>0</v>
      </c>
      <c r="CD373" s="40">
        <f t="shared" si="223"/>
        <v>0</v>
      </c>
      <c r="CE373" s="40">
        <f t="shared" si="217"/>
        <v>720.01468750862966</v>
      </c>
      <c r="CF373" s="10">
        <f t="shared" si="204"/>
        <v>1.7460194164011802</v>
      </c>
      <c r="CG373" s="14">
        <v>44558</v>
      </c>
      <c r="CH373" s="35">
        <f t="shared" si="205"/>
        <v>6.6580645161290324</v>
      </c>
      <c r="CI373" s="7">
        <f t="shared" si="206"/>
        <v>42.600983155659684</v>
      </c>
      <c r="CJ373" s="7">
        <f t="shared" si="218"/>
        <v>21.72650140938644</v>
      </c>
      <c r="CK373" s="10">
        <f t="shared" si="207"/>
        <v>23.41187623348333</v>
      </c>
    </row>
    <row r="374" spans="1:89" ht="15.75" thickBot="1" x14ac:dyDescent="0.3">
      <c r="A374" s="8">
        <v>363</v>
      </c>
      <c r="B374" s="3" t="s">
        <v>27</v>
      </c>
      <c r="C374" s="14">
        <v>44559</v>
      </c>
      <c r="D374" s="11">
        <f t="shared" si="208"/>
        <v>-23.153344424138982</v>
      </c>
      <c r="E374" s="8">
        <f t="shared" si="219"/>
        <v>-180</v>
      </c>
      <c r="F374" s="3">
        <f t="shared" si="219"/>
        <v>-165</v>
      </c>
      <c r="G374" s="3">
        <f t="shared" si="219"/>
        <v>-150</v>
      </c>
      <c r="H374" s="3">
        <f t="shared" si="219"/>
        <v>-135</v>
      </c>
      <c r="I374" s="3">
        <f t="shared" si="219"/>
        <v>-120</v>
      </c>
      <c r="J374" s="3">
        <f t="shared" si="219"/>
        <v>-105</v>
      </c>
      <c r="K374" s="3">
        <f t="shared" si="224"/>
        <v>-90</v>
      </c>
      <c r="L374" s="3">
        <f t="shared" si="220"/>
        <v>-75</v>
      </c>
      <c r="M374" s="3">
        <f t="shared" si="220"/>
        <v>-60</v>
      </c>
      <c r="N374" s="3">
        <f t="shared" si="220"/>
        <v>-45</v>
      </c>
      <c r="O374" s="3">
        <f t="shared" si="220"/>
        <v>-30</v>
      </c>
      <c r="P374" s="3">
        <f t="shared" si="220"/>
        <v>-15</v>
      </c>
      <c r="Q374" s="3">
        <f t="shared" si="220"/>
        <v>0</v>
      </c>
      <c r="R374" s="3">
        <f t="shared" si="229"/>
        <v>15</v>
      </c>
      <c r="S374" s="3">
        <f t="shared" si="221"/>
        <v>30</v>
      </c>
      <c r="T374" s="3">
        <f t="shared" si="221"/>
        <v>45</v>
      </c>
      <c r="U374" s="3">
        <f t="shared" si="221"/>
        <v>60</v>
      </c>
      <c r="V374" s="3">
        <f t="shared" si="221"/>
        <v>75</v>
      </c>
      <c r="W374" s="3">
        <f t="shared" si="221"/>
        <v>90</v>
      </c>
      <c r="X374" s="3">
        <f t="shared" si="221"/>
        <v>105</v>
      </c>
      <c r="Y374" s="3">
        <f t="shared" si="221"/>
        <v>120</v>
      </c>
      <c r="Z374" s="3">
        <f t="shared" si="221"/>
        <v>135</v>
      </c>
      <c r="AA374" s="3">
        <f t="shared" si="221"/>
        <v>150</v>
      </c>
      <c r="AB374" s="3">
        <f t="shared" si="221"/>
        <v>165</v>
      </c>
      <c r="AC374" s="3">
        <f t="shared" si="221"/>
        <v>180</v>
      </c>
      <c r="AD374" s="7">
        <f t="shared" si="209"/>
        <v>134.726655575861</v>
      </c>
      <c r="AE374" s="7">
        <f t="shared" si="209"/>
        <v>132.43097928898467</v>
      </c>
      <c r="AF374" s="7">
        <f t="shared" si="209"/>
        <v>126.1292132993314</v>
      </c>
      <c r="AG374" s="7">
        <f t="shared" si="209"/>
        <v>117.01632374943809</v>
      </c>
      <c r="AH374" s="7">
        <f t="shared" si="209"/>
        <v>106.13101169848164</v>
      </c>
      <c r="AI374" s="7">
        <f t="shared" si="230"/>
        <v>94.151916140528073</v>
      </c>
      <c r="AJ374" s="7">
        <f t="shared" si="210"/>
        <v>81.485712613720096</v>
      </c>
      <c r="AK374" s="7">
        <f t="shared" si="210"/>
        <v>68.376044489811449</v>
      </c>
      <c r="AL374" s="7">
        <f t="shared" si="210"/>
        <v>54.974097775221431</v>
      </c>
      <c r="AM374" s="7">
        <f t="shared" si="210"/>
        <v>41.378741006147798</v>
      </c>
      <c r="AN374" s="7">
        <f t="shared" si="210"/>
        <v>27.659706611522314</v>
      </c>
      <c r="AO374" s="7">
        <f t="shared" si="210"/>
        <v>13.876812073117902</v>
      </c>
      <c r="AP374" s="7">
        <f t="shared" si="227"/>
        <v>1.0333444241388527</v>
      </c>
      <c r="AQ374" s="7">
        <f t="shared" si="225"/>
        <v>13.876812073117902</v>
      </c>
      <c r="AR374" s="7">
        <f t="shared" si="225"/>
        <v>27.659706611522314</v>
      </c>
      <c r="AS374" s="7">
        <f t="shared" si="225"/>
        <v>41.378741006147798</v>
      </c>
      <c r="AT374" s="7">
        <f t="shared" si="222"/>
        <v>54.974097775221431</v>
      </c>
      <c r="AU374" s="7">
        <f t="shared" si="222"/>
        <v>68.376044489811449</v>
      </c>
      <c r="AV374" s="7">
        <f t="shared" si="222"/>
        <v>81.485712613720096</v>
      </c>
      <c r="AW374" s="7">
        <f t="shared" si="222"/>
        <v>94.151916140528073</v>
      </c>
      <c r="AX374" s="7">
        <f t="shared" si="222"/>
        <v>106.13101169848164</v>
      </c>
      <c r="AY374" s="7">
        <f t="shared" si="222"/>
        <v>117.01632374943809</v>
      </c>
      <c r="AZ374" s="7">
        <f t="shared" si="222"/>
        <v>126.1292132993314</v>
      </c>
      <c r="BA374" s="7">
        <f t="shared" si="222"/>
        <v>132.43097928898467</v>
      </c>
      <c r="BB374" s="7">
        <f t="shared" si="222"/>
        <v>134.726655575861</v>
      </c>
      <c r="BC374" s="7">
        <f t="shared" si="211"/>
        <v>100.0099555292925</v>
      </c>
      <c r="BD374" s="7">
        <f t="shared" si="203"/>
        <v>13.334660737239</v>
      </c>
      <c r="BE374" s="40">
        <f t="shared" si="212"/>
        <v>1.0329804442244102</v>
      </c>
      <c r="BF374" s="40">
        <f t="shared" si="213"/>
        <v>0</v>
      </c>
      <c r="BG374" s="40">
        <f t="shared" si="214"/>
        <v>0</v>
      </c>
      <c r="BH374" s="40">
        <f t="shared" si="214"/>
        <v>0</v>
      </c>
      <c r="BI374" s="40">
        <f t="shared" si="214"/>
        <v>0</v>
      </c>
      <c r="BJ374" s="40">
        <f t="shared" si="214"/>
        <v>0</v>
      </c>
      <c r="BK374" s="40">
        <f t="shared" si="214"/>
        <v>0</v>
      </c>
      <c r="BL374" s="40">
        <f t="shared" si="215"/>
        <v>209.0675898417681</v>
      </c>
      <c r="BM374" s="40">
        <f t="shared" si="215"/>
        <v>520.37178010351602</v>
      </c>
      <c r="BN374" s="40">
        <f t="shared" si="215"/>
        <v>810.46110425342476</v>
      </c>
      <c r="BO374" s="40">
        <f t="shared" si="215"/>
        <v>1059.5664542459524</v>
      </c>
      <c r="BP374" s="40">
        <f t="shared" si="215"/>
        <v>1250.7117121451633</v>
      </c>
      <c r="BQ374" s="40">
        <f t="shared" si="231"/>
        <v>1370.8706445077005</v>
      </c>
      <c r="BR374" s="40">
        <f t="shared" si="216"/>
        <v>1411.8546186650815</v>
      </c>
      <c r="BS374" s="40">
        <f t="shared" si="216"/>
        <v>1370.8706445077005</v>
      </c>
      <c r="BT374" s="40">
        <f t="shared" si="216"/>
        <v>1250.7117121451633</v>
      </c>
      <c r="BU374" s="40">
        <f t="shared" si="216"/>
        <v>1059.5664542459524</v>
      </c>
      <c r="BV374" s="40">
        <f t="shared" si="216"/>
        <v>810.46110425342476</v>
      </c>
      <c r="BW374" s="40">
        <f t="shared" si="216"/>
        <v>520.37178010351602</v>
      </c>
      <c r="BX374" s="40">
        <f t="shared" si="228"/>
        <v>209.0675898417681</v>
      </c>
      <c r="BY374" s="40">
        <f t="shared" si="226"/>
        <v>0</v>
      </c>
      <c r="BZ374" s="40">
        <f t="shared" si="226"/>
        <v>0</v>
      </c>
      <c r="CA374" s="40">
        <f t="shared" si="226"/>
        <v>0</v>
      </c>
      <c r="CB374" s="40">
        <f t="shared" si="223"/>
        <v>0</v>
      </c>
      <c r="CC374" s="40">
        <f t="shared" si="223"/>
        <v>0</v>
      </c>
      <c r="CD374" s="40">
        <f t="shared" si="223"/>
        <v>0</v>
      </c>
      <c r="CE374" s="40">
        <f t="shared" si="217"/>
        <v>720.0458555191916</v>
      </c>
      <c r="CF374" s="10">
        <f t="shared" si="204"/>
        <v>1.7455030087592622</v>
      </c>
      <c r="CG374" s="14">
        <v>44559</v>
      </c>
      <c r="CH374" s="35">
        <f t="shared" si="205"/>
        <v>6.6580645161290324</v>
      </c>
      <c r="CI374" s="7">
        <f t="shared" si="206"/>
        <v>42.594930906607921</v>
      </c>
      <c r="CJ374" s="7">
        <f t="shared" si="218"/>
        <v>21.723414762370041</v>
      </c>
      <c r="CK374" s="10">
        <f t="shared" si="207"/>
        <v>23.41182107536396</v>
      </c>
    </row>
    <row r="375" spans="1:89" ht="15.75" thickBot="1" x14ac:dyDescent="0.3">
      <c r="A375" s="8">
        <v>364</v>
      </c>
      <c r="B375" s="3" t="s">
        <v>27</v>
      </c>
      <c r="C375" s="14">
        <v>44560</v>
      </c>
      <c r="D375" s="11">
        <f t="shared" si="208"/>
        <v>-23.085911002836564</v>
      </c>
      <c r="E375" s="8">
        <f t="shared" si="219"/>
        <v>-180</v>
      </c>
      <c r="F375" s="3">
        <f t="shared" si="219"/>
        <v>-165</v>
      </c>
      <c r="G375" s="3">
        <f t="shared" si="219"/>
        <v>-150</v>
      </c>
      <c r="H375" s="3">
        <f t="shared" si="219"/>
        <v>-135</v>
      </c>
      <c r="I375" s="3">
        <f t="shared" si="219"/>
        <v>-120</v>
      </c>
      <c r="J375" s="3">
        <f t="shared" si="219"/>
        <v>-105</v>
      </c>
      <c r="K375" s="3">
        <f t="shared" si="224"/>
        <v>-90</v>
      </c>
      <c r="L375" s="3">
        <f t="shared" si="220"/>
        <v>-75</v>
      </c>
      <c r="M375" s="3">
        <f t="shared" si="220"/>
        <v>-60</v>
      </c>
      <c r="N375" s="3">
        <f t="shared" si="220"/>
        <v>-45</v>
      </c>
      <c r="O375" s="3">
        <f t="shared" si="220"/>
        <v>-30</v>
      </c>
      <c r="P375" s="3">
        <f t="shared" si="220"/>
        <v>-15</v>
      </c>
      <c r="Q375" s="3">
        <f t="shared" si="220"/>
        <v>0</v>
      </c>
      <c r="R375" s="3">
        <f t="shared" si="229"/>
        <v>15</v>
      </c>
      <c r="S375" s="3">
        <f t="shared" si="221"/>
        <v>30</v>
      </c>
      <c r="T375" s="3">
        <f t="shared" si="221"/>
        <v>45</v>
      </c>
      <c r="U375" s="3">
        <f t="shared" si="221"/>
        <v>60</v>
      </c>
      <c r="V375" s="3">
        <f t="shared" si="221"/>
        <v>75</v>
      </c>
      <c r="W375" s="3">
        <f t="shared" si="221"/>
        <v>90</v>
      </c>
      <c r="X375" s="3">
        <f t="shared" si="221"/>
        <v>105</v>
      </c>
      <c r="Y375" s="3">
        <f t="shared" si="221"/>
        <v>120</v>
      </c>
      <c r="Z375" s="3">
        <f t="shared" si="221"/>
        <v>135</v>
      </c>
      <c r="AA375" s="3">
        <f t="shared" si="221"/>
        <v>150</v>
      </c>
      <c r="AB375" s="3">
        <f t="shared" si="221"/>
        <v>165</v>
      </c>
      <c r="AC375" s="3">
        <f t="shared" si="221"/>
        <v>180</v>
      </c>
      <c r="AD375" s="7">
        <f t="shared" si="209"/>
        <v>134.79408899716341</v>
      </c>
      <c r="AE375" s="7">
        <f t="shared" si="209"/>
        <v>132.4947516465669</v>
      </c>
      <c r="AF375" s="7">
        <f t="shared" si="209"/>
        <v>126.18444625119757</v>
      </c>
      <c r="AG375" s="7">
        <f t="shared" si="209"/>
        <v>117.06201526173102</v>
      </c>
      <c r="AH375" s="7">
        <f t="shared" si="209"/>
        <v>106.16809204253774</v>
      </c>
      <c r="AI375" s="7">
        <f t="shared" si="230"/>
        <v>94.181696035427734</v>
      </c>
      <c r="AJ375" s="7">
        <f t="shared" si="210"/>
        <v>81.509324720918372</v>
      </c>
      <c r="AK375" s="7">
        <f t="shared" si="210"/>
        <v>68.394334645864106</v>
      </c>
      <c r="AL375" s="7">
        <f t="shared" si="210"/>
        <v>54.987636987986193</v>
      </c>
      <c r="AM375" s="7">
        <f t="shared" si="210"/>
        <v>41.387828911373099</v>
      </c>
      <c r="AN375" s="7">
        <f t="shared" si="210"/>
        <v>27.664251167645524</v>
      </c>
      <c r="AO375" s="7">
        <f t="shared" si="210"/>
        <v>13.875391731696537</v>
      </c>
      <c r="AP375" s="7">
        <f t="shared" si="227"/>
        <v>0.96591100283638576</v>
      </c>
      <c r="AQ375" s="7">
        <f t="shared" si="225"/>
        <v>13.875391731696537</v>
      </c>
      <c r="AR375" s="7">
        <f t="shared" si="225"/>
        <v>27.664251167645524</v>
      </c>
      <c r="AS375" s="7">
        <f t="shared" si="225"/>
        <v>41.387828911373099</v>
      </c>
      <c r="AT375" s="7">
        <f t="shared" si="222"/>
        <v>54.987636987986193</v>
      </c>
      <c r="AU375" s="7">
        <f t="shared" si="222"/>
        <v>68.394334645864106</v>
      </c>
      <c r="AV375" s="7">
        <f t="shared" si="222"/>
        <v>81.509324720918372</v>
      </c>
      <c r="AW375" s="7">
        <f t="shared" si="222"/>
        <v>94.181696035427734</v>
      </c>
      <c r="AX375" s="7">
        <f t="shared" si="222"/>
        <v>106.16809204253774</v>
      </c>
      <c r="AY375" s="7">
        <f t="shared" si="222"/>
        <v>117.06201526173102</v>
      </c>
      <c r="AZ375" s="7">
        <f t="shared" si="222"/>
        <v>126.18444625119757</v>
      </c>
      <c r="BA375" s="7">
        <f t="shared" si="222"/>
        <v>132.4947516465669</v>
      </c>
      <c r="BB375" s="7">
        <f t="shared" si="222"/>
        <v>134.79408899716341</v>
      </c>
      <c r="BC375" s="7">
        <f t="shared" si="211"/>
        <v>99.977050847033908</v>
      </c>
      <c r="BD375" s="7">
        <f t="shared" si="203"/>
        <v>13.330273446271187</v>
      </c>
      <c r="BE375" s="40">
        <f t="shared" si="212"/>
        <v>1.0329951106939008</v>
      </c>
      <c r="BF375" s="40">
        <f t="shared" si="213"/>
        <v>0</v>
      </c>
      <c r="BG375" s="40">
        <f t="shared" si="214"/>
        <v>0</v>
      </c>
      <c r="BH375" s="40">
        <f t="shared" si="214"/>
        <v>0</v>
      </c>
      <c r="BI375" s="40">
        <f t="shared" si="214"/>
        <v>0</v>
      </c>
      <c r="BJ375" s="40">
        <f t="shared" si="214"/>
        <v>0</v>
      </c>
      <c r="BK375" s="40">
        <f t="shared" si="214"/>
        <v>0</v>
      </c>
      <c r="BL375" s="40">
        <f t="shared" si="215"/>
        <v>208.49501315747438</v>
      </c>
      <c r="BM375" s="40">
        <f t="shared" si="215"/>
        <v>519.96008968797491</v>
      </c>
      <c r="BN375" s="40">
        <f t="shared" si="215"/>
        <v>810.19933597329805</v>
      </c>
      <c r="BO375" s="40">
        <f t="shared" si="215"/>
        <v>1059.4334270221311</v>
      </c>
      <c r="BP375" s="40">
        <f t="shared" si="215"/>
        <v>1250.6774714083062</v>
      </c>
      <c r="BQ375" s="40">
        <f t="shared" si="231"/>
        <v>1370.8985035526318</v>
      </c>
      <c r="BR375" s="40">
        <f t="shared" si="216"/>
        <v>1411.9036587891217</v>
      </c>
      <c r="BS375" s="40">
        <f t="shared" si="216"/>
        <v>1370.8985035526318</v>
      </c>
      <c r="BT375" s="40">
        <f t="shared" si="216"/>
        <v>1250.6774714083062</v>
      </c>
      <c r="BU375" s="40">
        <f t="shared" si="216"/>
        <v>1059.4334270221311</v>
      </c>
      <c r="BV375" s="40">
        <f t="shared" si="216"/>
        <v>810.19933597329805</v>
      </c>
      <c r="BW375" s="40">
        <f t="shared" si="216"/>
        <v>519.96008968797491</v>
      </c>
      <c r="BX375" s="40">
        <f t="shared" si="228"/>
        <v>208.49501315747438</v>
      </c>
      <c r="BY375" s="40">
        <f t="shared" si="226"/>
        <v>0</v>
      </c>
      <c r="BZ375" s="40">
        <f t="shared" si="226"/>
        <v>0</v>
      </c>
      <c r="CA375" s="40">
        <f t="shared" si="226"/>
        <v>0</v>
      </c>
      <c r="CB375" s="40">
        <f t="shared" si="223"/>
        <v>0</v>
      </c>
      <c r="CC375" s="40">
        <f t="shared" si="223"/>
        <v>0</v>
      </c>
      <c r="CD375" s="40">
        <f t="shared" si="223"/>
        <v>0</v>
      </c>
      <c r="CE375" s="40">
        <f t="shared" si="217"/>
        <v>720.07086598245201</v>
      </c>
      <c r="CF375" s="10">
        <f t="shared" si="204"/>
        <v>1.7449287137145275</v>
      </c>
      <c r="CG375" s="14">
        <v>44560</v>
      </c>
      <c r="CH375" s="35">
        <f t="shared" si="205"/>
        <v>6.6580645161290324</v>
      </c>
      <c r="CI375" s="7">
        <f t="shared" si="206"/>
        <v>42.587609192155298</v>
      </c>
      <c r="CJ375" s="7">
        <f t="shared" si="218"/>
        <v>21.719680687999201</v>
      </c>
      <c r="CK375" s="10">
        <f t="shared" si="207"/>
        <v>23.411436012242728</v>
      </c>
    </row>
    <row r="376" spans="1:89" ht="15.75" thickBot="1" x14ac:dyDescent="0.3">
      <c r="A376" s="4">
        <v>365</v>
      </c>
      <c r="B376" s="5" t="s">
        <v>27</v>
      </c>
      <c r="C376" s="15">
        <v>44561</v>
      </c>
      <c r="D376" s="12">
        <f t="shared" si="208"/>
        <v>-23.011636727869245</v>
      </c>
      <c r="E376" s="4">
        <f t="shared" si="219"/>
        <v>-180</v>
      </c>
      <c r="F376" s="5">
        <f t="shared" si="219"/>
        <v>-165</v>
      </c>
      <c r="G376" s="5">
        <f t="shared" si="219"/>
        <v>-150</v>
      </c>
      <c r="H376" s="5">
        <f t="shared" si="219"/>
        <v>-135</v>
      </c>
      <c r="I376" s="5">
        <f t="shared" si="219"/>
        <v>-120</v>
      </c>
      <c r="J376" s="5">
        <f t="shared" si="219"/>
        <v>-105</v>
      </c>
      <c r="K376" s="5">
        <f t="shared" si="224"/>
        <v>-90</v>
      </c>
      <c r="L376" s="5">
        <f t="shared" si="220"/>
        <v>-75</v>
      </c>
      <c r="M376" s="5">
        <f t="shared" si="220"/>
        <v>-60</v>
      </c>
      <c r="N376" s="5">
        <f t="shared" si="220"/>
        <v>-45</v>
      </c>
      <c r="O376" s="5">
        <f t="shared" si="220"/>
        <v>-30</v>
      </c>
      <c r="P376" s="5">
        <f t="shared" si="220"/>
        <v>-15</v>
      </c>
      <c r="Q376" s="5">
        <f t="shared" si="220"/>
        <v>0</v>
      </c>
      <c r="R376" s="5">
        <f t="shared" si="229"/>
        <v>15</v>
      </c>
      <c r="S376" s="5">
        <f t="shared" si="221"/>
        <v>30</v>
      </c>
      <c r="T376" s="5">
        <f t="shared" si="221"/>
        <v>45</v>
      </c>
      <c r="U376" s="5">
        <f t="shared" si="221"/>
        <v>60</v>
      </c>
      <c r="V376" s="5">
        <f t="shared" si="221"/>
        <v>75</v>
      </c>
      <c r="W376" s="5">
        <f t="shared" si="221"/>
        <v>90</v>
      </c>
      <c r="X376" s="5">
        <f t="shared" si="221"/>
        <v>105</v>
      </c>
      <c r="Y376" s="5">
        <f t="shared" si="221"/>
        <v>120</v>
      </c>
      <c r="Z376" s="5">
        <f t="shared" si="221"/>
        <v>135</v>
      </c>
      <c r="AA376" s="5">
        <f t="shared" si="221"/>
        <v>150</v>
      </c>
      <c r="AB376" s="5">
        <f t="shared" si="221"/>
        <v>165</v>
      </c>
      <c r="AC376" s="5">
        <f t="shared" si="221"/>
        <v>180</v>
      </c>
      <c r="AD376" s="33">
        <f t="shared" si="209"/>
        <v>134.86836327213075</v>
      </c>
      <c r="AE376" s="33">
        <f t="shared" si="209"/>
        <v>132.56498455784711</v>
      </c>
      <c r="AF376" s="33">
        <f t="shared" si="209"/>
        <v>126.24526023717378</v>
      </c>
      <c r="AG376" s="33">
        <f t="shared" si="209"/>
        <v>117.11231660316068</v>
      </c>
      <c r="AH376" s="33">
        <f t="shared" si="209"/>
        <v>106.2089154579547</v>
      </c>
      <c r="AI376" s="33">
        <f t="shared" si="230"/>
        <v>94.214491575432206</v>
      </c>
      <c r="AJ376" s="33">
        <f t="shared" si="210"/>
        <v>81.535344211605391</v>
      </c>
      <c r="AK376" s="33">
        <f t="shared" si="210"/>
        <v>68.414513960612425</v>
      </c>
      <c r="AL376" s="33">
        <f t="shared" si="210"/>
        <v>55.002611438081843</v>
      </c>
      <c r="AM376" s="33">
        <f t="shared" si="210"/>
        <v>41.397941062693285</v>
      </c>
      <c r="AN376" s="33">
        <f t="shared" si="210"/>
        <v>27.669431139397044</v>
      </c>
      <c r="AO376" s="33">
        <f t="shared" si="210"/>
        <v>13.8741990069844</v>
      </c>
      <c r="AP376" s="33">
        <f t="shared" si="227"/>
        <v>0.89163672786907511</v>
      </c>
      <c r="AQ376" s="33">
        <f t="shared" si="225"/>
        <v>13.8741990069844</v>
      </c>
      <c r="AR376" s="33">
        <f t="shared" si="225"/>
        <v>27.669431139397044</v>
      </c>
      <c r="AS376" s="33">
        <f t="shared" si="225"/>
        <v>41.397941062693285</v>
      </c>
      <c r="AT376" s="33">
        <f t="shared" si="222"/>
        <v>55.002611438081843</v>
      </c>
      <c r="AU376" s="33">
        <f t="shared" si="222"/>
        <v>68.414513960612425</v>
      </c>
      <c r="AV376" s="33">
        <f t="shared" si="222"/>
        <v>81.535344211605391</v>
      </c>
      <c r="AW376" s="33">
        <f t="shared" si="222"/>
        <v>94.214491575432206</v>
      </c>
      <c r="AX376" s="33">
        <f t="shared" si="222"/>
        <v>106.2089154579547</v>
      </c>
      <c r="AY376" s="33">
        <f t="shared" si="222"/>
        <v>117.11231660316068</v>
      </c>
      <c r="AZ376" s="33">
        <f t="shared" si="222"/>
        <v>126.24526023717378</v>
      </c>
      <c r="BA376" s="33">
        <f t="shared" si="222"/>
        <v>132.56498455784711</v>
      </c>
      <c r="BB376" s="34">
        <f t="shared" si="222"/>
        <v>134.86836327213075</v>
      </c>
      <c r="BC376" s="33">
        <f t="shared" si="211"/>
        <v>99.940850138303631</v>
      </c>
      <c r="BD376" s="33">
        <f t="shared" si="203"/>
        <v>13.325446685107151</v>
      </c>
      <c r="BE376" s="43">
        <f t="shared" si="212"/>
        <v>1.0329999999999999</v>
      </c>
      <c r="BF376" s="40">
        <f t="shared" si="213"/>
        <v>0</v>
      </c>
      <c r="BG376" s="40">
        <f t="shared" si="214"/>
        <v>0</v>
      </c>
      <c r="BH376" s="40">
        <f t="shared" si="214"/>
        <v>0</v>
      </c>
      <c r="BI376" s="40">
        <f t="shared" si="214"/>
        <v>0</v>
      </c>
      <c r="BJ376" s="40">
        <f t="shared" si="214"/>
        <v>0</v>
      </c>
      <c r="BK376" s="40">
        <f t="shared" si="214"/>
        <v>0</v>
      </c>
      <c r="BL376" s="40">
        <f t="shared" si="215"/>
        <v>207.86173094848311</v>
      </c>
      <c r="BM376" s="40">
        <f t="shared" si="215"/>
        <v>519.50012238054649</v>
      </c>
      <c r="BN376" s="40">
        <f t="shared" si="215"/>
        <v>809.90087244330732</v>
      </c>
      <c r="BO376" s="40">
        <f t="shared" si="215"/>
        <v>1059.2736499299183</v>
      </c>
      <c r="BP376" s="40">
        <f t="shared" si="215"/>
        <v>1250.624112162667</v>
      </c>
      <c r="BQ376" s="40">
        <f t="shared" si="231"/>
        <v>1370.9120413619819</v>
      </c>
      <c r="BR376" s="40">
        <f t="shared" si="216"/>
        <v>1411.9400139381314</v>
      </c>
      <c r="BS376" s="40">
        <f t="shared" si="216"/>
        <v>1370.9120413619819</v>
      </c>
      <c r="BT376" s="40">
        <f t="shared" si="216"/>
        <v>1250.624112162667</v>
      </c>
      <c r="BU376" s="40">
        <f t="shared" si="216"/>
        <v>1059.2736499299183</v>
      </c>
      <c r="BV376" s="40">
        <f t="shared" si="216"/>
        <v>809.90087244330732</v>
      </c>
      <c r="BW376" s="40">
        <f t="shared" si="216"/>
        <v>519.50012238054649</v>
      </c>
      <c r="BX376" s="40">
        <f t="shared" si="228"/>
        <v>207.86173094848311</v>
      </c>
      <c r="BY376" s="40">
        <f t="shared" si="226"/>
        <v>0</v>
      </c>
      <c r="BZ376" s="40">
        <f t="shared" si="226"/>
        <v>0</v>
      </c>
      <c r="CA376" s="40">
        <f t="shared" si="226"/>
        <v>0</v>
      </c>
      <c r="CB376" s="40">
        <f t="shared" si="223"/>
        <v>0</v>
      </c>
      <c r="CC376" s="40">
        <f t="shared" si="223"/>
        <v>0</v>
      </c>
      <c r="CD376" s="40">
        <f t="shared" si="223"/>
        <v>0</v>
      </c>
      <c r="CE376" s="40">
        <f t="shared" si="217"/>
        <v>720.08940710844706</v>
      </c>
      <c r="CF376" s="34">
        <f t="shared" si="204"/>
        <v>1.7442968921556286</v>
      </c>
      <c r="CG376" s="15">
        <v>44561</v>
      </c>
      <c r="CH376" s="36">
        <f t="shared" si="205"/>
        <v>6.6580645161290324</v>
      </c>
      <c r="CI376" s="33">
        <f t="shared" si="206"/>
        <v>42.57899904552589</v>
      </c>
      <c r="CJ376" s="7">
        <f t="shared" si="218"/>
        <v>21.715289513218206</v>
      </c>
      <c r="CK376" s="34">
        <f t="shared" si="207"/>
        <v>23.410708537816106</v>
      </c>
    </row>
  </sheetData>
  <autoFilter ref="A10:CK376" xr:uid="{FF2808CB-3FEC-48D0-89E1-507CAEB08E74}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  <filterColumn colId="79" showButton="0"/>
    <filterColumn colId="80" showButton="0"/>
  </autoFilter>
  <mergeCells count="27">
    <mergeCell ref="B10:B11"/>
    <mergeCell ref="BD10:BD11"/>
    <mergeCell ref="BF10:CD10"/>
    <mergeCell ref="CI10:CI11"/>
    <mergeCell ref="CK10:CK11"/>
    <mergeCell ref="E10:AC10"/>
    <mergeCell ref="D10:D11"/>
    <mergeCell ref="C10:C11"/>
    <mergeCell ref="AD10:BB10"/>
    <mergeCell ref="CJ10:CJ11"/>
    <mergeCell ref="CG10:CG11"/>
    <mergeCell ref="DH10:EF10"/>
    <mergeCell ref="F2:I2"/>
    <mergeCell ref="DF10:DF11"/>
    <mergeCell ref="DE10:DE11"/>
    <mergeCell ref="DD10:DD11"/>
    <mergeCell ref="DC10:DC11"/>
    <mergeCell ref="F3:I3"/>
    <mergeCell ref="F4:I4"/>
    <mergeCell ref="F6:I6"/>
    <mergeCell ref="F7:I7"/>
    <mergeCell ref="J4:K4"/>
    <mergeCell ref="J3:P3"/>
    <mergeCell ref="CH10:CH11"/>
    <mergeCell ref="F8:I8"/>
    <mergeCell ref="CM10:CO10"/>
    <mergeCell ref="F5:I5"/>
  </mergeCells>
  <phoneticPr fontId="4" type="noConversion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Radiação Automática</vt:lpstr>
      <vt:lpstr>Radiação Manual</vt:lpstr>
      <vt:lpstr>Informações</vt:lpstr>
      <vt:lpstr>Base Manual</vt:lpstr>
      <vt:lpstr>Base Automática</vt:lpstr>
      <vt:lpstr>Informações!Area_de_impressao</vt:lpstr>
      <vt:lpstr>'Radiação Automática'!Area_de_impressao</vt:lpstr>
      <vt:lpstr>'Radiação Manual'!Area_de_impressao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Edson Carlos Hitoshi Yamamoto</dc:creator>
  <cp:lastModifiedBy>Alexandrius</cp:lastModifiedBy>
  <dcterms:created xsi:type="dcterms:W3CDTF">2021-09-10T20:37:08Z</dcterms:created>
  <dcterms:modified xsi:type="dcterms:W3CDTF">2022-09-12T18:23:13Z</dcterms:modified>
</cp:coreProperties>
</file>